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DRSE-Direction/Shared Documents/9 PLB Archives/09. Notations RSE/5.4 RobecoSam/2023/"/>
    </mc:Choice>
  </mc:AlternateContent>
  <xr:revisionPtr revIDLastSave="6" documentId="8_{A2DFDBCC-8B25-45B2-968D-2FFEF9C8E701}" xr6:coauthVersionLast="47" xr6:coauthVersionMax="47" xr10:uidLastSave="{7AF8203C-C718-471C-8272-AC1271CA2EBE}"/>
  <bookViews>
    <workbookView xWindow="-110" yWindow="-110" windowWidth="19420" windowHeight="10420" xr2:uid="{7DF73340-3597-4737-B829-564A10211664}"/>
  </bookViews>
  <sheets>
    <sheet name="Summary" sheetId="1" r:id="rId1"/>
    <sheet name="3.5.2 Env. management" sheetId="2" r:id="rId2"/>
    <sheet name="3.5.4.1 direct-indir.emissions" sheetId="3" r:id="rId3"/>
    <sheet name="3.5.4.2 renewable energy" sheetId="4" r:id="rId4"/>
    <sheet name="3.5.4.3 energy efficiency" sheetId="5" r:id="rId5"/>
    <sheet name="3.5.4.5 water" sheetId="7" r:id="rId6"/>
    <sheet name="3.5.4.4 nuclear" sheetId="6" r:id="rId7"/>
    <sheet name="3.5.4.6 waste" sheetId="8" r:id="rId8"/>
    <sheet name="3.5.4.7 atmosp.pollutants" sheetId="9" r:id="rId9"/>
    <sheet name="3.5.4.9 env. risks" sheetId="10" r:id="rId10"/>
  </sheets>
  <definedNames>
    <definedName name="_xlnm.Print_Area" localSheetId="5">'3.5.4.5 water'!$A$1:$F$28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F20" i="7"/>
  <c r="E20" i="7" l="1"/>
  <c r="E26" i="7" s="1"/>
  <c r="F26" i="7" l="1"/>
  <c r="D26" i="7"/>
  <c r="D12" i="7"/>
  <c r="F10" i="2"/>
  <c r="F8" i="2"/>
  <c r="E10" i="2"/>
  <c r="D10" i="2"/>
  <c r="D5" i="2"/>
  <c r="D8" i="2" s="1"/>
  <c r="E5" i="2"/>
  <c r="E8" i="2"/>
  <c r="D13" i="7"/>
  <c r="E13" i="7"/>
  <c r="F12" i="7"/>
  <c r="F13" i="7"/>
  <c r="E12" i="7"/>
</calcChain>
</file>

<file path=xl/sharedStrings.xml><?xml version="1.0" encoding="utf-8"?>
<sst xmlns="http://schemas.openxmlformats.org/spreadsheetml/2006/main" count="348" uniqueCount="175">
  <si>
    <t>Data book ESG - Environmental Data</t>
  </si>
  <si>
    <t>Legend</t>
  </si>
  <si>
    <t>3.5.2</t>
  </si>
  <si>
    <t>Environmental Management</t>
  </si>
  <si>
    <t xml:space="preserve">□□ </t>
  </si>
  <si>
    <t>Verified by the Statutory Auditors with “reasonable” assurance for 2022</t>
  </si>
  <si>
    <t>3.5.4.1</t>
  </si>
  <si>
    <t>Group Actions - Climate Change</t>
  </si>
  <si>
    <t>3.5.4.2</t>
  </si>
  <si>
    <t>Group Actions - Renewable Energy</t>
  </si>
  <si>
    <t>3.5.4.3</t>
  </si>
  <si>
    <t>Group Actions - Energy Efficiency</t>
  </si>
  <si>
    <t>3.5.4.4</t>
  </si>
  <si>
    <t>Group Actions - Nuclear Energy</t>
  </si>
  <si>
    <t>3.5.4.5</t>
  </si>
  <si>
    <t>Group Actions - Water</t>
  </si>
  <si>
    <t>3.5.4.6</t>
  </si>
  <si>
    <t>Group Actions - Waste</t>
  </si>
  <si>
    <t>3.5.4.7</t>
  </si>
  <si>
    <t>Group Actions - Atmospheric pollutants</t>
  </si>
  <si>
    <t>3.5.4.9</t>
  </si>
  <si>
    <t>Group Actions - Active prevention of environmental risks</t>
  </si>
  <si>
    <r>
      <rPr>
        <b/>
        <sz val="11"/>
        <color rgb="FF00B0F0"/>
        <rFont val="Calibri"/>
        <family val="2"/>
        <scheme val="minor"/>
      </rPr>
      <t>3.5.2</t>
    </r>
    <r>
      <rPr>
        <b/>
        <sz val="11"/>
        <color rgb="FF0070C0"/>
        <rFont val="Calibri"/>
        <family val="2"/>
        <scheme val="minor"/>
      </rPr>
      <t xml:space="preserve"> Environmental management</t>
    </r>
  </si>
  <si>
    <t>Percentage of relevant revenue covered</t>
  </si>
  <si>
    <t>Indicator name</t>
  </si>
  <si>
    <t>Unit</t>
  </si>
  <si>
    <t>2022
excl. Equans</t>
  </si>
  <si>
    <t>2021
excl. Equans</t>
  </si>
  <si>
    <t>2020
including Equans</t>
  </si>
  <si>
    <t>By an EMAS certification</t>
  </si>
  <si>
    <t>%</t>
  </si>
  <si>
    <t>By an ISO 14001 (non-EMAS) certification</t>
  </si>
  <si>
    <t>By other external EMS certifications</t>
  </si>
  <si>
    <t>TOTAL EXTERNAL CERTIFICATIONS</t>
  </si>
  <si>
    <t>By an internal certification (but not by a certified EMS)</t>
  </si>
  <si>
    <t>TOTAL INTERNAL AND EXTERNAL EMS</t>
  </si>
  <si>
    <r>
      <t xml:space="preserve">3.5.4.1 </t>
    </r>
    <r>
      <rPr>
        <b/>
        <sz val="11"/>
        <color rgb="FF0070C0"/>
        <rFont val="Calibri"/>
        <family val="2"/>
        <scheme val="minor"/>
      </rPr>
      <t>Group Actions - Climate Change</t>
    </r>
  </si>
  <si>
    <t>Direct Emissions</t>
  </si>
  <si>
    <t>Total direct GHG emissions - Scope 1 □□</t>
  </si>
  <si>
    <r>
      <t>t CO</t>
    </r>
    <r>
      <rPr>
        <i/>
        <vertAlign val="subscript"/>
        <sz val="10"/>
        <color theme="1"/>
        <rFont val="Arial Nova Light"/>
        <family val="2"/>
      </rPr>
      <t>2</t>
    </r>
    <r>
      <rPr>
        <i/>
        <sz val="10"/>
        <color theme="1"/>
        <rFont val="Arial Nova Light"/>
        <family val="2"/>
      </rPr>
      <t xml:space="preserve"> eq.</t>
    </r>
  </si>
  <si>
    <t>of which emissions from energy production</t>
  </si>
  <si>
    <r>
      <t>of which CH</t>
    </r>
    <r>
      <rPr>
        <vertAlign val="subscript"/>
        <sz val="11"/>
        <color theme="1"/>
        <rFont val="Arial Nova Light"/>
        <family val="2"/>
      </rPr>
      <t>4</t>
    </r>
    <r>
      <rPr>
        <sz val="11"/>
        <color theme="1"/>
        <rFont val="Arial Nova Light"/>
        <family val="2"/>
      </rPr>
      <t xml:space="preserve"> emissions :</t>
    </r>
  </si>
  <si>
    <t>share of gas storage</t>
  </si>
  <si>
    <t>share of gas transportation (excluding via LNG tankers)</t>
  </si>
  <si>
    <t>share of LNG terminals</t>
  </si>
  <si>
    <t>share of gas distribution</t>
  </si>
  <si>
    <t>of which other emissions (vehicle, fluorinated gases, etc.)</t>
  </si>
  <si>
    <t>GHG emissions per business unit
- energy generation</t>
  </si>
  <si>
    <r>
      <t>kg CO</t>
    </r>
    <r>
      <rPr>
        <i/>
        <vertAlign val="subscript"/>
        <sz val="10"/>
        <color theme="1"/>
        <rFont val="Arial Nova Light"/>
        <family val="2"/>
      </rPr>
      <t>2</t>
    </r>
    <r>
      <rPr>
        <i/>
        <sz val="10"/>
        <color theme="1"/>
        <rFont val="Arial Nova Light"/>
        <family val="2"/>
      </rPr>
      <t xml:space="preserve"> eq./MWheq.</t>
    </r>
  </si>
  <si>
    <t>□□ Verified by the Statutory Auditors with “reasonable” assurance for 2022</t>
  </si>
  <si>
    <t>Indirect Emissions</t>
  </si>
  <si>
    <t>Indirect energy related emissions ("Scope 2")</t>
  </si>
  <si>
    <r>
      <t>t CO</t>
    </r>
    <r>
      <rPr>
        <vertAlign val="subscript"/>
        <sz val="10"/>
        <color rgb="FF00B0F0"/>
        <rFont val="Arial Nova Light"/>
        <family val="2"/>
      </rPr>
      <t>2</t>
    </r>
    <r>
      <rPr>
        <sz val="10"/>
        <color rgb="FF00B0F0"/>
        <rFont val="Arial Nova Light"/>
        <family val="2"/>
      </rPr>
      <t xml:space="preserve"> eq.</t>
    </r>
  </si>
  <si>
    <t>Indirect emissions related to power consumption*</t>
  </si>
  <si>
    <r>
      <t>t CO</t>
    </r>
    <r>
      <rPr>
        <vertAlign val="subscript"/>
        <sz val="10"/>
        <rFont val="Arial Nova Light"/>
        <family val="2"/>
      </rPr>
      <t>2</t>
    </r>
    <r>
      <rPr>
        <sz val="10"/>
        <rFont val="Arial Nova Light"/>
        <family val="2"/>
      </rPr>
      <t xml:space="preserve"> eq.</t>
    </r>
  </si>
  <si>
    <t>Indirect emissions related to the consumption of steam, heating or cooling*</t>
  </si>
  <si>
    <t>Other indirect GHG emissions ("Scope 3")</t>
  </si>
  <si>
    <t>Upstream fuel chain (Energy-related emissions not included in the "direct GHG emissions" and "indirect energy-related GHG emissions" categories)</t>
  </si>
  <si>
    <t>of which emissions for electricity purchased for resale (added in 2022)</t>
  </si>
  <si>
    <t>-</t>
  </si>
  <si>
    <t>Investment (GHG emissions from power plants consolidated under the equity method)</t>
  </si>
  <si>
    <t>of which emissions from other activities (added in 2022)</t>
  </si>
  <si>
    <t>Use of products sold (fuels sales to third parties)</t>
  </si>
  <si>
    <t>of which sales of natural gas and LNG</t>
  </si>
  <si>
    <t>of which sales of biomass and biomethane (added in 2022)</t>
  </si>
  <si>
    <t>Purchased products and services</t>
  </si>
  <si>
    <t>Capital equipment</t>
  </si>
  <si>
    <r>
      <rPr>
        <b/>
        <sz val="11"/>
        <color rgb="FF00B0F0"/>
        <rFont val="Calibri"/>
        <family val="2"/>
        <scheme val="minor"/>
      </rPr>
      <t>3.5.4.2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0070C0"/>
        <rFont val="Calibri"/>
        <family val="2"/>
        <scheme val="minor"/>
      </rPr>
      <t>Group Actions - Renewable Energy</t>
    </r>
  </si>
  <si>
    <t>Renewable Energy</t>
  </si>
  <si>
    <t>Units</t>
  </si>
  <si>
    <t>Renewable - Net installed power (electric and thermal) □□</t>
  </si>
  <si>
    <t>MWeeq.</t>
  </si>
  <si>
    <t xml:space="preserve">Renewable - Electricity and heat produced □□ </t>
  </si>
  <si>
    <t>Gwheeq.</t>
  </si>
  <si>
    <t>Energy produced - share of large hydropower</t>
  </si>
  <si>
    <t>Energy produced - share of small hydropower</t>
  </si>
  <si>
    <t>Energy produced - share of wind</t>
  </si>
  <si>
    <t>Energy produced - share of geothermal</t>
  </si>
  <si>
    <t>Energy produced - share of solar</t>
  </si>
  <si>
    <t>Energy produced - share of biomass and biogas</t>
  </si>
  <si>
    <t>Renewable and Non-Renewable – Electricity and Heat produced</t>
  </si>
  <si>
    <t>Renewable share of total electricity and heat produced</t>
  </si>
  <si>
    <r>
      <rPr>
        <b/>
        <sz val="11"/>
        <color rgb="FF00B0F0"/>
        <rFont val="Calibri"/>
        <family val="2"/>
        <scheme val="minor"/>
      </rPr>
      <t>3.5.4.3</t>
    </r>
    <r>
      <rPr>
        <b/>
        <sz val="11"/>
        <color rgb="FF0070C0"/>
        <rFont val="Calibri"/>
        <family val="2"/>
        <scheme val="minor"/>
      </rPr>
      <t xml:space="preserve"> Group Actions - Energy Efficiency</t>
    </r>
  </si>
  <si>
    <t>Energy production of controlled facilities</t>
  </si>
  <si>
    <t>Energy production of equity accounted facilities (Scope 3)</t>
  </si>
  <si>
    <t>Primary energy consumption - total (excluding own consumption) □□</t>
  </si>
  <si>
    <t>GWh LHV</t>
  </si>
  <si>
    <t>Share of coal/lignite</t>
  </si>
  <si>
    <t>Share of natural gas</t>
  </si>
  <si>
    <t>Share of fuel oil (heavy and light)</t>
  </si>
  <si>
    <t>Share of uranium</t>
  </si>
  <si>
    <t>Share of biomass and biogas</t>
  </si>
  <si>
    <t>Share of other fuels</t>
  </si>
  <si>
    <t>Share of fuel in transport</t>
  </si>
  <si>
    <t xml:space="preserve">Electricity and thermal power consumption (excluding own consumption) □□ </t>
  </si>
  <si>
    <t xml:space="preserve">Energy efficiency of fossil fuel plants (including biomass/biogas) □□ </t>
  </si>
  <si>
    <r>
      <t xml:space="preserve">Primary energy consumption on </t>
    </r>
    <r>
      <rPr>
        <b/>
        <sz val="14"/>
        <color theme="4"/>
        <rFont val="Calibri"/>
        <family val="2"/>
        <scheme val="minor"/>
      </rPr>
      <t>perimeter of energy production and services associated</t>
    </r>
  </si>
  <si>
    <t>GWh</t>
  </si>
  <si>
    <t>Share of renewable energy consumption</t>
  </si>
  <si>
    <t>Share of  non-renewable energy consumption</t>
  </si>
  <si>
    <r>
      <rPr>
        <b/>
        <sz val="11"/>
        <color rgb="FF00B0F0"/>
        <rFont val="Calibri"/>
        <family val="2"/>
        <scheme val="minor"/>
      </rPr>
      <t>3.5.4.5</t>
    </r>
    <r>
      <rPr>
        <b/>
        <sz val="11"/>
        <color rgb="FF0070C0"/>
        <rFont val="Calibri"/>
        <family val="2"/>
        <scheme val="minor"/>
      </rPr>
      <t xml:space="preserve"> Group Actions Water</t>
    </r>
  </si>
  <si>
    <t>Water</t>
  </si>
  <si>
    <t>Freshwater</t>
  </si>
  <si>
    <t>Total withdrawal</t>
  </si>
  <si>
    <r>
      <t>Mm</t>
    </r>
    <r>
      <rPr>
        <vertAlign val="superscript"/>
        <sz val="10"/>
        <color theme="1"/>
        <rFont val="Arial Nova Light"/>
        <family val="2"/>
      </rPr>
      <t>3</t>
    </r>
  </si>
  <si>
    <t>Total discharge</t>
  </si>
  <si>
    <t>Non-freshwater</t>
  </si>
  <si>
    <t>Total consumption</t>
  </si>
  <si>
    <t>of which fresh water</t>
  </si>
  <si>
    <t>of which  non-fresh water</t>
  </si>
  <si>
    <t>of which municipal water supplies (or from other water utilities)</t>
  </si>
  <si>
    <t>of which Fresh surface water (lakes, rivers, etc.)</t>
  </si>
  <si>
    <t>of which Fresh groundwater</t>
  </si>
  <si>
    <r>
      <rPr>
        <b/>
        <sz val="11"/>
        <color rgb="FF00B0F0"/>
        <rFont val="Calibri"/>
        <family val="2"/>
        <scheme val="minor"/>
      </rPr>
      <t>3.5.5.4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Group Actions - Nuclear Energy</t>
    </r>
  </si>
  <si>
    <t>Nuclear Energy</t>
  </si>
  <si>
    <t>Radioactive gas emissions</t>
  </si>
  <si>
    <t xml:space="preserve"> </t>
  </si>
  <si>
    <t>Rare gases</t>
  </si>
  <si>
    <t>TBq</t>
  </si>
  <si>
    <t>Iodine</t>
  </si>
  <si>
    <t>GBq</t>
  </si>
  <si>
    <t>Aerosols</t>
  </si>
  <si>
    <t>Radioactive nuclear waste (low and medium level)</t>
  </si>
  <si>
    <r>
      <t>m</t>
    </r>
    <r>
      <rPr>
        <vertAlign val="superscript"/>
        <sz val="10"/>
        <color theme="1"/>
        <rFont val="Arial Nova Light"/>
        <family val="2"/>
      </rPr>
      <t>3</t>
    </r>
  </si>
  <si>
    <t>Radioactive liquid wastes</t>
  </si>
  <si>
    <t>Beta and Gamma emitters</t>
  </si>
  <si>
    <t>Tritium</t>
  </si>
  <si>
    <r>
      <rPr>
        <b/>
        <sz val="11"/>
        <color rgb="FF00B0F0"/>
        <rFont val="Calibri"/>
        <family val="2"/>
        <scheme val="minor"/>
      </rPr>
      <t>3.4.5.6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Group Actions - Waste</t>
    </r>
  </si>
  <si>
    <t>Waste</t>
  </si>
  <si>
    <t>Total quantity of non-hazardous waste and by-products discharged (including sludge)</t>
  </si>
  <si>
    <t>t</t>
  </si>
  <si>
    <t>Fly ash, refiom (residues from the purification of incineratoin fumes from household waste)</t>
  </si>
  <si>
    <t>Ash, bottom ash</t>
  </si>
  <si>
    <t>Desulphurisation by-products</t>
  </si>
  <si>
    <t>Sludge</t>
  </si>
  <si>
    <t>Driftwood</t>
  </si>
  <si>
    <t>Total quantity of non-hazardous waste and by-products recovered (including sludge)</t>
  </si>
  <si>
    <t>Total quantity of hazardous waste and by-products discharged (including sludge and excluding radioactive waste) □□</t>
  </si>
  <si>
    <t>Total quantity of hazardous waste and by-products recovered (including sludge and excluding radioactive waste) □□</t>
  </si>
  <si>
    <t>Waste for energy production and services associated sector</t>
  </si>
  <si>
    <t>Waste disposed (excl. ash, gypsum, hazardous)</t>
  </si>
  <si>
    <t>Waste used/recycled/sold</t>
  </si>
  <si>
    <t>Ash and gypsum waste recycled/reused</t>
  </si>
  <si>
    <t>Ash and gypsum waste disposed</t>
  </si>
  <si>
    <t>Hazardous waste recycled/reused</t>
  </si>
  <si>
    <t>Hazardous waste disposed</t>
  </si>
  <si>
    <r>
      <t xml:space="preserve">3.4.5.7 </t>
    </r>
    <r>
      <rPr>
        <b/>
        <sz val="11"/>
        <color rgb="FF0070C0"/>
        <rFont val="Calibri"/>
        <family val="2"/>
        <scheme val="minor"/>
      </rPr>
      <t>Group Actions - Atmospheric pollutants</t>
    </r>
  </si>
  <si>
    <t>Atmospheric pollutants</t>
  </si>
  <si>
    <t>NOx emissions</t>
  </si>
  <si>
    <t>Incl. energy production</t>
  </si>
  <si>
    <r>
      <t>SO</t>
    </r>
    <r>
      <rPr>
        <vertAlign val="subscript"/>
        <sz val="11"/>
        <color rgb="FF353A3D"/>
        <rFont val="Arial Nova Light"/>
        <family val="2"/>
      </rPr>
      <t>2</t>
    </r>
    <r>
      <rPr>
        <sz val="11"/>
        <color rgb="FF353A3D"/>
        <rFont val="Arial Nova Light"/>
        <family val="2"/>
      </rPr>
      <t xml:space="preserve"> emissions</t>
    </r>
  </si>
  <si>
    <t>Fine particle emissions</t>
  </si>
  <si>
    <t>Mercury emissions</t>
  </si>
  <si>
    <t>kg</t>
  </si>
  <si>
    <t>194.21</t>
  </si>
  <si>
    <t>194.09</t>
  </si>
  <si>
    <t>285.25</t>
  </si>
  <si>
    <t xml:space="preserve"> incl. energy production</t>
  </si>
  <si>
    <r>
      <t xml:space="preserve">3.4.5.9 </t>
    </r>
    <r>
      <rPr>
        <b/>
        <sz val="11"/>
        <color rgb="FF0070C0"/>
        <rFont val="Calibri"/>
        <family val="2"/>
        <scheme val="minor"/>
      </rPr>
      <t>Group Actions - Active prevention of environmental risks</t>
    </r>
  </si>
  <si>
    <t>Prevention of environmental risks</t>
  </si>
  <si>
    <t>% of relevant revenue covered by an environmental risk prevention plan</t>
  </si>
  <si>
    <t>% of relevant revenue covered by an environmental crisis management plan</t>
  </si>
  <si>
    <t>Management of environmental risks</t>
  </si>
  <si>
    <t>Environment-related complaints</t>
  </si>
  <si>
    <t>#</t>
  </si>
  <si>
    <t>Environment-related convictions</t>
  </si>
  <si>
    <t>Amount of compensation (in € thousands)</t>
  </si>
  <si>
    <t>k€</t>
  </si>
  <si>
    <t>Environmental expenditure (in € thousands)</t>
  </si>
  <si>
    <t>Energy data covering energy production and services associated</t>
  </si>
  <si>
    <t>*Nuclear activities only</t>
  </si>
  <si>
    <t>SF6 emissions*</t>
  </si>
  <si>
    <t>*included in GHG emissions</t>
  </si>
  <si>
    <t>Water for energy production and services associated sector</t>
  </si>
  <si>
    <t>of which Water returned to the source of extraction at similar or higher quality*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</si>
</sst>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&quot; t&quot;"/>
    <numFmt numFmtId="167" formatCode="#,##0.00_ ;\-#,##0.00\ "/>
    <numFmt numFmtId="168" formatCode="#,##0_ ;\-#,##0\ "/>
    <numFmt numFmtId="169" formatCode="0.0%"/>
    <numFmt numFmtId="170" formatCode="0.0"/>
    <numFmt numFmtId="171" formatCode="#,##0.0_ ;\-#,##0.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70C0"/>
      <name val="Arial Nov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353A3D"/>
      <name val="Arial Nova Light"/>
      <family val="2"/>
    </font>
    <font>
      <b/>
      <sz val="11"/>
      <color rgb="FF0070C0"/>
      <name val="Calibri"/>
      <family val="2"/>
      <scheme val="minor"/>
    </font>
    <font>
      <sz val="11"/>
      <color theme="1"/>
      <name val="Arial Nova Light"/>
      <family val="2"/>
    </font>
    <font>
      <vertAlign val="subscript"/>
      <sz val="11"/>
      <color theme="1"/>
      <name val="Arial Nova Light"/>
      <family val="2"/>
    </font>
    <font>
      <sz val="10"/>
      <name val="Arial Nova Light"/>
      <family val="2"/>
    </font>
    <font>
      <vertAlign val="subscript"/>
      <sz val="10"/>
      <name val="Arial Nova Light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Arial Nova Light"/>
      <family val="2"/>
    </font>
    <font>
      <i/>
      <vertAlign val="subscript"/>
      <sz val="10"/>
      <color theme="1"/>
      <name val="Arial Nova Light"/>
      <family val="2"/>
    </font>
    <font>
      <i/>
      <sz val="10"/>
      <color theme="1"/>
      <name val="Arial Nova Cond Light"/>
      <family val="2"/>
    </font>
    <font>
      <b/>
      <sz val="11"/>
      <color theme="1"/>
      <name val="Arial Nova"/>
      <family val="2"/>
    </font>
    <font>
      <b/>
      <sz val="11"/>
      <color rgb="FF00B0F0"/>
      <name val="Arial Nova Light"/>
      <family val="2"/>
    </font>
    <font>
      <b/>
      <sz val="11"/>
      <color rgb="FF00B0F0"/>
      <name val="Arial Nova"/>
      <family val="2"/>
    </font>
    <font>
      <b/>
      <sz val="14"/>
      <color rgb="FF0070C0"/>
      <name val="Calibri"/>
      <family val="2"/>
      <scheme val="minor"/>
    </font>
    <font>
      <vertAlign val="subscript"/>
      <sz val="10"/>
      <color rgb="FF00B0F0"/>
      <name val="Arial Nova Light"/>
      <family val="2"/>
    </font>
    <font>
      <sz val="10"/>
      <color rgb="FF00B0F0"/>
      <name val="Arial Nova Light"/>
      <family val="2"/>
    </font>
    <font>
      <vertAlign val="superscript"/>
      <sz val="10"/>
      <color theme="1"/>
      <name val="Arial Nova Light"/>
      <family val="2"/>
    </font>
    <font>
      <sz val="10"/>
      <color rgb="FF353A3D"/>
      <name val="Arial Nova Light"/>
      <family val="2"/>
    </font>
    <font>
      <b/>
      <sz val="10"/>
      <color rgb="FF00B0F0"/>
      <name val="Arial Nova"/>
      <family val="2"/>
    </font>
    <font>
      <b/>
      <i/>
      <sz val="10"/>
      <color rgb="FF00B0F0"/>
      <name val="Arial Nova"/>
      <family val="2"/>
    </font>
    <font>
      <i/>
      <sz val="10"/>
      <color rgb="FF353A3D"/>
      <name val="Arial Nova Light"/>
      <family val="2"/>
    </font>
    <font>
      <vertAlign val="subscript"/>
      <sz val="11"/>
      <color rgb="FF353A3D"/>
      <name val="Arial Nova Light"/>
      <family val="2"/>
    </font>
    <font>
      <i/>
      <sz val="14"/>
      <color theme="1"/>
      <name val="Arial Nova Cond Light"/>
      <family val="2"/>
    </font>
    <font>
      <sz val="9"/>
      <color theme="1"/>
      <name val="Arial Nova Light"/>
      <family val="2"/>
    </font>
    <font>
      <sz val="8"/>
      <name val="Calibri"/>
      <family val="2"/>
      <scheme val="minor"/>
    </font>
    <font>
      <sz val="10"/>
      <color theme="1"/>
      <name val="Arial Nova Light"/>
      <family val="2"/>
    </font>
    <font>
      <b/>
      <sz val="11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353A3D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/>
      <bottom style="thin">
        <color rgb="FF0070C0"/>
      </bottom>
      <diagonal/>
    </border>
    <border>
      <left/>
      <right/>
      <top style="dotted">
        <color rgb="FF7F7F7F"/>
      </top>
      <bottom style="hair">
        <color theme="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theme="8"/>
      </bottom>
      <diagonal/>
    </border>
    <border>
      <left/>
      <right/>
      <top style="dotted">
        <color indexed="64"/>
      </top>
      <bottom style="thin">
        <color rgb="FF007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2"/>
    <xf numFmtId="43" fontId="0" fillId="0" borderId="0" xfId="1" applyFont="1" applyAlignment="1">
      <alignment vertical="top"/>
    </xf>
    <xf numFmtId="0" fontId="0" fillId="0" borderId="0" xfId="0" applyAlignment="1">
      <alignment vertical="top"/>
    </xf>
    <xf numFmtId="166" fontId="6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43" fontId="9" fillId="0" borderId="3" xfId="1" applyFont="1" applyBorder="1" applyAlignment="1">
      <alignment horizontal="left" vertical="center" wrapText="1" readingOrder="1"/>
    </xf>
    <xf numFmtId="43" fontId="9" fillId="2" borderId="3" xfId="1" applyFont="1" applyFill="1" applyBorder="1" applyAlignment="1">
      <alignment horizontal="center" wrapText="1" readingOrder="1"/>
    </xf>
    <xf numFmtId="0" fontId="4" fillId="0" borderId="0" xfId="0" applyFont="1" applyAlignment="1">
      <alignment horizontal="right" wrapText="1" readingOrder="1"/>
    </xf>
    <xf numFmtId="0" fontId="0" fillId="0" borderId="0" xfId="0" applyAlignment="1">
      <alignment horizontal="right" wrapText="1" readingOrder="1"/>
    </xf>
    <xf numFmtId="0" fontId="10" fillId="0" borderId="0" xfId="0" applyFont="1"/>
    <xf numFmtId="0" fontId="0" fillId="0" borderId="0" xfId="0" applyAlignment="1">
      <alignment horizontal="center"/>
    </xf>
    <xf numFmtId="43" fontId="9" fillId="0" borderId="3" xfId="1" applyFont="1" applyBorder="1" applyAlignment="1">
      <alignment horizontal="left" vertical="center" readingOrder="1"/>
    </xf>
    <xf numFmtId="0" fontId="0" fillId="0" borderId="0" xfId="0" applyAlignment="1">
      <alignment vertical="center"/>
    </xf>
    <xf numFmtId="43" fontId="9" fillId="3" borderId="3" xfId="1" applyFont="1" applyFill="1" applyBorder="1" applyAlignment="1">
      <alignment horizontal="center" wrapText="1" readingOrder="1"/>
    </xf>
    <xf numFmtId="0" fontId="15" fillId="0" borderId="0" xfId="0" applyFont="1"/>
    <xf numFmtId="0" fontId="15" fillId="0" borderId="0" xfId="0" applyFont="1" applyAlignment="1">
      <alignment horizontal="center"/>
    </xf>
    <xf numFmtId="43" fontId="9" fillId="0" borderId="5" xfId="1" applyFont="1" applyBorder="1" applyAlignment="1">
      <alignment horizontal="left" vertical="center" readingOrder="1"/>
    </xf>
    <xf numFmtId="43" fontId="9" fillId="2" borderId="5" xfId="1" applyFont="1" applyFill="1" applyBorder="1" applyAlignment="1">
      <alignment horizontal="center" wrapText="1" readingOrder="1"/>
    </xf>
    <xf numFmtId="43" fontId="9" fillId="3" borderId="5" xfId="1" applyFont="1" applyFill="1" applyBorder="1" applyAlignment="1">
      <alignment horizontal="center" wrapText="1" readingOrder="1"/>
    </xf>
    <xf numFmtId="0" fontId="18" fillId="0" borderId="0" xfId="0" applyFont="1"/>
    <xf numFmtId="0" fontId="19" fillId="0" borderId="1" xfId="0" applyFont="1" applyBorder="1" applyAlignment="1">
      <alignment horizontal="left" wrapText="1" readingOrder="1"/>
    </xf>
    <xf numFmtId="0" fontId="19" fillId="0" borderId="1" xfId="0" applyFont="1" applyBorder="1" applyAlignment="1">
      <alignment horizontal="center" wrapText="1" readingOrder="1"/>
    </xf>
    <xf numFmtId="0" fontId="20" fillId="0" borderId="2" xfId="0" applyFont="1" applyBorder="1" applyAlignment="1">
      <alignment horizontal="left" wrapText="1" readingOrder="1"/>
    </xf>
    <xf numFmtId="43" fontId="21" fillId="3" borderId="2" xfId="1" applyFont="1" applyFill="1" applyBorder="1" applyAlignment="1">
      <alignment horizontal="center" wrapText="1" readingOrder="1"/>
    </xf>
    <xf numFmtId="43" fontId="21" fillId="0" borderId="2" xfId="1" applyFont="1" applyBorder="1" applyAlignment="1">
      <alignment horizontal="center" wrapText="1" readingOrder="1"/>
    </xf>
    <xf numFmtId="0" fontId="22" fillId="0" borderId="0" xfId="0" applyFont="1"/>
    <xf numFmtId="43" fontId="20" fillId="0" borderId="4" xfId="1" applyFont="1" applyBorder="1" applyAlignment="1">
      <alignment horizontal="center" wrapText="1" readingOrder="1"/>
    </xf>
    <xf numFmtId="43" fontId="20" fillId="3" borderId="4" xfId="1" applyFont="1" applyFill="1" applyBorder="1" applyAlignment="1">
      <alignment horizontal="center" wrapText="1" readingOrder="1"/>
    </xf>
    <xf numFmtId="43" fontId="26" fillId="2" borderId="3" xfId="1" applyFont="1" applyFill="1" applyBorder="1" applyAlignment="1">
      <alignment horizontal="center" wrapText="1" readingOrder="1"/>
    </xf>
    <xf numFmtId="0" fontId="27" fillId="0" borderId="2" xfId="0" applyFont="1" applyBorder="1" applyAlignment="1">
      <alignment horizontal="center" wrapText="1" readingOrder="1"/>
    </xf>
    <xf numFmtId="43" fontId="26" fillId="2" borderId="5" xfId="1" applyFont="1" applyFill="1" applyBorder="1" applyAlignment="1">
      <alignment horizontal="center" wrapText="1" readingOrder="1"/>
    </xf>
    <xf numFmtId="0" fontId="28" fillId="0" borderId="4" xfId="0" applyFont="1" applyBorder="1" applyAlignment="1">
      <alignment horizontal="center" wrapText="1" readingOrder="1"/>
    </xf>
    <xf numFmtId="0" fontId="24" fillId="0" borderId="4" xfId="0" applyFont="1" applyBorder="1" applyAlignment="1">
      <alignment horizontal="center" wrapText="1" readingOrder="1"/>
    </xf>
    <xf numFmtId="0" fontId="19" fillId="0" borderId="1" xfId="0" applyFont="1" applyBorder="1" applyAlignment="1">
      <alignment horizontal="left" readingOrder="1"/>
    </xf>
    <xf numFmtId="165" fontId="9" fillId="0" borderId="3" xfId="1" applyNumberFormat="1" applyFont="1" applyBorder="1" applyAlignment="1">
      <alignment horizontal="right" vertical="center" wrapText="1" readingOrder="1"/>
    </xf>
    <xf numFmtId="165" fontId="9" fillId="3" borderId="3" xfId="1" applyNumberFormat="1" applyFont="1" applyFill="1" applyBorder="1" applyAlignment="1">
      <alignment vertical="center" wrapText="1" readingOrder="1"/>
    </xf>
    <xf numFmtId="165" fontId="9" fillId="0" borderId="3" xfId="1" applyNumberFormat="1" applyFont="1" applyBorder="1" applyAlignment="1">
      <alignment vertical="center" wrapText="1" readingOrder="1"/>
    </xf>
    <xf numFmtId="165" fontId="9" fillId="3" borderId="3" xfId="1" applyNumberFormat="1" applyFont="1" applyFill="1" applyBorder="1" applyAlignment="1">
      <alignment horizontal="right" vertical="center" wrapText="1" readingOrder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 readingOrder="1"/>
    </xf>
    <xf numFmtId="0" fontId="19" fillId="0" borderId="8" xfId="0" applyFont="1" applyBorder="1" applyAlignment="1">
      <alignment horizontal="left" wrapText="1" readingOrder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left" wrapText="1" indent="1"/>
    </xf>
    <xf numFmtId="0" fontId="16" fillId="0" borderId="6" xfId="0" applyFont="1" applyBorder="1" applyAlignment="1">
      <alignment horizontal="center"/>
    </xf>
    <xf numFmtId="43" fontId="29" fillId="2" borderId="3" xfId="1" applyFont="1" applyFill="1" applyBorder="1" applyAlignment="1">
      <alignment horizontal="center" wrapText="1" readingOrder="1"/>
    </xf>
    <xf numFmtId="43" fontId="29" fillId="2" borderId="3" xfId="1" applyFont="1" applyFill="1" applyBorder="1" applyAlignment="1">
      <alignment horizontal="center" vertical="center" wrapText="1" readingOrder="1"/>
    </xf>
    <xf numFmtId="165" fontId="11" fillId="3" borderId="7" xfId="1" applyNumberFormat="1" applyFont="1" applyFill="1" applyBorder="1" applyAlignment="1">
      <alignment wrapText="1"/>
    </xf>
    <xf numFmtId="165" fontId="11" fillId="0" borderId="7" xfId="1" applyNumberFormat="1" applyFont="1" applyBorder="1" applyAlignment="1">
      <alignment wrapText="1"/>
    </xf>
    <xf numFmtId="165" fontId="11" fillId="0" borderId="6" xfId="1" applyNumberFormat="1" applyFont="1" applyBorder="1" applyAlignment="1">
      <alignment wrapText="1"/>
    </xf>
    <xf numFmtId="0" fontId="11" fillId="0" borderId="7" xfId="0" applyFont="1" applyBorder="1" applyAlignment="1">
      <alignment horizontal="left" wrapText="1" indent="2"/>
    </xf>
    <xf numFmtId="165" fontId="20" fillId="3" borderId="4" xfId="1" applyNumberFormat="1" applyFont="1" applyFill="1" applyBorder="1" applyAlignment="1">
      <alignment horizontal="center" wrapText="1" readingOrder="1"/>
    </xf>
    <xf numFmtId="165" fontId="20" fillId="0" borderId="4" xfId="1" applyNumberFormat="1" applyFont="1" applyBorder="1" applyAlignment="1">
      <alignment horizontal="center" wrapText="1" readingOrder="1"/>
    </xf>
    <xf numFmtId="165" fontId="11" fillId="3" borderId="7" xfId="1" applyNumberFormat="1" applyFont="1" applyFill="1" applyBorder="1" applyAlignment="1">
      <alignment horizontal="left" wrapText="1" indent="2"/>
    </xf>
    <xf numFmtId="165" fontId="11" fillId="0" borderId="6" xfId="1" applyNumberFormat="1" applyFont="1" applyBorder="1" applyAlignment="1">
      <alignment horizontal="left" wrapText="1" indent="2"/>
    </xf>
    <xf numFmtId="43" fontId="11" fillId="3" borderId="7" xfId="1" applyFont="1" applyFill="1" applyBorder="1" applyAlignment="1">
      <alignment wrapText="1"/>
    </xf>
    <xf numFmtId="43" fontId="11" fillId="0" borderId="6" xfId="1" applyFont="1" applyBorder="1" applyAlignment="1">
      <alignment wrapText="1"/>
    </xf>
    <xf numFmtId="165" fontId="11" fillId="3" borderId="7" xfId="1" applyNumberFormat="1" applyFont="1" applyFill="1" applyBorder="1" applyAlignment="1"/>
    <xf numFmtId="165" fontId="11" fillId="0" borderId="6" xfId="1" applyNumberFormat="1" applyFont="1" applyBorder="1" applyAlignmen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7" fillId="0" borderId="9" xfId="0" applyFont="1" applyBorder="1"/>
    <xf numFmtId="0" fontId="31" fillId="0" borderId="12" xfId="0" applyFont="1" applyBorder="1" applyAlignment="1">
      <alignment horizontal="center"/>
    </xf>
    <xf numFmtId="0" fontId="32" fillId="0" borderId="13" xfId="0" applyFont="1" applyBorder="1"/>
    <xf numFmtId="167" fontId="11" fillId="0" borderId="6" xfId="1" applyNumberFormat="1" applyFont="1" applyBorder="1" applyAlignment="1">
      <alignment wrapText="1"/>
    </xf>
    <xf numFmtId="167" fontId="11" fillId="3" borderId="7" xfId="1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3" fontId="9" fillId="0" borderId="3" xfId="1" applyFont="1" applyFill="1" applyBorder="1" applyAlignment="1">
      <alignment horizontal="left" vertical="center" readingOrder="1"/>
    </xf>
    <xf numFmtId="165" fontId="26" fillId="0" borderId="3" xfId="1" applyNumberFormat="1" applyFont="1" applyBorder="1" applyAlignment="1">
      <alignment horizontal="right" vertical="center" wrapText="1" readingOrder="1"/>
    </xf>
    <xf numFmtId="167" fontId="9" fillId="0" borderId="3" xfId="1" applyNumberFormat="1" applyFont="1" applyBorder="1" applyAlignment="1">
      <alignment horizontal="right" vertical="center" wrapText="1" readingOrder="1"/>
    </xf>
    <xf numFmtId="167" fontId="26" fillId="0" borderId="3" xfId="1" applyNumberFormat="1" applyFont="1" applyBorder="1" applyAlignment="1">
      <alignment horizontal="right" vertical="center" wrapText="1" readingOrder="1"/>
    </xf>
    <xf numFmtId="167" fontId="9" fillId="3" borderId="3" xfId="1" applyNumberFormat="1" applyFont="1" applyFill="1" applyBorder="1" applyAlignment="1">
      <alignment horizontal="right" vertical="center" wrapText="1" readingOrder="1"/>
    </xf>
    <xf numFmtId="165" fontId="26" fillId="3" borderId="3" xfId="1" applyNumberFormat="1" applyFont="1" applyFill="1" applyBorder="1" applyAlignment="1">
      <alignment horizontal="right" vertical="center" wrapText="1" readingOrder="1"/>
    </xf>
    <xf numFmtId="167" fontId="26" fillId="3" borderId="3" xfId="1" applyNumberFormat="1" applyFont="1" applyFill="1" applyBorder="1" applyAlignment="1">
      <alignment horizontal="right" vertical="center" wrapText="1" readingOrder="1"/>
    </xf>
    <xf numFmtId="0" fontId="11" fillId="0" borderId="7" xfId="0" applyFont="1" applyBorder="1" applyAlignment="1">
      <alignment horizontal="left" wrapText="1" indent="9"/>
    </xf>
    <xf numFmtId="0" fontId="16" fillId="0" borderId="15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6" xfId="0" applyFont="1" applyBorder="1" applyAlignment="1">
      <alignment horizontal="left" indent="3"/>
    </xf>
    <xf numFmtId="0" fontId="20" fillId="0" borderId="4" xfId="0" applyFont="1" applyBorder="1" applyAlignment="1">
      <alignment horizontal="left" wrapText="1" readingOrder="1"/>
    </xf>
    <xf numFmtId="0" fontId="34" fillId="0" borderId="15" xfId="0" applyFont="1" applyBorder="1" applyAlignment="1">
      <alignment horizontal="left" wrapText="1" indent="4"/>
    </xf>
    <xf numFmtId="0" fontId="11" fillId="0" borderId="15" xfId="0" applyFont="1" applyBorder="1" applyAlignment="1">
      <alignment horizontal="left" wrapText="1" indent="1"/>
    </xf>
    <xf numFmtId="0" fontId="16" fillId="0" borderId="1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43" fontId="26" fillId="2" borderId="3" xfId="1" applyFont="1" applyFill="1" applyBorder="1" applyAlignment="1">
      <alignment horizontal="center" vertical="center" wrapText="1" readingOrder="1"/>
    </xf>
    <xf numFmtId="43" fontId="9" fillId="3" borderId="3" xfId="1" applyFont="1" applyFill="1" applyBorder="1" applyAlignment="1">
      <alignment horizontal="center" vertical="center" wrapText="1" readingOrder="1"/>
    </xf>
    <xf numFmtId="43" fontId="9" fillId="2" borderId="3" xfId="1" applyFont="1" applyFill="1" applyBorder="1" applyAlignment="1">
      <alignment horizontal="center" vertical="center" wrapText="1" readingOrder="1"/>
    </xf>
    <xf numFmtId="169" fontId="11" fillId="3" borderId="7" xfId="3" applyNumberFormat="1" applyFont="1" applyFill="1" applyBorder="1" applyAlignment="1">
      <alignment wrapText="1"/>
    </xf>
    <xf numFmtId="169" fontId="11" fillId="0" borderId="6" xfId="3" applyNumberFormat="1" applyFont="1" applyBorder="1" applyAlignment="1">
      <alignment wrapText="1"/>
    </xf>
    <xf numFmtId="169" fontId="9" fillId="3" borderId="3" xfId="3" applyNumberFormat="1" applyFont="1" applyFill="1" applyBorder="1" applyAlignment="1">
      <alignment horizontal="right" vertical="center" wrapText="1" readingOrder="1"/>
    </xf>
    <xf numFmtId="169" fontId="9" fillId="0" borderId="3" xfId="3" applyNumberFormat="1" applyFont="1" applyBorder="1" applyAlignment="1">
      <alignment horizontal="right" vertical="center" wrapText="1" readingOrder="1"/>
    </xf>
    <xf numFmtId="0" fontId="35" fillId="0" borderId="0" xfId="0" applyFont="1"/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center" vertical="center" wrapText="1" readingOrder="1"/>
    </xf>
    <xf numFmtId="164" fontId="21" fillId="3" borderId="4" xfId="1" applyNumberFormat="1" applyFont="1" applyFill="1" applyBorder="1" applyAlignment="1">
      <alignment horizontal="center" wrapText="1" readingOrder="1"/>
    </xf>
    <xf numFmtId="164" fontId="21" fillId="0" borderId="4" xfId="1" applyNumberFormat="1" applyFont="1" applyBorder="1" applyAlignment="1">
      <alignment horizontal="center" wrapText="1" readingOrder="1"/>
    </xf>
    <xf numFmtId="0" fontId="11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165" fontId="11" fillId="3" borderId="7" xfId="1" applyNumberFormat="1" applyFont="1" applyFill="1" applyBorder="1" applyAlignment="1">
      <alignment vertical="center" wrapText="1"/>
    </xf>
    <xf numFmtId="165" fontId="11" fillId="0" borderId="6" xfId="1" applyNumberFormat="1" applyFont="1" applyBorder="1" applyAlignment="1">
      <alignment vertical="center" wrapText="1"/>
    </xf>
    <xf numFmtId="164" fontId="11" fillId="3" borderId="7" xfId="1" applyNumberFormat="1" applyFont="1" applyFill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5" fontId="11" fillId="3" borderId="7" xfId="1" applyNumberFormat="1" applyFont="1" applyFill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right" vertical="center" wrapText="1"/>
    </xf>
    <xf numFmtId="165" fontId="11" fillId="3" borderId="16" xfId="1" applyNumberFormat="1" applyFont="1" applyFill="1" applyBorder="1" applyAlignment="1"/>
    <xf numFmtId="165" fontId="11" fillId="0" borderId="16" xfId="1" applyNumberFormat="1" applyFont="1" applyBorder="1" applyAlignment="1"/>
    <xf numFmtId="165" fontId="11" fillId="0" borderId="7" xfId="1" applyNumberFormat="1" applyFont="1" applyFill="1" applyBorder="1" applyAlignment="1"/>
    <xf numFmtId="165" fontId="11" fillId="0" borderId="6" xfId="1" applyNumberFormat="1" applyFont="1" applyFill="1" applyBorder="1" applyAlignment="1"/>
    <xf numFmtId="165" fontId="11" fillId="3" borderId="7" xfId="1" applyNumberFormat="1" applyFont="1" applyFill="1" applyBorder="1" applyAlignment="1">
      <alignment vertical="center"/>
    </xf>
    <xf numFmtId="165" fontId="11" fillId="0" borderId="6" xfId="1" applyNumberFormat="1" applyFont="1" applyBorder="1" applyAlignment="1">
      <alignment vertical="center"/>
    </xf>
    <xf numFmtId="165" fontId="11" fillId="3" borderId="7" xfId="1" applyNumberFormat="1" applyFont="1" applyFill="1" applyBorder="1" applyAlignment="1">
      <alignment horizontal="center"/>
    </xf>
    <xf numFmtId="165" fontId="11" fillId="0" borderId="6" xfId="1" applyNumberFormat="1" applyFont="1" applyBorder="1" applyAlignment="1">
      <alignment horizontal="center"/>
    </xf>
    <xf numFmtId="165" fontId="11" fillId="3" borderId="7" xfId="1" applyNumberFormat="1" applyFont="1" applyFill="1" applyBorder="1" applyAlignment="1">
      <alignment horizontal="center" vertical="center"/>
    </xf>
    <xf numFmtId="165" fontId="11" fillId="0" borderId="6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170" fontId="0" fillId="0" borderId="0" xfId="0" applyNumberFormat="1"/>
    <xf numFmtId="164" fontId="11" fillId="0" borderId="6" xfId="1" applyNumberFormat="1" applyFont="1" applyBorder="1" applyAlignment="1">
      <alignment wrapText="1"/>
    </xf>
    <xf numFmtId="165" fontId="11" fillId="0" borderId="6" xfId="1" applyNumberFormat="1" applyFont="1" applyFill="1" applyBorder="1" applyAlignment="1">
      <alignment wrapText="1"/>
    </xf>
    <xf numFmtId="164" fontId="11" fillId="0" borderId="6" xfId="1" applyNumberFormat="1" applyFont="1" applyFill="1" applyBorder="1" applyAlignment="1">
      <alignment wrapText="1"/>
    </xf>
    <xf numFmtId="171" fontId="11" fillId="0" borderId="15" xfId="1" applyNumberFormat="1" applyFont="1" applyFill="1" applyBorder="1" applyAlignment="1">
      <alignment horizontal="right" wrapText="1"/>
    </xf>
    <xf numFmtId="168" fontId="11" fillId="0" borderId="15" xfId="1" applyNumberFormat="1" applyFont="1" applyFill="1" applyBorder="1" applyAlignment="1">
      <alignment wrapText="1"/>
    </xf>
    <xf numFmtId="165" fontId="11" fillId="0" borderId="15" xfId="1" applyNumberFormat="1" applyFont="1" applyFill="1" applyBorder="1" applyAlignment="1">
      <alignment wrapText="1"/>
    </xf>
    <xf numFmtId="168" fontId="11" fillId="0" borderId="7" xfId="1" applyNumberFormat="1" applyFont="1" applyFill="1" applyBorder="1" applyAlignment="1">
      <alignment wrapText="1"/>
    </xf>
    <xf numFmtId="0" fontId="37" fillId="0" borderId="0" xfId="0" applyFont="1"/>
    <xf numFmtId="0" fontId="16" fillId="0" borderId="0" xfId="0" applyFont="1" applyAlignment="1">
      <alignment wrapText="1"/>
    </xf>
    <xf numFmtId="165" fontId="11" fillId="0" borderId="7" xfId="1" applyNumberFormat="1" applyFont="1" applyFill="1" applyBorder="1" applyAlignment="1">
      <alignment wrapText="1"/>
    </xf>
    <xf numFmtId="10" fontId="11" fillId="0" borderId="7" xfId="1" applyNumberFormat="1" applyFont="1" applyFill="1" applyBorder="1" applyAlignment="1">
      <alignment wrapText="1"/>
    </xf>
    <xf numFmtId="10" fontId="11" fillId="0" borderId="6" xfId="1" applyNumberFormat="1" applyFont="1" applyFill="1" applyBorder="1" applyAlignment="1">
      <alignment wrapText="1"/>
    </xf>
    <xf numFmtId="169" fontId="11" fillId="0" borderId="7" xfId="1" applyNumberFormat="1" applyFont="1" applyFill="1" applyBorder="1" applyAlignment="1">
      <alignment wrapText="1"/>
    </xf>
    <xf numFmtId="169" fontId="11" fillId="0" borderId="6" xfId="1" applyNumberFormat="1" applyFont="1" applyFill="1" applyBorder="1" applyAlignment="1">
      <alignment wrapText="1"/>
    </xf>
    <xf numFmtId="167" fontId="9" fillId="0" borderId="3" xfId="1" applyNumberFormat="1" applyFont="1" applyFill="1" applyBorder="1" applyAlignment="1">
      <alignment horizontal="right" vertical="center" wrapText="1" readingOrder="1"/>
    </xf>
    <xf numFmtId="167" fontId="26" fillId="0" borderId="3" xfId="1" applyNumberFormat="1" applyFont="1" applyFill="1" applyBorder="1" applyAlignment="1">
      <alignment horizontal="right" vertical="center" wrapText="1" readingOrder="1"/>
    </xf>
    <xf numFmtId="165" fontId="11" fillId="0" borderId="15" xfId="1" applyNumberFormat="1" applyFont="1" applyFill="1" applyBorder="1" applyAlignment="1">
      <alignment horizontal="right" wrapText="1"/>
    </xf>
    <xf numFmtId="43" fontId="38" fillId="0" borderId="0" xfId="1" applyFont="1" applyFill="1" applyBorder="1" applyAlignment="1">
      <alignment horizontal="left" vertical="center" readingOrder="1"/>
    </xf>
    <xf numFmtId="0" fontId="18" fillId="0" borderId="0" xfId="0" applyFont="1" applyAlignment="1">
      <alignment horizontal="left" vertical="top" wrapText="1"/>
    </xf>
  </cellXfs>
  <cellStyles count="4">
    <cellStyle name="Lien hypertexte" xfId="2" builtinId="8"/>
    <cellStyle name="Milliers" xfId="1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C9A0-9C5B-499A-8D17-11BEB0AFEFA9}">
  <sheetPr codeName="Sheet1">
    <tabColor rgb="FF00B0F0"/>
  </sheetPr>
  <dimension ref="A1:R11"/>
  <sheetViews>
    <sheetView showGridLines="0" tabSelected="1" workbookViewId="0">
      <selection activeCell="J23" sqref="J23"/>
    </sheetView>
  </sheetViews>
  <sheetFormatPr baseColWidth="10" defaultColWidth="9.1796875" defaultRowHeight="14.5" x14ac:dyDescent="0.35"/>
  <sheetData>
    <row r="1" spans="1:18" ht="21" x14ac:dyDescent="0.5">
      <c r="A1" s="8" t="s">
        <v>0</v>
      </c>
    </row>
    <row r="2" spans="1:18" x14ac:dyDescent="0.35">
      <c r="L2" s="67" t="s">
        <v>1</v>
      </c>
      <c r="M2" s="63"/>
      <c r="N2" s="63"/>
      <c r="O2" s="63"/>
      <c r="P2" s="63"/>
      <c r="Q2" s="63"/>
      <c r="R2" s="64"/>
    </row>
    <row r="3" spans="1:18" ht="17.5" x14ac:dyDescent="0.35">
      <c r="A3" s="3" t="s">
        <v>2</v>
      </c>
      <c r="B3" t="s">
        <v>3</v>
      </c>
      <c r="L3" s="68" t="s">
        <v>4</v>
      </c>
      <c r="M3" s="69" t="s">
        <v>5</v>
      </c>
      <c r="N3" s="65"/>
      <c r="O3" s="65"/>
      <c r="P3" s="65"/>
      <c r="Q3" s="65"/>
      <c r="R3" s="66"/>
    </row>
    <row r="4" spans="1:18" x14ac:dyDescent="0.35">
      <c r="A4" s="3" t="s">
        <v>6</v>
      </c>
      <c r="B4" t="s">
        <v>7</v>
      </c>
    </row>
    <row r="5" spans="1:18" x14ac:dyDescent="0.35">
      <c r="A5" s="3" t="s">
        <v>8</v>
      </c>
      <c r="B5" t="s">
        <v>9</v>
      </c>
    </row>
    <row r="6" spans="1:18" x14ac:dyDescent="0.35">
      <c r="A6" s="3" t="s">
        <v>10</v>
      </c>
      <c r="B6" t="s">
        <v>11</v>
      </c>
    </row>
    <row r="7" spans="1:18" x14ac:dyDescent="0.35">
      <c r="A7" s="3" t="s">
        <v>12</v>
      </c>
      <c r="B7" t="s">
        <v>13</v>
      </c>
    </row>
    <row r="8" spans="1:18" x14ac:dyDescent="0.35">
      <c r="A8" s="3" t="s">
        <v>14</v>
      </c>
      <c r="B8" t="s">
        <v>15</v>
      </c>
    </row>
    <row r="9" spans="1:18" x14ac:dyDescent="0.35">
      <c r="A9" s="3" t="s">
        <v>16</v>
      </c>
      <c r="B9" t="s">
        <v>17</v>
      </c>
    </row>
    <row r="10" spans="1:18" x14ac:dyDescent="0.35">
      <c r="A10" s="3" t="s">
        <v>18</v>
      </c>
      <c r="B10" t="s">
        <v>19</v>
      </c>
    </row>
    <row r="11" spans="1:18" x14ac:dyDescent="0.35">
      <c r="A11" s="3" t="s">
        <v>20</v>
      </c>
      <c r="B11" t="s">
        <v>21</v>
      </c>
    </row>
  </sheetData>
  <hyperlinks>
    <hyperlink ref="A3" location="'3.5.2 Env. mangement'!A1" display="3.5.2" xr:uid="{67D2EE5D-D4CE-4794-831F-E2DF7B65C788}"/>
    <hyperlink ref="A4" location="'3.5.4.1 direct-indir.emissions'!A1" display="3.5.4.1" xr:uid="{4DAE5C29-B299-428D-904D-A5A9AF142493}"/>
    <hyperlink ref="A5" location="'3.5.4.2 renewable energy'!A1" display="3.5.4.2" xr:uid="{47FCAC24-E3E5-45B7-889D-610484503541}"/>
    <hyperlink ref="A6" location="'3.5.4.3 energy efficiency'!A1" display="3.5.4.3" xr:uid="{F8F63804-870C-480C-B113-841691B8335E}"/>
    <hyperlink ref="A7" location="'3.5.4.4 nuclear'!A1" display="3.5.4.4" xr:uid="{F7A8C553-CA23-47E0-88C5-975DAA1F976D}"/>
    <hyperlink ref="A8" location="'3.5.4.5 water'!A1" display="3.5.4.5" xr:uid="{B3124371-AF69-4D1E-BBB4-4A2E252691AD}"/>
    <hyperlink ref="A9" location="'3.5.4.6 waste'!A1" display="3.5.4.6" xr:uid="{72E7B03B-6206-456E-B6FE-9E303355E9DA}"/>
    <hyperlink ref="A10" location="'3.5.4.7 atmosp.pollutants'!A1" display="3.5.4.7" xr:uid="{4684C352-C994-4DB8-B3C5-BDB03B5D99B4}"/>
    <hyperlink ref="A11" location="'3.5.4.9 env. risks'!A1" display="3.5.4.9" xr:uid="{410166FD-C5A4-427A-8983-EBAE9D86B6A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3C5D-C1A4-4961-A778-761F2BA2C7E1}">
  <sheetPr>
    <tabColor theme="0"/>
  </sheetPr>
  <dimension ref="A1:H13"/>
  <sheetViews>
    <sheetView showGridLines="0" topLeftCell="A3" workbookViewId="0">
      <selection activeCell="G25" sqref="G25"/>
    </sheetView>
  </sheetViews>
  <sheetFormatPr baseColWidth="10" defaultColWidth="9.1796875" defaultRowHeight="14.5" x14ac:dyDescent="0.35"/>
  <cols>
    <col min="2" max="2" width="68.81640625" customWidth="1"/>
    <col min="3" max="3" width="7.1796875" customWidth="1"/>
    <col min="4" max="4" width="9" bestFit="1" customWidth="1"/>
    <col min="5" max="5" width="11.7265625" customWidth="1"/>
    <col min="6" max="6" width="13.26953125" bestFit="1" customWidth="1"/>
  </cols>
  <sheetData>
    <row r="1" spans="1:8" s="7" customFormat="1" x14ac:dyDescent="0.35">
      <c r="A1" s="7" t="s">
        <v>158</v>
      </c>
    </row>
    <row r="3" spans="1:8" ht="18.5" x14ac:dyDescent="0.45">
      <c r="B3" s="29" t="s">
        <v>159</v>
      </c>
    </row>
    <row r="4" spans="1:8" ht="42" x14ac:dyDescent="0.35">
      <c r="B4" s="37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  <c r="G4" s="11"/>
      <c r="H4" s="1"/>
    </row>
    <row r="5" spans="1:8" x14ac:dyDescent="0.35">
      <c r="B5" s="9" t="s">
        <v>160</v>
      </c>
      <c r="C5" s="50" t="s">
        <v>30</v>
      </c>
      <c r="D5" s="97">
        <v>0.96010234151599305</v>
      </c>
      <c r="E5" s="98">
        <v>0.93844548375798897</v>
      </c>
      <c r="F5" s="98">
        <v>0.81890405843866498</v>
      </c>
    </row>
    <row r="6" spans="1:8" x14ac:dyDescent="0.35">
      <c r="B6" s="9" t="s">
        <v>161</v>
      </c>
      <c r="C6" s="50" t="s">
        <v>30</v>
      </c>
      <c r="D6" s="97">
        <v>0.95335451491224699</v>
      </c>
      <c r="E6" s="98">
        <v>0.93172584866015795</v>
      </c>
      <c r="F6" s="98">
        <v>0.87537501619218905</v>
      </c>
    </row>
    <row r="7" spans="1:8" x14ac:dyDescent="0.35">
      <c r="D7" s="12"/>
    </row>
    <row r="8" spans="1:8" ht="18.5" x14ac:dyDescent="0.45">
      <c r="B8" s="29" t="s">
        <v>162</v>
      </c>
      <c r="D8" s="12"/>
    </row>
    <row r="9" spans="1:8" ht="42" x14ac:dyDescent="0.35">
      <c r="B9" s="37" t="s">
        <v>24</v>
      </c>
      <c r="C9" s="25" t="s">
        <v>69</v>
      </c>
      <c r="D9" s="103" t="s">
        <v>26</v>
      </c>
      <c r="E9" s="102" t="s">
        <v>27</v>
      </c>
      <c r="F9" s="102" t="s">
        <v>28</v>
      </c>
    </row>
    <row r="10" spans="1:8" x14ac:dyDescent="0.35">
      <c r="B10" s="9" t="s">
        <v>163</v>
      </c>
      <c r="C10" s="49" t="s">
        <v>164</v>
      </c>
      <c r="D10" s="39">
        <v>8</v>
      </c>
      <c r="E10" s="40">
        <v>11</v>
      </c>
      <c r="F10" s="40">
        <v>6</v>
      </c>
      <c r="G10" s="99"/>
    </row>
    <row r="11" spans="1:8" x14ac:dyDescent="0.35">
      <c r="B11" s="9" t="s">
        <v>165</v>
      </c>
      <c r="C11" s="49" t="s">
        <v>164</v>
      </c>
      <c r="D11" s="39">
        <v>1</v>
      </c>
      <c r="E11" s="40">
        <v>2</v>
      </c>
      <c r="F11" s="40">
        <v>2</v>
      </c>
    </row>
    <row r="12" spans="1:8" x14ac:dyDescent="0.35">
      <c r="B12" s="9" t="s">
        <v>166</v>
      </c>
      <c r="C12" s="49" t="s">
        <v>167</v>
      </c>
      <c r="D12" s="39">
        <v>9.42</v>
      </c>
      <c r="E12" s="40">
        <v>696.5</v>
      </c>
      <c r="F12" s="40">
        <v>14.316000000000001</v>
      </c>
    </row>
    <row r="13" spans="1:8" x14ac:dyDescent="0.35">
      <c r="B13" s="9" t="s">
        <v>168</v>
      </c>
      <c r="C13" s="49" t="s">
        <v>167</v>
      </c>
      <c r="D13" s="39">
        <v>902682.57522999996</v>
      </c>
      <c r="E13" s="40">
        <v>528705.30567999999</v>
      </c>
      <c r="F13" s="40">
        <v>553019.48801199999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E024-E5F9-4297-97E6-B0A5CFB48EC1}">
  <sheetPr codeName="Sheet2">
    <tabColor theme="0"/>
  </sheetPr>
  <dimension ref="A1:F11"/>
  <sheetViews>
    <sheetView showGridLines="0" topLeftCell="A3" zoomScaleNormal="100" workbookViewId="0">
      <selection activeCell="E19" sqref="E19"/>
    </sheetView>
  </sheetViews>
  <sheetFormatPr baseColWidth="10" defaultColWidth="9.1796875" defaultRowHeight="14.5" x14ac:dyDescent="0.35"/>
  <cols>
    <col min="2" max="2" width="47.26953125" customWidth="1"/>
    <col min="3" max="3" width="8.453125" customWidth="1"/>
    <col min="4" max="4" width="11.81640625" bestFit="1" customWidth="1"/>
    <col min="5" max="5" width="11.453125" bestFit="1" customWidth="1"/>
    <col min="6" max="6" width="9.81640625" customWidth="1"/>
  </cols>
  <sheetData>
    <row r="1" spans="1:6" x14ac:dyDescent="0.35">
      <c r="A1" s="13" t="s">
        <v>22</v>
      </c>
    </row>
    <row r="3" spans="1:6" ht="18.5" x14ac:dyDescent="0.45">
      <c r="B3" s="29" t="s">
        <v>23</v>
      </c>
      <c r="D3" s="100"/>
      <c r="E3" s="100"/>
      <c r="F3" s="100"/>
    </row>
    <row r="4" spans="1:6" s="16" customFormat="1" ht="42.75" customHeight="1" x14ac:dyDescent="0.35">
      <c r="B4" s="101" t="s">
        <v>24</v>
      </c>
      <c r="C4" s="102" t="s">
        <v>25</v>
      </c>
      <c r="D4" s="103" t="s">
        <v>26</v>
      </c>
      <c r="E4" s="102" t="s">
        <v>27</v>
      </c>
      <c r="F4" s="102" t="s">
        <v>28</v>
      </c>
    </row>
    <row r="5" spans="1:6" s="16" customFormat="1" x14ac:dyDescent="0.35">
      <c r="B5" s="9" t="s">
        <v>29</v>
      </c>
      <c r="C5" s="92" t="s">
        <v>30</v>
      </c>
      <c r="D5" s="93">
        <f>8.85715057519289</f>
        <v>8.8571505751928896</v>
      </c>
      <c r="E5" s="94">
        <f>7.29865923279251</f>
        <v>7.2986592327925104</v>
      </c>
      <c r="F5" s="94">
        <v>3.7167381087172702</v>
      </c>
    </row>
    <row r="6" spans="1:6" x14ac:dyDescent="0.35">
      <c r="B6" s="9" t="s">
        <v>31</v>
      </c>
      <c r="C6" s="32" t="s">
        <v>30</v>
      </c>
      <c r="D6" s="17">
        <v>59.12</v>
      </c>
      <c r="E6" s="10">
        <v>55.763413362495101</v>
      </c>
      <c r="F6" s="10">
        <v>56.407513541060801</v>
      </c>
    </row>
    <row r="7" spans="1:6" x14ac:dyDescent="0.35">
      <c r="B7" s="9" t="s">
        <v>32</v>
      </c>
      <c r="C7" s="32" t="s">
        <v>30</v>
      </c>
      <c r="D7" s="17">
        <v>0.03</v>
      </c>
      <c r="E7" s="10">
        <v>0.78497800911927496</v>
      </c>
      <c r="F7" s="10">
        <v>2.8104196311992999</v>
      </c>
    </row>
    <row r="8" spans="1:6" x14ac:dyDescent="0.35">
      <c r="B8" s="26" t="s">
        <v>33</v>
      </c>
      <c r="C8" s="33" t="s">
        <v>30</v>
      </c>
      <c r="D8" s="27">
        <f>SUM(D5:D7)</f>
        <v>68.007150575192895</v>
      </c>
      <c r="E8" s="28">
        <f>SUM(E5:E7)</f>
        <v>63.847050604406888</v>
      </c>
      <c r="F8" s="28">
        <f>SUM(F5:F7)</f>
        <v>62.934671280977376</v>
      </c>
    </row>
    <row r="9" spans="1:6" x14ac:dyDescent="0.35">
      <c r="B9" s="20" t="s">
        <v>34</v>
      </c>
      <c r="C9" s="34" t="s">
        <v>30</v>
      </c>
      <c r="D9" s="22">
        <v>7.59</v>
      </c>
      <c r="E9" s="21">
        <v>9.3800000000000008</v>
      </c>
      <c r="F9" s="21">
        <v>11.917035250516401</v>
      </c>
    </row>
    <row r="10" spans="1:6" x14ac:dyDescent="0.35">
      <c r="B10" s="26" t="s">
        <v>35</v>
      </c>
      <c r="C10" s="35" t="s">
        <v>30</v>
      </c>
      <c r="D10" s="104">
        <f>D9+D8</f>
        <v>75.597150575192899</v>
      </c>
      <c r="E10" s="105">
        <f>E9+E8</f>
        <v>73.227050604406884</v>
      </c>
      <c r="F10" s="105">
        <f>F9+F8</f>
        <v>74.851706531493775</v>
      </c>
    </row>
    <row r="11" spans="1:6" x14ac:dyDescent="0.35">
      <c r="C11" s="2"/>
      <c r="D11" s="2"/>
    </row>
  </sheetData>
  <pageMargins left="0.7" right="0.7" top="0.75" bottom="0.75" header="0.3" footer="0.3"/>
  <pageSetup paperSize="9" orientation="portrait" r:id="rId1"/>
  <ignoredErrors>
    <ignoredError sqref="F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0B17-85E9-45EB-8B99-629867F67BCE}">
  <sheetPr codeName="Sheet3">
    <tabColor theme="0"/>
  </sheetPr>
  <dimension ref="A1:G32"/>
  <sheetViews>
    <sheetView showGridLines="0" topLeftCell="A22" zoomScale="80" zoomScaleNormal="80" workbookViewId="0">
      <selection activeCell="P17" sqref="P17"/>
    </sheetView>
  </sheetViews>
  <sheetFormatPr baseColWidth="10" defaultColWidth="9.1796875" defaultRowHeight="14.5" x14ac:dyDescent="0.35"/>
  <cols>
    <col min="2" max="2" width="53.7265625" bestFit="1" customWidth="1"/>
    <col min="3" max="5" width="18.1796875" style="14" customWidth="1"/>
    <col min="6" max="6" width="18.1796875" bestFit="1" customWidth="1"/>
  </cols>
  <sheetData>
    <row r="1" spans="1:6" x14ac:dyDescent="0.35">
      <c r="A1" s="7" t="s">
        <v>36</v>
      </c>
    </row>
    <row r="3" spans="1:6" ht="18.5" x14ac:dyDescent="0.45">
      <c r="B3" s="29" t="s">
        <v>37</v>
      </c>
      <c r="C3"/>
      <c r="D3"/>
      <c r="E3"/>
    </row>
    <row r="4" spans="1:6" ht="28" x14ac:dyDescent="0.35">
      <c r="B4" s="45" t="s">
        <v>24</v>
      </c>
      <c r="C4" s="44" t="s">
        <v>25</v>
      </c>
      <c r="D4" s="103" t="s">
        <v>26</v>
      </c>
      <c r="E4" s="102" t="s">
        <v>27</v>
      </c>
      <c r="F4" s="102" t="s">
        <v>28</v>
      </c>
    </row>
    <row r="5" spans="1:6" ht="15" x14ac:dyDescent="0.4">
      <c r="B5" s="46" t="s">
        <v>38</v>
      </c>
      <c r="C5" s="43" t="s">
        <v>39</v>
      </c>
      <c r="D5" s="51">
        <v>29832102</v>
      </c>
      <c r="E5" s="52">
        <v>35860798</v>
      </c>
      <c r="F5" s="52">
        <v>38606036</v>
      </c>
    </row>
    <row r="6" spans="1:6" ht="15" x14ac:dyDescent="0.4">
      <c r="B6" s="54" t="s">
        <v>40</v>
      </c>
      <c r="C6" s="42" t="s">
        <v>39</v>
      </c>
      <c r="D6" s="51">
        <v>27917242</v>
      </c>
      <c r="E6" s="53">
        <v>33697812</v>
      </c>
      <c r="F6" s="53">
        <v>36394644</v>
      </c>
    </row>
    <row r="7" spans="1:6" ht="16" x14ac:dyDescent="0.4">
      <c r="B7" s="54" t="s">
        <v>41</v>
      </c>
      <c r="C7" s="42" t="s">
        <v>39</v>
      </c>
      <c r="D7" s="51">
        <v>1263608</v>
      </c>
      <c r="E7" s="53">
        <v>1624082</v>
      </c>
      <c r="F7" s="53">
        <v>1516355</v>
      </c>
    </row>
    <row r="8" spans="1:6" ht="15" x14ac:dyDescent="0.4">
      <c r="B8" s="81" t="s">
        <v>42</v>
      </c>
      <c r="C8" s="42" t="s">
        <v>39</v>
      </c>
      <c r="D8" s="51">
        <v>78928</v>
      </c>
      <c r="E8" s="53">
        <v>92691</v>
      </c>
      <c r="F8" s="53">
        <v>78678</v>
      </c>
    </row>
    <row r="9" spans="1:6" s="16" customFormat="1" ht="15" x14ac:dyDescent="0.35">
      <c r="B9" s="106" t="s">
        <v>43</v>
      </c>
      <c r="C9" s="107" t="s">
        <v>39</v>
      </c>
      <c r="D9" s="108">
        <v>192740</v>
      </c>
      <c r="E9" s="109">
        <v>247550</v>
      </c>
      <c r="F9" s="109">
        <v>237814</v>
      </c>
    </row>
    <row r="10" spans="1:6" ht="15" x14ac:dyDescent="0.4">
      <c r="B10" s="81" t="s">
        <v>44</v>
      </c>
      <c r="C10" s="42" t="s">
        <v>39</v>
      </c>
      <c r="D10" s="51">
        <v>44354</v>
      </c>
      <c r="E10" s="53">
        <v>86637</v>
      </c>
      <c r="F10" s="53">
        <v>76577</v>
      </c>
    </row>
    <row r="11" spans="1:6" ht="15" x14ac:dyDescent="0.4">
      <c r="B11" s="81" t="s">
        <v>45</v>
      </c>
      <c r="C11" s="42" t="s">
        <v>39</v>
      </c>
      <c r="D11" s="51">
        <v>947586</v>
      </c>
      <c r="E11" s="53">
        <v>1197204</v>
      </c>
      <c r="F11" s="53">
        <v>1123286</v>
      </c>
    </row>
    <row r="12" spans="1:6" ht="15" x14ac:dyDescent="0.4">
      <c r="B12" s="54" t="s">
        <v>46</v>
      </c>
      <c r="C12" s="42" t="s">
        <v>39</v>
      </c>
      <c r="D12" s="51">
        <v>651252</v>
      </c>
      <c r="E12" s="53">
        <v>538905</v>
      </c>
      <c r="F12" s="53">
        <v>695037</v>
      </c>
    </row>
    <row r="13" spans="1:6" s="16" customFormat="1" ht="29" x14ac:dyDescent="0.4">
      <c r="B13" s="46" t="s">
        <v>47</v>
      </c>
      <c r="C13" s="42" t="s">
        <v>48</v>
      </c>
      <c r="D13" s="110">
        <v>151.9</v>
      </c>
      <c r="E13" s="111">
        <v>178.2</v>
      </c>
      <c r="F13" s="111">
        <v>208.1</v>
      </c>
    </row>
    <row r="14" spans="1:6" s="18" customFormat="1" ht="13" x14ac:dyDescent="0.3">
      <c r="B14" s="23" t="s">
        <v>49</v>
      </c>
      <c r="C14" s="19"/>
      <c r="D14" s="19"/>
      <c r="E14" s="19"/>
    </row>
    <row r="16" spans="1:6" ht="18.5" x14ac:dyDescent="0.45">
      <c r="B16" s="29" t="s">
        <v>50</v>
      </c>
      <c r="C16"/>
      <c r="D16"/>
      <c r="E16"/>
    </row>
    <row r="17" spans="2:7" ht="28" x14ac:dyDescent="0.35">
      <c r="B17" s="24" t="s">
        <v>24</v>
      </c>
      <c r="C17" s="25" t="s">
        <v>25</v>
      </c>
      <c r="D17" s="103" t="s">
        <v>26</v>
      </c>
      <c r="E17" s="102" t="s">
        <v>27</v>
      </c>
      <c r="F17" s="102" t="s">
        <v>28</v>
      </c>
    </row>
    <row r="18" spans="2:7" ht="15" x14ac:dyDescent="0.4">
      <c r="B18" s="26" t="s">
        <v>51</v>
      </c>
      <c r="C18" s="36" t="s">
        <v>52</v>
      </c>
      <c r="D18" s="55">
        <v>751862</v>
      </c>
      <c r="E18" s="56">
        <v>538222</v>
      </c>
      <c r="F18" s="56">
        <v>613714</v>
      </c>
    </row>
    <row r="19" spans="2:7" ht="15" x14ac:dyDescent="0.4">
      <c r="B19" s="46" t="s">
        <v>53</v>
      </c>
      <c r="C19" s="42" t="s">
        <v>54</v>
      </c>
      <c r="D19" s="51">
        <v>743376</v>
      </c>
      <c r="E19" s="53">
        <v>529273</v>
      </c>
      <c r="F19" s="53">
        <v>598797</v>
      </c>
    </row>
    <row r="20" spans="2:7" ht="29" x14ac:dyDescent="0.4">
      <c r="B20" s="46" t="s">
        <v>55</v>
      </c>
      <c r="C20" s="42" t="s">
        <v>54</v>
      </c>
      <c r="D20" s="108">
        <v>8486</v>
      </c>
      <c r="E20" s="109">
        <v>8948</v>
      </c>
      <c r="F20" s="109">
        <v>14917</v>
      </c>
    </row>
    <row r="21" spans="2:7" ht="15" x14ac:dyDescent="0.4">
      <c r="B21" s="26" t="s">
        <v>56</v>
      </c>
      <c r="C21" s="36" t="s">
        <v>52</v>
      </c>
      <c r="D21" s="55">
        <v>143705796</v>
      </c>
      <c r="E21" s="56">
        <v>122487530</v>
      </c>
      <c r="F21" s="56">
        <v>124240115</v>
      </c>
    </row>
    <row r="22" spans="2:7" s="16" customFormat="1" ht="43" x14ac:dyDescent="0.4">
      <c r="B22" s="46" t="s">
        <v>57</v>
      </c>
      <c r="C22" s="42" t="s">
        <v>54</v>
      </c>
      <c r="D22" s="108">
        <v>41978623</v>
      </c>
      <c r="E22" s="109">
        <v>17765961</v>
      </c>
      <c r="F22" s="109">
        <v>19343594</v>
      </c>
    </row>
    <row r="23" spans="2:7" s="16" customFormat="1" ht="29" x14ac:dyDescent="0.4">
      <c r="B23" s="54" t="s">
        <v>58</v>
      </c>
      <c r="C23" s="42" t="s">
        <v>54</v>
      </c>
      <c r="D23" s="108">
        <v>26250871</v>
      </c>
      <c r="E23" s="114" t="s">
        <v>59</v>
      </c>
      <c r="F23" s="114" t="s">
        <v>59</v>
      </c>
    </row>
    <row r="24" spans="2:7" s="16" customFormat="1" ht="29" x14ac:dyDescent="0.4">
      <c r="B24" s="46" t="s">
        <v>60</v>
      </c>
      <c r="C24" s="42" t="s">
        <v>54</v>
      </c>
      <c r="D24" s="112">
        <v>32136497</v>
      </c>
      <c r="E24" s="113">
        <v>31465816</v>
      </c>
      <c r="F24" s="113">
        <v>31150692</v>
      </c>
    </row>
    <row r="25" spans="2:7" s="16" customFormat="1" ht="15" x14ac:dyDescent="0.4">
      <c r="B25" s="54" t="s">
        <v>40</v>
      </c>
      <c r="C25" s="42" t="s">
        <v>54</v>
      </c>
      <c r="D25" s="112">
        <v>31626021</v>
      </c>
      <c r="E25" s="113">
        <v>31465816</v>
      </c>
      <c r="F25" s="113">
        <v>31150692</v>
      </c>
    </row>
    <row r="26" spans="2:7" s="16" customFormat="1" ht="15" x14ac:dyDescent="0.4">
      <c r="B26" s="54" t="s">
        <v>61</v>
      </c>
      <c r="C26" s="42" t="s">
        <v>54</v>
      </c>
      <c r="D26" s="112">
        <v>510476</v>
      </c>
      <c r="E26" s="114" t="s">
        <v>59</v>
      </c>
      <c r="F26" s="114" t="s">
        <v>59</v>
      </c>
    </row>
    <row r="27" spans="2:7" s="16" customFormat="1" ht="15" x14ac:dyDescent="0.4">
      <c r="B27" s="46" t="s">
        <v>62</v>
      </c>
      <c r="C27" s="42" t="s">
        <v>54</v>
      </c>
      <c r="D27" s="51">
        <v>61304676</v>
      </c>
      <c r="E27" s="53">
        <v>65561753</v>
      </c>
      <c r="F27" s="53">
        <v>61496828.8669568</v>
      </c>
      <c r="G27"/>
    </row>
    <row r="28" spans="2:7" s="16" customFormat="1" ht="15" x14ac:dyDescent="0.4">
      <c r="B28" s="54" t="s">
        <v>63</v>
      </c>
      <c r="C28" s="42" t="s">
        <v>54</v>
      </c>
      <c r="D28" s="51">
        <v>61279484</v>
      </c>
      <c r="E28" s="53">
        <v>65561753</v>
      </c>
      <c r="F28" s="53">
        <v>61496829</v>
      </c>
      <c r="G28"/>
    </row>
    <row r="29" spans="2:7" s="16" customFormat="1" ht="29" x14ac:dyDescent="0.4">
      <c r="B29" s="54" t="s">
        <v>64</v>
      </c>
      <c r="C29" s="42" t="s">
        <v>54</v>
      </c>
      <c r="D29" s="108">
        <v>25192</v>
      </c>
      <c r="E29" s="114" t="s">
        <v>59</v>
      </c>
      <c r="F29" s="114" t="s">
        <v>59</v>
      </c>
      <c r="G29"/>
    </row>
    <row r="30" spans="2:7" s="16" customFormat="1" ht="15" x14ac:dyDescent="0.4">
      <c r="B30" s="46" t="s">
        <v>65</v>
      </c>
      <c r="C30" s="42" t="s">
        <v>54</v>
      </c>
      <c r="D30" s="51">
        <v>5466061</v>
      </c>
      <c r="E30" s="53">
        <v>5486727</v>
      </c>
      <c r="F30" s="53">
        <v>8976422</v>
      </c>
    </row>
    <row r="31" spans="2:7" s="16" customFormat="1" ht="15" x14ac:dyDescent="0.4">
      <c r="B31" s="46" t="s">
        <v>66</v>
      </c>
      <c r="C31" s="42" t="s">
        <v>54</v>
      </c>
      <c r="D31" s="51">
        <v>2820358</v>
      </c>
      <c r="E31" s="53">
        <v>2206878</v>
      </c>
      <c r="F31" s="53">
        <v>3273440</v>
      </c>
    </row>
    <row r="32" spans="2:7" ht="27.75" customHeight="1" x14ac:dyDescent="0.35">
      <c r="B32" s="145" t="s">
        <v>49</v>
      </c>
      <c r="C32" s="145"/>
      <c r="D32" s="145"/>
      <c r="E32" s="145"/>
      <c r="F32" s="145"/>
    </row>
  </sheetData>
  <mergeCells count="1">
    <mergeCell ref="B32:F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1452-504F-4E5A-AC77-8788F972EF37}">
  <sheetPr codeName="Sheet4">
    <tabColor theme="0"/>
  </sheetPr>
  <dimension ref="A1:H16"/>
  <sheetViews>
    <sheetView showGridLines="0" zoomScaleNormal="100" workbookViewId="0">
      <selection activeCell="B15" sqref="B15:F15"/>
    </sheetView>
  </sheetViews>
  <sheetFormatPr baseColWidth="10" defaultColWidth="9.1796875" defaultRowHeight="14.5" x14ac:dyDescent="0.35"/>
  <cols>
    <col min="2" max="2" width="80.1796875" customWidth="1"/>
    <col min="3" max="3" width="8.453125" customWidth="1"/>
    <col min="4" max="4" width="12.453125" bestFit="1" customWidth="1"/>
    <col min="5" max="5" width="14" customWidth="1"/>
    <col min="6" max="6" width="14.54296875" bestFit="1" customWidth="1"/>
  </cols>
  <sheetData>
    <row r="1" spans="1:8" x14ac:dyDescent="0.35">
      <c r="A1" t="s">
        <v>67</v>
      </c>
    </row>
    <row r="3" spans="1:8" ht="18.5" x14ac:dyDescent="0.45">
      <c r="B3" s="29" t="s">
        <v>68</v>
      </c>
    </row>
    <row r="4" spans="1:8" ht="42" x14ac:dyDescent="0.35">
      <c r="B4" s="24" t="s">
        <v>24</v>
      </c>
      <c r="C4" s="25" t="s">
        <v>69</v>
      </c>
      <c r="D4" s="103" t="s">
        <v>26</v>
      </c>
      <c r="E4" s="102" t="s">
        <v>27</v>
      </c>
      <c r="F4" s="102" t="s">
        <v>28</v>
      </c>
    </row>
    <row r="5" spans="1:8" ht="33" customHeight="1" x14ac:dyDescent="0.35">
      <c r="B5" s="46" t="s">
        <v>70</v>
      </c>
      <c r="C5" s="42" t="s">
        <v>71</v>
      </c>
      <c r="D5" s="108">
        <v>22077.021794</v>
      </c>
      <c r="E5" s="109">
        <v>20374.475074000002</v>
      </c>
      <c r="F5" s="109">
        <v>17675.790064000001</v>
      </c>
      <c r="H5" s="4"/>
    </row>
    <row r="6" spans="1:8" x14ac:dyDescent="0.35">
      <c r="B6" s="46" t="s">
        <v>72</v>
      </c>
      <c r="C6" s="42" t="s">
        <v>73</v>
      </c>
      <c r="D6" s="57">
        <v>70267.351159959406</v>
      </c>
      <c r="E6" s="58">
        <v>63469.537717593397</v>
      </c>
      <c r="F6" s="58">
        <v>56610.435157847402</v>
      </c>
    </row>
    <row r="7" spans="1:8" x14ac:dyDescent="0.35">
      <c r="B7" s="46" t="s">
        <v>74</v>
      </c>
      <c r="C7" s="42" t="s">
        <v>30</v>
      </c>
      <c r="D7" s="95">
        <v>0.59744620447457697</v>
      </c>
      <c r="E7" s="96">
        <v>0.60633583728044904</v>
      </c>
      <c r="F7" s="96">
        <v>0.62733663410600105</v>
      </c>
    </row>
    <row r="8" spans="1:8" x14ac:dyDescent="0.35">
      <c r="B8" s="46" t="s">
        <v>75</v>
      </c>
      <c r="C8" s="42" t="s">
        <v>30</v>
      </c>
      <c r="D8" s="95">
        <v>1.1697552084023601E-2</v>
      </c>
      <c r="E8" s="96">
        <v>1.30337801368717E-2</v>
      </c>
      <c r="F8" s="96">
        <v>1.71265809438951E-2</v>
      </c>
      <c r="H8" s="5"/>
    </row>
    <row r="9" spans="1:8" x14ac:dyDescent="0.35">
      <c r="B9" s="46" t="s">
        <v>76</v>
      </c>
      <c r="C9" s="42" t="s">
        <v>30</v>
      </c>
      <c r="D9" s="95">
        <v>0.23133946331625699</v>
      </c>
      <c r="E9" s="96">
        <v>0.22661840530489699</v>
      </c>
      <c r="F9" s="96">
        <v>0.17681434477743099</v>
      </c>
    </row>
    <row r="10" spans="1:8" x14ac:dyDescent="0.35">
      <c r="B10" s="46" t="s">
        <v>77</v>
      </c>
      <c r="C10" s="42" t="s">
        <v>30</v>
      </c>
      <c r="D10" s="95">
        <v>3.9196603465671198E-3</v>
      </c>
      <c r="E10" s="96">
        <v>3.86895822516653E-3</v>
      </c>
      <c r="F10" s="96">
        <v>3.4886785881316999E-3</v>
      </c>
    </row>
    <row r="11" spans="1:8" x14ac:dyDescent="0.35">
      <c r="B11" s="46" t="s">
        <v>78</v>
      </c>
      <c r="C11" s="42" t="s">
        <v>30</v>
      </c>
      <c r="D11" s="95">
        <v>6.9582105377356304E-2</v>
      </c>
      <c r="E11" s="96">
        <v>4.7949948982624203E-2</v>
      </c>
      <c r="F11" s="96">
        <v>4.9563433664421501E-2</v>
      </c>
    </row>
    <row r="12" spans="1:8" x14ac:dyDescent="0.35">
      <c r="B12" s="46" t="s">
        <v>79</v>
      </c>
      <c r="C12" s="42" t="s">
        <v>30</v>
      </c>
      <c r="D12" s="95">
        <v>8.6015014401219295E-2</v>
      </c>
      <c r="E12" s="96">
        <v>0.102193070069992</v>
      </c>
      <c r="F12" s="96">
        <v>0.12567032792012001</v>
      </c>
    </row>
    <row r="13" spans="1:8" x14ac:dyDescent="0.35">
      <c r="B13" s="46" t="s">
        <v>80</v>
      </c>
      <c r="C13" s="42" t="s">
        <v>73</v>
      </c>
      <c r="D13" s="108">
        <v>183871</v>
      </c>
      <c r="E13" s="109">
        <v>189066</v>
      </c>
      <c r="F13" s="109">
        <v>174912</v>
      </c>
    </row>
    <row r="14" spans="1:8" x14ac:dyDescent="0.35">
      <c r="B14" s="46" t="s">
        <v>81</v>
      </c>
      <c r="C14" s="42" t="s">
        <v>30</v>
      </c>
      <c r="D14" s="95">
        <v>0.38200000000000001</v>
      </c>
      <c r="E14" s="96">
        <v>0.33600000000000002</v>
      </c>
      <c r="F14" s="96">
        <v>0.32400000000000001</v>
      </c>
    </row>
    <row r="15" spans="1:8" x14ac:dyDescent="0.35">
      <c r="B15" s="145" t="s">
        <v>49</v>
      </c>
      <c r="C15" s="145"/>
      <c r="D15" s="145"/>
      <c r="E15" s="145"/>
      <c r="F15" s="145"/>
    </row>
    <row r="16" spans="1:8" x14ac:dyDescent="0.35">
      <c r="B16" s="145"/>
      <c r="C16" s="145"/>
      <c r="D16" s="145"/>
      <c r="E16" s="145"/>
      <c r="F16" s="145"/>
    </row>
  </sheetData>
  <mergeCells count="2"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CE55-16A9-47EB-AEE8-055E153848A7}">
  <sheetPr codeName="Sheet5">
    <tabColor theme="0"/>
  </sheetPr>
  <dimension ref="A1:F23"/>
  <sheetViews>
    <sheetView showGridLines="0" topLeftCell="A12" zoomScale="90" zoomScaleNormal="90" workbookViewId="0">
      <selection activeCell="J14" sqref="J14"/>
    </sheetView>
  </sheetViews>
  <sheetFormatPr baseColWidth="10" defaultColWidth="9.1796875" defaultRowHeight="14.5" x14ac:dyDescent="0.35"/>
  <cols>
    <col min="2" max="2" width="67.7265625" customWidth="1"/>
    <col min="3" max="3" width="9" customWidth="1"/>
    <col min="4" max="5" width="12.26953125" customWidth="1"/>
    <col min="6" max="6" width="13.54296875" bestFit="1" customWidth="1"/>
  </cols>
  <sheetData>
    <row r="1" spans="1:6" x14ac:dyDescent="0.35">
      <c r="A1" s="2" t="s">
        <v>82</v>
      </c>
    </row>
    <row r="3" spans="1:6" ht="18.5" x14ac:dyDescent="0.45">
      <c r="B3" s="29" t="s">
        <v>169</v>
      </c>
    </row>
    <row r="4" spans="1:6" ht="42" x14ac:dyDescent="0.35">
      <c r="B4" s="24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</row>
    <row r="5" spans="1:6" x14ac:dyDescent="0.35">
      <c r="B5" s="46" t="s">
        <v>83</v>
      </c>
      <c r="C5" s="42" t="s">
        <v>73</v>
      </c>
      <c r="D5" s="136">
        <v>183870.94280354001</v>
      </c>
      <c r="E5" s="128">
        <v>189066.095578509</v>
      </c>
      <c r="F5" s="128">
        <v>174912.01602264101</v>
      </c>
    </row>
    <row r="6" spans="1:6" x14ac:dyDescent="0.35">
      <c r="B6" s="46" t="s">
        <v>84</v>
      </c>
      <c r="C6" s="42" t="s">
        <v>73</v>
      </c>
      <c r="D6" s="136">
        <v>92221.625099578698</v>
      </c>
      <c r="E6" s="128">
        <v>88543.865959880801</v>
      </c>
      <c r="F6" s="128">
        <v>85816.774473776095</v>
      </c>
    </row>
    <row r="7" spans="1:6" ht="26.5" x14ac:dyDescent="0.35">
      <c r="B7" s="46" t="s">
        <v>85</v>
      </c>
      <c r="C7" s="42" t="s">
        <v>86</v>
      </c>
      <c r="D7" s="136">
        <v>275318.78249481099</v>
      </c>
      <c r="E7" s="128">
        <v>311162.79320619098</v>
      </c>
      <c r="F7" s="128">
        <v>281288.47153013397</v>
      </c>
    </row>
    <row r="8" spans="1:6" x14ac:dyDescent="0.35">
      <c r="B8" s="47" t="s">
        <v>87</v>
      </c>
      <c r="C8" s="42" t="s">
        <v>30</v>
      </c>
      <c r="D8" s="137">
        <v>4.78822687438673E-2</v>
      </c>
      <c r="E8" s="138">
        <v>0.101848684044003</v>
      </c>
      <c r="F8" s="138">
        <v>0.101242316947077</v>
      </c>
    </row>
    <row r="9" spans="1:6" x14ac:dyDescent="0.35">
      <c r="B9" s="47" t="s">
        <v>88</v>
      </c>
      <c r="C9" s="42" t="s">
        <v>30</v>
      </c>
      <c r="D9" s="137">
        <v>0.41347207448860701</v>
      </c>
      <c r="E9" s="138">
        <v>0.36317661049871702</v>
      </c>
      <c r="F9" s="138">
        <v>0.46187744658286001</v>
      </c>
    </row>
    <row r="10" spans="1:6" x14ac:dyDescent="0.35">
      <c r="B10" s="47" t="s">
        <v>89</v>
      </c>
      <c r="C10" s="42" t="s">
        <v>30</v>
      </c>
      <c r="D10" s="137">
        <v>8.3425249554541E-3</v>
      </c>
      <c r="E10" s="138">
        <v>7.3089642967245801E-3</v>
      </c>
      <c r="F10" s="138">
        <v>7.0615642989967E-3</v>
      </c>
    </row>
    <row r="11" spans="1:6" x14ac:dyDescent="0.35">
      <c r="B11" s="47" t="s">
        <v>90</v>
      </c>
      <c r="C11" s="42" t="s">
        <v>30</v>
      </c>
      <c r="D11" s="137">
        <v>0.44683173267669901</v>
      </c>
      <c r="E11" s="138">
        <v>0.453591396861592</v>
      </c>
      <c r="F11" s="138">
        <v>0.33590766892518098</v>
      </c>
    </row>
    <row r="12" spans="1:6" x14ac:dyDescent="0.35">
      <c r="B12" s="47" t="s">
        <v>91</v>
      </c>
      <c r="C12" s="42" t="s">
        <v>30</v>
      </c>
      <c r="D12" s="137">
        <v>4.77055898804295E-2</v>
      </c>
      <c r="E12" s="138">
        <v>4.2274823970738402E-2</v>
      </c>
      <c r="F12" s="138">
        <v>5.6824176400286197E-2</v>
      </c>
    </row>
    <row r="13" spans="1:6" x14ac:dyDescent="0.35">
      <c r="B13" s="47" t="s">
        <v>92</v>
      </c>
      <c r="C13" s="42" t="s">
        <v>30</v>
      </c>
      <c r="D13" s="137">
        <v>3.4347786124433698E-2</v>
      </c>
      <c r="E13" s="138">
        <v>3.0461310540512699E-2</v>
      </c>
      <c r="F13" s="138">
        <v>3.3737720882061402E-2</v>
      </c>
    </row>
    <row r="14" spans="1:6" x14ac:dyDescent="0.35">
      <c r="B14" s="47" t="s">
        <v>93</v>
      </c>
      <c r="C14" s="42" t="s">
        <v>30</v>
      </c>
      <c r="D14" s="137">
        <v>1.4180231305085699E-3</v>
      </c>
      <c r="E14" s="138">
        <v>1.33820978771302E-3</v>
      </c>
      <c r="F14" s="138">
        <v>3.3491059635382399E-3</v>
      </c>
    </row>
    <row r="15" spans="1:6" x14ac:dyDescent="0.35">
      <c r="B15" s="46" t="s">
        <v>94</v>
      </c>
      <c r="C15" s="42" t="s">
        <v>73</v>
      </c>
      <c r="D15" s="136">
        <v>4760.9849432999999</v>
      </c>
      <c r="E15" s="128">
        <v>5478.2117406010002</v>
      </c>
      <c r="F15" s="128">
        <v>5453.9795033173996</v>
      </c>
    </row>
    <row r="16" spans="1:6" x14ac:dyDescent="0.35">
      <c r="B16" s="46" t="s">
        <v>95</v>
      </c>
      <c r="C16" s="42" t="s">
        <v>30</v>
      </c>
      <c r="D16" s="139">
        <v>0.495622391310091</v>
      </c>
      <c r="E16" s="140">
        <v>0.47658628594582703</v>
      </c>
      <c r="F16" s="140">
        <v>0.480092997770041</v>
      </c>
    </row>
    <row r="17" spans="2:6" x14ac:dyDescent="0.35">
      <c r="B17" s="145" t="s">
        <v>49</v>
      </c>
      <c r="C17" s="145"/>
      <c r="D17" s="145"/>
      <c r="E17" s="145"/>
      <c r="F17" s="145"/>
    </row>
    <row r="18" spans="2:6" x14ac:dyDescent="0.35">
      <c r="B18" s="125"/>
      <c r="C18" s="125"/>
      <c r="D18" s="125"/>
      <c r="E18" s="125"/>
      <c r="F18" s="125"/>
    </row>
    <row r="19" spans="2:6" ht="18.5" x14ac:dyDescent="0.45">
      <c r="B19" s="29" t="s">
        <v>96</v>
      </c>
      <c r="C19" s="125"/>
      <c r="D19" s="125"/>
      <c r="E19" s="125"/>
      <c r="F19" s="125"/>
    </row>
    <row r="20" spans="2:6" ht="42" x14ac:dyDescent="0.35">
      <c r="B20" s="24" t="s">
        <v>24</v>
      </c>
      <c r="C20" s="25" t="s">
        <v>25</v>
      </c>
      <c r="D20" s="103" t="s">
        <v>26</v>
      </c>
      <c r="E20" s="102" t="s">
        <v>27</v>
      </c>
      <c r="F20" s="102" t="s">
        <v>28</v>
      </c>
    </row>
    <row r="21" spans="2:6" x14ac:dyDescent="0.35">
      <c r="B21" s="46" t="s">
        <v>85</v>
      </c>
      <c r="C21" s="82" t="s">
        <v>97</v>
      </c>
      <c r="D21" s="131">
        <v>275533.43081365118</v>
      </c>
      <c r="E21" s="132">
        <v>311410.60353957978</v>
      </c>
      <c r="F21" s="132">
        <v>282086.57342331851</v>
      </c>
    </row>
    <row r="22" spans="2:6" x14ac:dyDescent="0.35">
      <c r="B22" s="47" t="s">
        <v>98</v>
      </c>
      <c r="C22" s="42" t="s">
        <v>97</v>
      </c>
      <c r="D22" s="133">
        <v>13497.4461398401</v>
      </c>
      <c r="E22" s="128">
        <v>13515.336522388796</v>
      </c>
      <c r="F22" s="128">
        <v>16970.597348044219</v>
      </c>
    </row>
    <row r="23" spans="2:6" x14ac:dyDescent="0.35">
      <c r="B23" s="47" t="s">
        <v>99</v>
      </c>
      <c r="C23" s="42" t="s">
        <v>97</v>
      </c>
      <c r="D23" s="133">
        <v>262035.98467381101</v>
      </c>
      <c r="E23" s="128">
        <v>297895.26701719098</v>
      </c>
      <c r="F23" s="128">
        <v>265115.97607527429</v>
      </c>
    </row>
  </sheetData>
  <mergeCells count="1">
    <mergeCell ref="B17:F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013E-EEF2-40CB-9516-3DD06473760B}">
  <sheetPr codeName="Sheet7">
    <tabColor theme="0"/>
    <pageSetUpPr fitToPage="1"/>
  </sheetPr>
  <dimension ref="A1:H28"/>
  <sheetViews>
    <sheetView showGridLines="0" topLeftCell="A5" zoomScale="110" zoomScaleNormal="110" workbookViewId="0">
      <selection activeCell="A5" sqref="A5"/>
    </sheetView>
  </sheetViews>
  <sheetFormatPr baseColWidth="10" defaultColWidth="9.1796875" defaultRowHeight="14.5" x14ac:dyDescent="0.35"/>
  <cols>
    <col min="2" max="2" width="49" customWidth="1"/>
    <col min="3" max="3" width="9.81640625" style="14" customWidth="1"/>
    <col min="4" max="4" width="15.26953125" style="14" customWidth="1"/>
    <col min="5" max="5" width="16.1796875" style="14" bestFit="1" customWidth="1"/>
    <col min="6" max="6" width="22.26953125" customWidth="1"/>
  </cols>
  <sheetData>
    <row r="1" spans="1:6" x14ac:dyDescent="0.35">
      <c r="A1" s="2" t="s">
        <v>100</v>
      </c>
    </row>
    <row r="3" spans="1:6" ht="18.5" x14ac:dyDescent="0.45">
      <c r="B3" s="29" t="s">
        <v>101</v>
      </c>
    </row>
    <row r="4" spans="1:6" ht="28" x14ac:dyDescent="0.35">
      <c r="B4" s="24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</row>
    <row r="5" spans="1:6" x14ac:dyDescent="0.35">
      <c r="B5" s="26" t="s">
        <v>102</v>
      </c>
      <c r="C5" s="36"/>
      <c r="D5" s="31"/>
      <c r="E5" s="30"/>
      <c r="F5" s="30"/>
    </row>
    <row r="6" spans="1:6" ht="15" x14ac:dyDescent="0.35">
      <c r="B6" s="47" t="s">
        <v>103</v>
      </c>
      <c r="C6" s="42" t="s">
        <v>104</v>
      </c>
      <c r="D6" s="51">
        <v>1658</v>
      </c>
      <c r="E6" s="53">
        <v>2402</v>
      </c>
      <c r="F6" s="53">
        <v>2087.6766329782999</v>
      </c>
    </row>
    <row r="7" spans="1:6" ht="15" x14ac:dyDescent="0.35">
      <c r="B7" s="47" t="s">
        <v>105</v>
      </c>
      <c r="C7" s="42" t="s">
        <v>104</v>
      </c>
      <c r="D7" s="51">
        <v>1603</v>
      </c>
      <c r="E7" s="53">
        <v>2336</v>
      </c>
      <c r="F7" s="53">
        <v>2039</v>
      </c>
    </row>
    <row r="8" spans="1:6" x14ac:dyDescent="0.35">
      <c r="B8" s="26" t="s">
        <v>106</v>
      </c>
      <c r="C8" s="36"/>
      <c r="D8" s="31"/>
      <c r="E8" s="30"/>
      <c r="F8" s="30"/>
    </row>
    <row r="9" spans="1:6" ht="15" x14ac:dyDescent="0.35">
      <c r="B9" s="47" t="s">
        <v>103</v>
      </c>
      <c r="C9" s="42" t="s">
        <v>104</v>
      </c>
      <c r="D9" s="51">
        <v>5215</v>
      </c>
      <c r="E9" s="53">
        <v>5249</v>
      </c>
      <c r="F9" s="53">
        <v>5194.7861451599993</v>
      </c>
    </row>
    <row r="10" spans="1:6" ht="15" x14ac:dyDescent="0.35">
      <c r="B10" s="47" t="s">
        <v>105</v>
      </c>
      <c r="C10" s="42" t="s">
        <v>104</v>
      </c>
      <c r="D10" s="51">
        <v>5191</v>
      </c>
      <c r="E10" s="53">
        <v>5218</v>
      </c>
      <c r="F10" s="53">
        <v>5167</v>
      </c>
    </row>
    <row r="11" spans="1:6" ht="15" x14ac:dyDescent="0.35">
      <c r="B11" s="26" t="s">
        <v>107</v>
      </c>
      <c r="C11" s="84" t="s">
        <v>104</v>
      </c>
      <c r="D11" s="115">
        <v>79.721999999999994</v>
      </c>
      <c r="E11" s="116">
        <v>95.876000000000005</v>
      </c>
      <c r="F11" s="116">
        <v>76.712000000000003</v>
      </c>
    </row>
    <row r="12" spans="1:6" ht="15" x14ac:dyDescent="0.35">
      <c r="B12" s="85" t="s">
        <v>108</v>
      </c>
      <c r="C12" s="83" t="s">
        <v>104</v>
      </c>
      <c r="D12" s="51">
        <f>(D6-D7)</f>
        <v>55</v>
      </c>
      <c r="E12" s="117">
        <f>(E6-E7)</f>
        <v>66</v>
      </c>
      <c r="F12" s="117">
        <f>(F6-F7)</f>
        <v>48.676632978299949</v>
      </c>
    </row>
    <row r="13" spans="1:6" ht="15" x14ac:dyDescent="0.35">
      <c r="B13" s="85" t="s">
        <v>109</v>
      </c>
      <c r="C13" s="48" t="s">
        <v>104</v>
      </c>
      <c r="D13" s="51">
        <f>D9-D10</f>
        <v>24</v>
      </c>
      <c r="E13" s="118">
        <f>E9-E10</f>
        <v>31</v>
      </c>
      <c r="F13" s="118">
        <f t="shared" ref="F13" si="0">F9-F10</f>
        <v>27.786145159999251</v>
      </c>
    </row>
    <row r="17" spans="2:8" ht="18.5" x14ac:dyDescent="0.45">
      <c r="B17" s="29" t="s">
        <v>173</v>
      </c>
    </row>
    <row r="18" spans="2:8" ht="28" x14ac:dyDescent="0.35">
      <c r="B18" s="24" t="s">
        <v>24</v>
      </c>
      <c r="C18" s="25" t="s">
        <v>25</v>
      </c>
      <c r="D18" s="103" t="s">
        <v>26</v>
      </c>
      <c r="E18" s="102" t="s">
        <v>27</v>
      </c>
      <c r="F18" s="102" t="s">
        <v>28</v>
      </c>
    </row>
    <row r="19" spans="2:8" x14ac:dyDescent="0.35">
      <c r="B19" s="26" t="s">
        <v>102</v>
      </c>
      <c r="C19" s="36"/>
      <c r="D19" s="31"/>
      <c r="E19" s="30"/>
      <c r="F19" s="30"/>
    </row>
    <row r="20" spans="2:8" ht="15.5" x14ac:dyDescent="0.35">
      <c r="B20" s="47" t="s">
        <v>103</v>
      </c>
      <c r="C20" s="42" t="s">
        <v>104</v>
      </c>
      <c r="D20" s="51">
        <f>SUM(D21:D23)</f>
        <v>1657.9722279266666</v>
      </c>
      <c r="E20" s="53">
        <f>SUM(E21:E23)</f>
        <v>2401.2478974924161</v>
      </c>
      <c r="F20" s="128">
        <f>SUM(F21:F23)</f>
        <v>2087.4623133783002</v>
      </c>
    </row>
    <row r="21" spans="2:8" ht="26" x14ac:dyDescent="0.35">
      <c r="B21" s="87" t="s">
        <v>110</v>
      </c>
      <c r="C21" s="82" t="s">
        <v>104</v>
      </c>
      <c r="D21" s="127">
        <v>26.632951709839876</v>
      </c>
      <c r="E21" s="127">
        <v>28.461798859300004</v>
      </c>
      <c r="F21" s="129">
        <v>66.438786926399999</v>
      </c>
    </row>
    <row r="22" spans="2:8" ht="15.5" x14ac:dyDescent="0.35">
      <c r="B22" s="87" t="s">
        <v>111</v>
      </c>
      <c r="C22" s="82" t="s">
        <v>104</v>
      </c>
      <c r="D22" s="53">
        <v>1628.5793989689623</v>
      </c>
      <c r="E22" s="53">
        <v>2369.9421013209912</v>
      </c>
      <c r="F22" s="128">
        <v>2017.5383838548371</v>
      </c>
    </row>
    <row r="23" spans="2:8" ht="15.5" x14ac:dyDescent="0.35">
      <c r="B23" s="87" t="s">
        <v>112</v>
      </c>
      <c r="C23" s="82" t="s">
        <v>104</v>
      </c>
      <c r="D23" s="127">
        <v>2.7598772478643934</v>
      </c>
      <c r="E23" s="127">
        <v>2.843997312125</v>
      </c>
      <c r="F23" s="129">
        <v>3.485142597063176</v>
      </c>
    </row>
    <row r="24" spans="2:8" ht="15.5" x14ac:dyDescent="0.35">
      <c r="B24" s="88" t="s">
        <v>105</v>
      </c>
      <c r="C24" s="82" t="s">
        <v>104</v>
      </c>
      <c r="D24" s="53">
        <v>1602.689151106835</v>
      </c>
      <c r="E24" s="53">
        <v>2336.2440881439252</v>
      </c>
      <c r="F24" s="128">
        <v>2038.726958481092</v>
      </c>
      <c r="H24" s="126"/>
    </row>
    <row r="25" spans="2:8" ht="26" x14ac:dyDescent="0.35">
      <c r="B25" s="87" t="s">
        <v>174</v>
      </c>
      <c r="C25" s="82" t="s">
        <v>104</v>
      </c>
      <c r="D25" s="143">
        <v>1031.73499894</v>
      </c>
      <c r="E25" s="128">
        <v>1418.348258</v>
      </c>
      <c r="F25" s="128">
        <v>732.46125900000004</v>
      </c>
    </row>
    <row r="26" spans="2:8" ht="15.5" x14ac:dyDescent="0.35">
      <c r="B26" s="86" t="s">
        <v>107</v>
      </c>
      <c r="C26" s="89" t="s">
        <v>104</v>
      </c>
      <c r="D26" s="130">
        <f>D20-D24</f>
        <v>55.283076819831649</v>
      </c>
      <c r="E26" s="127">
        <f>(E20-E24)</f>
        <v>65.003809348490904</v>
      </c>
      <c r="F26" s="129">
        <f>(F20-F24)</f>
        <v>48.735354897208254</v>
      </c>
    </row>
    <row r="27" spans="2:8" x14ac:dyDescent="0.35">
      <c r="B27" s="135" t="s">
        <v>170</v>
      </c>
    </row>
    <row r="28" spans="2:8" x14ac:dyDescent="0.35">
      <c r="B28" s="134"/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20:F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60F7-A84C-4EDB-A5BE-919F8F9F5FA0}">
  <sheetPr codeName="Sheet6">
    <tabColor theme="0"/>
  </sheetPr>
  <dimension ref="A1:F12"/>
  <sheetViews>
    <sheetView showGridLines="0" workbookViewId="0">
      <selection activeCell="J12" sqref="J12"/>
    </sheetView>
  </sheetViews>
  <sheetFormatPr baseColWidth="10" defaultColWidth="9.1796875" defaultRowHeight="14.5" x14ac:dyDescent="0.35"/>
  <cols>
    <col min="2" max="2" width="49.81640625" customWidth="1"/>
    <col min="3" max="3" width="7.54296875" customWidth="1"/>
    <col min="4" max="4" width="10" customWidth="1"/>
    <col min="5" max="5" width="10.1796875" customWidth="1"/>
    <col min="6" max="6" width="11.81640625" customWidth="1"/>
  </cols>
  <sheetData>
    <row r="1" spans="1:6" x14ac:dyDescent="0.35">
      <c r="A1" s="2" t="s">
        <v>113</v>
      </c>
    </row>
    <row r="3" spans="1:6" ht="18.5" x14ac:dyDescent="0.45">
      <c r="B3" s="29" t="s">
        <v>114</v>
      </c>
    </row>
    <row r="4" spans="1:6" ht="42" x14ac:dyDescent="0.35">
      <c r="B4" s="24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</row>
    <row r="5" spans="1:6" x14ac:dyDescent="0.35">
      <c r="B5" s="26" t="s">
        <v>115</v>
      </c>
      <c r="C5" s="36"/>
      <c r="D5" s="31"/>
      <c r="E5" s="30" t="s">
        <v>116</v>
      </c>
      <c r="F5" s="30" t="s">
        <v>116</v>
      </c>
    </row>
    <row r="6" spans="1:6" x14ac:dyDescent="0.35">
      <c r="B6" s="47" t="s">
        <v>117</v>
      </c>
      <c r="C6" s="42" t="s">
        <v>118</v>
      </c>
      <c r="D6" s="71">
        <v>32.19</v>
      </c>
      <c r="E6" s="70">
        <v>36.119999999999997</v>
      </c>
      <c r="F6" s="70">
        <v>47.35</v>
      </c>
    </row>
    <row r="7" spans="1:6" x14ac:dyDescent="0.35">
      <c r="B7" s="47" t="s">
        <v>119</v>
      </c>
      <c r="C7" s="42" t="s">
        <v>120</v>
      </c>
      <c r="D7" s="59">
        <v>0.03</v>
      </c>
      <c r="E7" s="60">
        <v>0.03</v>
      </c>
      <c r="F7" s="60">
        <v>3.5832727299999999E-2</v>
      </c>
    </row>
    <row r="8" spans="1:6" x14ac:dyDescent="0.35">
      <c r="B8" s="47" t="s">
        <v>121</v>
      </c>
      <c r="C8" s="42" t="s">
        <v>120</v>
      </c>
      <c r="D8" s="59">
        <v>0.28000000000000003</v>
      </c>
      <c r="E8" s="60">
        <v>0.27</v>
      </c>
      <c r="F8" s="60">
        <v>0.24759090910000001</v>
      </c>
    </row>
    <row r="9" spans="1:6" ht="16.5" customHeight="1" x14ac:dyDescent="0.35">
      <c r="B9" s="47" t="s">
        <v>122</v>
      </c>
      <c r="C9" s="42" t="s">
        <v>123</v>
      </c>
      <c r="D9" s="51">
        <v>182</v>
      </c>
      <c r="E9" s="53">
        <v>186</v>
      </c>
      <c r="F9" s="53">
        <v>224.54</v>
      </c>
    </row>
    <row r="10" spans="1:6" x14ac:dyDescent="0.35">
      <c r="B10" s="26" t="s">
        <v>124</v>
      </c>
      <c r="C10" s="36"/>
      <c r="D10" s="31"/>
      <c r="E10" s="30"/>
      <c r="F10" s="30"/>
    </row>
    <row r="11" spans="1:6" x14ac:dyDescent="0.35">
      <c r="B11" s="47" t="s">
        <v>125</v>
      </c>
      <c r="C11" s="42" t="s">
        <v>120</v>
      </c>
      <c r="D11" s="59">
        <v>14.95</v>
      </c>
      <c r="E11" s="60">
        <v>11.46</v>
      </c>
      <c r="F11" s="60">
        <v>16.5</v>
      </c>
    </row>
    <row r="12" spans="1:6" x14ac:dyDescent="0.35">
      <c r="B12" s="47" t="s">
        <v>126</v>
      </c>
      <c r="C12" s="42" t="s">
        <v>120</v>
      </c>
      <c r="D12" s="59">
        <v>101.8</v>
      </c>
      <c r="E12" s="60">
        <v>83.49</v>
      </c>
      <c r="F12" s="60">
        <v>86.5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AC21-F634-46AF-830A-642E0B27D40F}">
  <sheetPr codeName="Sheet8">
    <tabColor theme="0"/>
  </sheetPr>
  <dimension ref="A1:G24"/>
  <sheetViews>
    <sheetView showGridLines="0" workbookViewId="0">
      <selection activeCell="G46" sqref="G46"/>
    </sheetView>
  </sheetViews>
  <sheetFormatPr baseColWidth="10" defaultColWidth="9.1796875" defaultRowHeight="14.5" x14ac:dyDescent="0.35"/>
  <cols>
    <col min="2" max="2" width="74" style="90" customWidth="1"/>
    <col min="3" max="3" width="8.7265625" style="14"/>
    <col min="4" max="4" width="16.7265625" style="14" customWidth="1"/>
    <col min="5" max="5" width="15.26953125" style="14" customWidth="1"/>
    <col min="6" max="6" width="15.1796875" bestFit="1" customWidth="1"/>
  </cols>
  <sheetData>
    <row r="1" spans="1:7" x14ac:dyDescent="0.35">
      <c r="A1" s="2" t="s">
        <v>127</v>
      </c>
    </row>
    <row r="3" spans="1:7" ht="18.5" x14ac:dyDescent="0.45">
      <c r="B3" s="91" t="s">
        <v>128</v>
      </c>
    </row>
    <row r="4" spans="1:7" ht="42" x14ac:dyDescent="0.35">
      <c r="B4" s="24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  <c r="G4" s="1"/>
    </row>
    <row r="5" spans="1:7" ht="28.5" x14ac:dyDescent="0.35">
      <c r="B5" s="46" t="s">
        <v>129</v>
      </c>
      <c r="C5" s="48" t="s">
        <v>130</v>
      </c>
      <c r="D5" s="119">
        <v>1459706</v>
      </c>
      <c r="E5" s="120">
        <v>2843003</v>
      </c>
      <c r="F5" s="120">
        <v>2857579</v>
      </c>
      <c r="G5" s="6"/>
    </row>
    <row r="6" spans="1:7" ht="28.5" x14ac:dyDescent="0.35">
      <c r="B6" s="46" t="s">
        <v>131</v>
      </c>
      <c r="C6" s="48" t="s">
        <v>130</v>
      </c>
      <c r="D6" s="123">
        <v>660169</v>
      </c>
      <c r="E6" s="124">
        <v>1668246</v>
      </c>
      <c r="F6" s="124">
        <v>1583111.4342030466</v>
      </c>
      <c r="G6" s="6"/>
    </row>
    <row r="7" spans="1:7" x14ac:dyDescent="0.35">
      <c r="B7" s="46" t="s">
        <v>132</v>
      </c>
      <c r="C7" s="48" t="s">
        <v>130</v>
      </c>
      <c r="D7" s="61">
        <v>513615</v>
      </c>
      <c r="E7" s="62">
        <v>702305</v>
      </c>
      <c r="F7" s="62">
        <v>804701</v>
      </c>
      <c r="G7" s="6"/>
    </row>
    <row r="8" spans="1:7" x14ac:dyDescent="0.35">
      <c r="B8" s="46" t="s">
        <v>133</v>
      </c>
      <c r="C8" s="48" t="s">
        <v>130</v>
      </c>
      <c r="D8" s="61">
        <v>53170</v>
      </c>
      <c r="E8" s="62">
        <v>69841</v>
      </c>
      <c r="F8" s="62">
        <v>66332.17</v>
      </c>
      <c r="G8" s="6"/>
    </row>
    <row r="9" spans="1:7" x14ac:dyDescent="0.35">
      <c r="B9" s="46" t="s">
        <v>134</v>
      </c>
      <c r="C9" s="48" t="s">
        <v>130</v>
      </c>
      <c r="D9" s="61">
        <v>13484</v>
      </c>
      <c r="E9" s="62">
        <v>16237</v>
      </c>
      <c r="F9" s="62">
        <v>25221</v>
      </c>
      <c r="G9" s="6"/>
    </row>
    <row r="10" spans="1:7" x14ac:dyDescent="0.35">
      <c r="B10" s="46" t="s">
        <v>135</v>
      </c>
      <c r="C10" s="48" t="s">
        <v>130</v>
      </c>
      <c r="D10" s="61">
        <v>10783</v>
      </c>
      <c r="E10" s="62">
        <v>11508</v>
      </c>
      <c r="F10" s="62">
        <v>12970.15</v>
      </c>
      <c r="G10" s="6"/>
    </row>
    <row r="11" spans="1:7" x14ac:dyDescent="0.35">
      <c r="B11" s="46" t="s">
        <v>136</v>
      </c>
      <c r="C11" s="48" t="s">
        <v>130</v>
      </c>
      <c r="D11" s="121">
        <v>1164816</v>
      </c>
      <c r="E11" s="122">
        <v>2405454</v>
      </c>
      <c r="F11" s="122">
        <v>2464614</v>
      </c>
      <c r="G11" s="6"/>
    </row>
    <row r="12" spans="1:7" ht="28.5" x14ac:dyDescent="0.35">
      <c r="B12" s="46" t="s">
        <v>137</v>
      </c>
      <c r="C12" s="48" t="s">
        <v>130</v>
      </c>
      <c r="D12" s="123">
        <v>23506</v>
      </c>
      <c r="E12" s="124">
        <v>30240</v>
      </c>
      <c r="F12" s="124">
        <v>38139.3831163</v>
      </c>
      <c r="G12" s="6"/>
    </row>
    <row r="13" spans="1:7" ht="30" customHeight="1" x14ac:dyDescent="0.35">
      <c r="B13" s="46" t="s">
        <v>138</v>
      </c>
      <c r="C13" s="48" t="s">
        <v>130</v>
      </c>
      <c r="D13" s="123">
        <v>4926</v>
      </c>
      <c r="E13" s="124">
        <v>4933</v>
      </c>
      <c r="F13" s="124">
        <v>11511.1109743</v>
      </c>
      <c r="G13" s="6"/>
    </row>
    <row r="14" spans="1:7" x14ac:dyDescent="0.35">
      <c r="B14" s="145" t="s">
        <v>49</v>
      </c>
      <c r="C14" s="145"/>
      <c r="D14" s="145"/>
      <c r="E14" s="145"/>
      <c r="F14" s="145"/>
    </row>
    <row r="17" spans="2:6" ht="18.5" x14ac:dyDescent="0.45">
      <c r="B17" s="91" t="s">
        <v>139</v>
      </c>
    </row>
    <row r="18" spans="2:6" ht="42" x14ac:dyDescent="0.35">
      <c r="B18" s="24" t="s">
        <v>24</v>
      </c>
      <c r="C18" s="25" t="s">
        <v>25</v>
      </c>
      <c r="D18" s="103" t="s">
        <v>26</v>
      </c>
      <c r="E18" s="102" t="s">
        <v>27</v>
      </c>
      <c r="F18" s="102" t="s">
        <v>28</v>
      </c>
    </row>
    <row r="19" spans="2:6" x14ac:dyDescent="0.35">
      <c r="B19" s="46" t="s">
        <v>140</v>
      </c>
      <c r="C19" s="48" t="s">
        <v>130</v>
      </c>
      <c r="D19" s="117">
        <v>80042.068081356309</v>
      </c>
      <c r="E19" s="118">
        <v>97257.491417999991</v>
      </c>
      <c r="F19" s="118">
        <v>125579.42866847021</v>
      </c>
    </row>
    <row r="20" spans="2:6" x14ac:dyDescent="0.35">
      <c r="B20" s="46" t="s">
        <v>141</v>
      </c>
      <c r="C20" s="48" t="s">
        <v>130</v>
      </c>
      <c r="D20" s="117">
        <v>24022.8019701021</v>
      </c>
      <c r="E20" s="118">
        <v>26613.583777</v>
      </c>
      <c r="F20" s="118">
        <v>44821.783551273496</v>
      </c>
    </row>
    <row r="21" spans="2:6" x14ac:dyDescent="0.35">
      <c r="B21" s="46" t="s">
        <v>142</v>
      </c>
      <c r="C21" s="48" t="s">
        <v>130</v>
      </c>
      <c r="D21" s="117">
        <v>1028195.2900532857</v>
      </c>
      <c r="E21" s="118">
        <v>2120277.979181</v>
      </c>
      <c r="F21" s="118">
        <v>2190111.8264495465</v>
      </c>
    </row>
    <row r="22" spans="2:6" x14ac:dyDescent="0.35">
      <c r="B22" s="46" t="s">
        <v>143</v>
      </c>
      <c r="C22" s="48" t="s">
        <v>130</v>
      </c>
      <c r="D22" s="117">
        <v>1234647.2533032857</v>
      </c>
      <c r="E22" s="118">
        <v>2449934.9691810003</v>
      </c>
      <c r="F22" s="118">
        <v>2470257.1770882728</v>
      </c>
    </row>
    <row r="23" spans="2:6" x14ac:dyDescent="0.35">
      <c r="B23" s="46" t="s">
        <v>144</v>
      </c>
      <c r="C23" s="48" t="s">
        <v>130</v>
      </c>
      <c r="D23" s="117">
        <v>2285.6804143306999</v>
      </c>
      <c r="E23" s="118">
        <v>2127.0047880000002</v>
      </c>
      <c r="F23" s="118">
        <v>9206.4639742999989</v>
      </c>
    </row>
    <row r="24" spans="2:6" x14ac:dyDescent="0.35">
      <c r="B24" s="46" t="s">
        <v>145</v>
      </c>
      <c r="C24" s="48" t="s">
        <v>130</v>
      </c>
      <c r="D24" s="117">
        <v>18326.267195737</v>
      </c>
      <c r="E24" s="118">
        <v>23375.564374400001</v>
      </c>
      <c r="F24" s="118">
        <v>31405.090116300002</v>
      </c>
    </row>
  </sheetData>
  <mergeCells count="1">
    <mergeCell ref="B14:F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8767-52D0-4432-B40A-BED3C694193F}">
  <sheetPr>
    <tabColor theme="0"/>
  </sheetPr>
  <dimension ref="A1:F15"/>
  <sheetViews>
    <sheetView showGridLines="0" topLeftCell="A3" workbookViewId="0">
      <selection activeCell="M37" sqref="M37"/>
    </sheetView>
  </sheetViews>
  <sheetFormatPr baseColWidth="10" defaultColWidth="9.1796875" defaultRowHeight="14.5" x14ac:dyDescent="0.35"/>
  <cols>
    <col min="2" max="2" width="25.453125" customWidth="1"/>
    <col min="3" max="4" width="9.26953125" customWidth="1"/>
    <col min="5" max="5" width="14.453125" customWidth="1"/>
    <col min="6" max="6" width="12.453125" customWidth="1"/>
  </cols>
  <sheetData>
    <row r="1" spans="1:6" x14ac:dyDescent="0.35">
      <c r="A1" s="7" t="s">
        <v>146</v>
      </c>
    </row>
    <row r="3" spans="1:6" ht="18.5" x14ac:dyDescent="0.45">
      <c r="B3" s="29" t="s">
        <v>147</v>
      </c>
      <c r="C3" s="14"/>
      <c r="D3" s="14"/>
      <c r="E3" s="14"/>
    </row>
    <row r="4" spans="1:6" ht="42" x14ac:dyDescent="0.35">
      <c r="B4" s="37" t="s">
        <v>24</v>
      </c>
      <c r="C4" s="25" t="s">
        <v>25</v>
      </c>
      <c r="D4" s="103" t="s">
        <v>26</v>
      </c>
      <c r="E4" s="102" t="s">
        <v>27</v>
      </c>
      <c r="F4" s="102" t="s">
        <v>28</v>
      </c>
    </row>
    <row r="5" spans="1:6" x14ac:dyDescent="0.35">
      <c r="B5" s="15" t="s">
        <v>148</v>
      </c>
      <c r="C5" s="49" t="s">
        <v>130</v>
      </c>
      <c r="D5" s="41">
        <v>33517</v>
      </c>
      <c r="E5" s="38">
        <v>48831</v>
      </c>
      <c r="F5" s="38">
        <v>49022</v>
      </c>
    </row>
    <row r="6" spans="1:6" x14ac:dyDescent="0.35">
      <c r="B6" s="72" t="s">
        <v>149</v>
      </c>
      <c r="C6" s="49" t="s">
        <v>130</v>
      </c>
      <c r="D6" s="79">
        <v>33216</v>
      </c>
      <c r="E6" s="75">
        <v>48586</v>
      </c>
      <c r="F6" s="75">
        <v>48752</v>
      </c>
    </row>
    <row r="7" spans="1:6" ht="16" x14ac:dyDescent="0.35">
      <c r="B7" s="15" t="s">
        <v>150</v>
      </c>
      <c r="C7" s="49" t="s">
        <v>130</v>
      </c>
      <c r="D7" s="41">
        <v>7418</v>
      </c>
      <c r="E7" s="38">
        <v>105984</v>
      </c>
      <c r="F7" s="38">
        <v>119584.043840428</v>
      </c>
    </row>
    <row r="8" spans="1:6" x14ac:dyDescent="0.35">
      <c r="B8" s="72" t="s">
        <v>149</v>
      </c>
      <c r="C8" s="49" t="s">
        <v>130</v>
      </c>
      <c r="D8" s="79">
        <v>7400</v>
      </c>
      <c r="E8" s="75">
        <v>105962</v>
      </c>
      <c r="F8" s="75">
        <v>119568</v>
      </c>
    </row>
    <row r="9" spans="1:6" x14ac:dyDescent="0.35">
      <c r="B9" s="15" t="s">
        <v>151</v>
      </c>
      <c r="C9" s="49" t="s">
        <v>130</v>
      </c>
      <c r="D9" s="41">
        <v>3398</v>
      </c>
      <c r="E9" s="38">
        <v>5693</v>
      </c>
      <c r="F9" s="38">
        <v>6312</v>
      </c>
    </row>
    <row r="10" spans="1:6" x14ac:dyDescent="0.35">
      <c r="B10" s="73" t="s">
        <v>149</v>
      </c>
      <c r="C10" s="49" t="s">
        <v>130</v>
      </c>
      <c r="D10" s="79">
        <v>3391</v>
      </c>
      <c r="E10" s="75">
        <v>5688</v>
      </c>
      <c r="F10" s="75">
        <v>6305</v>
      </c>
    </row>
    <row r="11" spans="1:6" x14ac:dyDescent="0.35">
      <c r="B11" s="74" t="s">
        <v>152</v>
      </c>
      <c r="C11" s="49" t="s">
        <v>153</v>
      </c>
      <c r="D11" s="78">
        <v>49.47</v>
      </c>
      <c r="E11" s="76" t="s">
        <v>154</v>
      </c>
      <c r="F11" s="76">
        <v>304.73</v>
      </c>
    </row>
    <row r="12" spans="1:6" x14ac:dyDescent="0.35">
      <c r="B12" s="73" t="s">
        <v>149</v>
      </c>
      <c r="C12" s="49" t="s">
        <v>153</v>
      </c>
      <c r="D12" s="80">
        <v>49.33</v>
      </c>
      <c r="E12" s="77" t="s">
        <v>155</v>
      </c>
      <c r="F12" s="77" t="s">
        <v>156</v>
      </c>
    </row>
    <row r="13" spans="1:6" x14ac:dyDescent="0.35">
      <c r="B13" s="74" t="s">
        <v>171</v>
      </c>
      <c r="C13" s="49" t="s">
        <v>130</v>
      </c>
      <c r="D13" s="141">
        <v>5.6977169560299995E-2</v>
      </c>
      <c r="E13" s="141">
        <v>0.33259587000000002</v>
      </c>
      <c r="F13" s="141">
        <v>0.2123145136</v>
      </c>
    </row>
    <row r="14" spans="1:6" x14ac:dyDescent="0.35">
      <c r="B14" s="73" t="s">
        <v>157</v>
      </c>
      <c r="C14" s="49" t="s">
        <v>130</v>
      </c>
      <c r="D14" s="142">
        <v>3.5325869560299997E-2</v>
      </c>
      <c r="E14" s="142">
        <v>0.13064456999999999</v>
      </c>
      <c r="F14" s="142">
        <v>0.1152532136</v>
      </c>
    </row>
    <row r="15" spans="1:6" x14ac:dyDescent="0.35">
      <c r="B15" s="144" t="s">
        <v>172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1" ma:contentTypeDescription="Crée un document." ma:contentTypeScope="" ma:versionID="9df5def9a93afc1ef5d7f3239ab71337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6538bea971751207f974b245c5d15a23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2b3144-05cb-4777-86b3-e84c4a6b5b61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</documentManagement>
</p:properties>
</file>

<file path=customXml/itemProps1.xml><?xml version="1.0" encoding="utf-8"?>
<ds:datastoreItem xmlns:ds="http://schemas.openxmlformats.org/officeDocument/2006/customXml" ds:itemID="{FF7BEF3C-0818-4BA4-8857-E6AC3C5B8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831FF-F40A-4232-9B14-0A0C2722E60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030CE86-48FB-45CA-A672-169D67206E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1D9398-04E4-4CAF-A93A-54BDF3B394C4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ce4eb57f-1797-4b58-879f-c73cef2a53a5"/>
    <ds:schemaRef ds:uri="http://schemas.openxmlformats.org/package/2006/metadata/core-properties"/>
    <ds:schemaRef ds:uri="dfaecaa3-c15e-4244-a3a1-8cefa451c3f2"/>
    <ds:schemaRef ds:uri="87037488-ec5d-4aba-84c2-9b1d22638e8e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Summary</vt:lpstr>
      <vt:lpstr>3.5.2 Env. management</vt:lpstr>
      <vt:lpstr>3.5.4.1 direct-indir.emissions</vt:lpstr>
      <vt:lpstr>3.5.4.2 renewable energy</vt:lpstr>
      <vt:lpstr>3.5.4.3 energy efficiency</vt:lpstr>
      <vt:lpstr>3.5.4.5 water</vt:lpstr>
      <vt:lpstr>3.5.4.4 nuclear</vt:lpstr>
      <vt:lpstr>3.5.4.6 waste</vt:lpstr>
      <vt:lpstr>3.5.4.7 atmosp.pollutants</vt:lpstr>
      <vt:lpstr>3.5.4.9 env. risks</vt:lpstr>
      <vt:lpstr>'3.5.4.5 water'!Zone_d_impression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Léanna CAZENAVE</dc:creator>
  <cp:keywords/>
  <dc:description/>
  <cp:lastModifiedBy>FRANCOIS Laurence (ENGIE SA)</cp:lastModifiedBy>
  <cp:revision/>
  <cp:lastPrinted>2023-06-22T08:38:41Z</cp:lastPrinted>
  <dcterms:created xsi:type="dcterms:W3CDTF">2021-06-16T08:12:22Z</dcterms:created>
  <dcterms:modified xsi:type="dcterms:W3CDTF">2023-06-26T08:10:58Z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2021-06-16T08:12:22Z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292cac07-6125-4ba4-b43f-40d2afa619a1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0x010100FF8278708E0B7C4898BBBA60548BAB32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</Properties>
</file>