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https://engie.sharepoint.com/sites/DRSE-Direction/Shared Documents/9 PLB Archives/21. Standards de reporting RSE/SASB/Réponse ENGIE 2024/"/>
    </mc:Choice>
  </mc:AlternateContent>
  <xr:revisionPtr revIDLastSave="18" documentId="8_{7DFB11A1-4093-4984-B700-0DB9EE4C5B6E}" xr6:coauthVersionLast="47" xr6:coauthVersionMax="47" xr10:uidLastSave="{F3E74FCF-217A-41E5-B2D2-464D30E0D63F}"/>
  <bookViews>
    <workbookView xWindow="-110" yWindow="-110" windowWidth="19420" windowHeight="10300" activeTab="1" xr2:uid="{00000000-000D-0000-FFFF-FFFF00000000}"/>
  </bookViews>
  <sheets>
    <sheet name="Methodology" sheetId="9" r:id="rId1"/>
    <sheet name="Electric Utilities &amp; PG" sheetId="1" r:id="rId2"/>
  </sheets>
  <definedNames>
    <definedName name="_xlnm.Print_Area" localSheetId="1">'Electric Utilities &amp; PG'!$C$2:$I$102</definedName>
    <definedName name="_xlnm.Print_Area" localSheetId="0">Methodology!$B$2:$B$25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1" i="1" l="1"/>
  <c r="E100" i="1"/>
  <c r="E99" i="1"/>
  <c r="E98" i="1"/>
  <c r="E97" i="1"/>
  <c r="E96" i="1"/>
  <c r="E95" i="1"/>
  <c r="E94" i="1"/>
  <c r="E93" i="1"/>
  <c r="E37" i="1"/>
  <c r="F37" i="1"/>
  <c r="G37" i="1"/>
  <c r="E31" i="1"/>
  <c r="F31" i="1"/>
  <c r="G31" i="1"/>
  <c r="E34" i="1"/>
  <c r="F34" i="1"/>
  <c r="G34" i="1"/>
</calcChain>
</file>

<file path=xl/sharedStrings.xml><?xml version="1.0" encoding="utf-8"?>
<sst xmlns="http://schemas.openxmlformats.org/spreadsheetml/2006/main" count="217" uniqueCount="211">
  <si>
    <t>Greenhouse Gas Emissions &amp; Energy Resource Planning</t>
  </si>
  <si>
    <t>Measurement</t>
  </si>
  <si>
    <t>SASB Code</t>
  </si>
  <si>
    <t>Accounting Metric</t>
  </si>
  <si>
    <t>Topic</t>
  </si>
  <si>
    <t>IF-EU-110a.1</t>
  </si>
  <si>
    <t>IF-EU-110a.2</t>
  </si>
  <si>
    <t>IF-EU-110a.4</t>
  </si>
  <si>
    <t>IF-EU-110a.3</t>
  </si>
  <si>
    <t>Discussion of the long and short-term strategy to manage Scope 1 emissions, emissions reduction targets, and an analysis of performance against those targets</t>
  </si>
  <si>
    <t>Water Management</t>
  </si>
  <si>
    <t>Coal Ash Management</t>
  </si>
  <si>
    <t>Energy Affordability</t>
  </si>
  <si>
    <t>End-Use Efficiency &amp; Demand</t>
  </si>
  <si>
    <t>Nuclear Safety &amp; Emergency Management</t>
  </si>
  <si>
    <t>Grid resiliency</t>
  </si>
  <si>
    <t>Lead (Pb)</t>
  </si>
  <si>
    <t>Percentage of atmospheric pollutants from facilities located in or near areas of dense population</t>
  </si>
  <si>
    <t>Total fresh water withdrawn (Mm3)</t>
  </si>
  <si>
    <t>Total non-fresh water withdrawn (Mm3)</t>
  </si>
  <si>
    <t>IF-EU-140a.1</t>
  </si>
  <si>
    <t>Total consumption (Mm3)</t>
  </si>
  <si>
    <t>Number of incidents of non-compliance associated with water quantity and/or quality permits, standards, and regulations</t>
  </si>
  <si>
    <t>Description of water management risks and discussion of strategies and practices to mitigate those risks</t>
  </si>
  <si>
    <t>Environmental complaints and convictions</t>
  </si>
  <si>
    <t>IF-EU-150a.1</t>
  </si>
  <si>
    <t>Activity Metric</t>
  </si>
  <si>
    <t>IF-EU-240a.1</t>
  </si>
  <si>
    <t>Typical monthly electric bill for residential customers for 500 kWh and 1,000 kWh of electricity delivered per month</t>
  </si>
  <si>
    <t>IF-EU-240a.3.</t>
  </si>
  <si>
    <t>IF-EU-240a.2</t>
  </si>
  <si>
    <t>Discussion of impact of external factors on customer affordability of electricity, including the economic conditions of the service territory</t>
  </si>
  <si>
    <t>IF-EU-240a.4.</t>
  </si>
  <si>
    <t>Workforce Health &amp; Safety</t>
  </si>
  <si>
    <t>Near miss frequency rate (NMFR)</t>
  </si>
  <si>
    <t>--</t>
  </si>
  <si>
    <t>Percentage of electric utility revenues from rate structures that are decoupled and contain a lost revenue adjustment mechanism (LRAM)</t>
  </si>
  <si>
    <t>IF-EU-420a.1</t>
  </si>
  <si>
    <t>IF-EU-420a.2</t>
  </si>
  <si>
    <t>IF-EU-420a.3</t>
  </si>
  <si>
    <t>IF-EU-540a.1</t>
  </si>
  <si>
    <t>IF-EU-540a.2</t>
  </si>
  <si>
    <t>Description of efforts to manage nuclear safety and emergency preparedness</t>
  </si>
  <si>
    <t>Number of incidents of non-compliance with physical and/or cybersecurity standards or regulations</t>
  </si>
  <si>
    <t>IF-EU-550a.1</t>
  </si>
  <si>
    <t>IF-EU-550a.2</t>
  </si>
  <si>
    <t>IF-EU-000.A</t>
  </si>
  <si>
    <t>Number of residential, commercial, and industrial customers served</t>
  </si>
  <si>
    <t>IF-EU-000.B</t>
  </si>
  <si>
    <t>Length of transmission and distribution lines (km)</t>
  </si>
  <si>
    <t>Length of distribution networks (km)</t>
  </si>
  <si>
    <t>Length of transmission networks (km)</t>
  </si>
  <si>
    <t>Total wholesale electricity purchased (TWh)</t>
  </si>
  <si>
    <t>IF-EU-000.C</t>
  </si>
  <si>
    <t>IF-EU-000.D</t>
  </si>
  <si>
    <t>IF-EU-000.E</t>
  </si>
  <si>
    <t>Gross global Scope 1 GHG emissions covered under an emissions limiting regulation or programme (%)</t>
  </si>
  <si>
    <t>Gross global Scope 1 GHG emissions covered under emissions reporting-based regulations (%)</t>
  </si>
  <si>
    <t>Greenhouse gas (GHG) emissions associated with power deliveries ( t CO2 eq)</t>
  </si>
  <si>
    <t>IF-EU-120a.1</t>
  </si>
  <si>
    <t>Air quality</t>
  </si>
  <si>
    <t>Total water withdrawn (thousands of cubic meters)</t>
  </si>
  <si>
    <t>Total water consumed (thousands of cubic meters)</t>
  </si>
  <si>
    <t>Percentage total water withdrawn and total water consumed in regions with High or Extremely High Baseline Water Stress (%)</t>
  </si>
  <si>
    <t>IF-EU-140a.2</t>
  </si>
  <si>
    <t>IF-EU-140a.3</t>
  </si>
  <si>
    <t>Engie does not disclose this information but  discloses a KPI on "Environment-related complaints", including water management complaints.</t>
  </si>
  <si>
    <t>Amount of coal combustion residuals generated (metric tons) and percentage of coal combustion residuals recycled (%)</t>
  </si>
  <si>
    <t>IF-EU-150a.2</t>
  </si>
  <si>
    <t>Average retail electric rate for residential, commercial, and industrial customers</t>
  </si>
  <si>
    <t>IF-EU-320a.1</t>
  </si>
  <si>
    <t>Percentage of electric load served by smart grid technology (%)</t>
  </si>
  <si>
    <t>Customer electricity savings from efficiency measures, by market (MWh)</t>
  </si>
  <si>
    <t>Methodology</t>
  </si>
  <si>
    <t>To this end SASB finalized in 2018 a complete set of standards for each of 77 industries.</t>
  </si>
  <si>
    <t>The following SASB disclosure has been produced based on:</t>
  </si>
  <si>
    <t>Documentation reviewed</t>
  </si>
  <si>
    <t>Methodology Process</t>
  </si>
  <si>
    <t>Electric Utilities &amp; Power Generators</t>
  </si>
  <si>
    <t>Number of customers served in markets subject to renewable portfolio standards (RPS) and percentage fulfilment of RPs target by market (%)</t>
  </si>
  <si>
    <t>Total number of coal combustion residual impoundments, broken down by hazard potential classification and structural integrity assessment</t>
  </si>
  <si>
    <t>Number of residential customer electric disconnections for non-payment, percentage reconnected within 30 days</t>
  </si>
  <si>
    <r>
      <t>NO</t>
    </r>
    <r>
      <rPr>
        <b/>
        <vertAlign val="subscript"/>
        <sz val="9"/>
        <color theme="1"/>
        <rFont val="Arial"/>
        <family val="2"/>
        <scheme val="minor"/>
      </rPr>
      <t>x</t>
    </r>
    <r>
      <rPr>
        <b/>
        <sz val="9"/>
        <color theme="1"/>
        <rFont val="Arial"/>
        <family val="2"/>
        <scheme val="minor"/>
      </rPr>
      <t xml:space="preserve"> emissions (t)</t>
    </r>
  </si>
  <si>
    <t>Fine particule emissions - PM10 and PM2,5 (t)</t>
  </si>
  <si>
    <t>Indirect emissions related to energy ("Scope 2") ( t CO2 eq)</t>
  </si>
  <si>
    <t>Total water discharged (thousands of cubic meters)</t>
  </si>
  <si>
    <t>Total fresh water discharged (Mm3)</t>
  </si>
  <si>
    <t>Total non-fresh water discharged (Mm3)</t>
  </si>
  <si>
    <t xml:space="preserve">% of  sites located in areas of extreme water stress </t>
  </si>
  <si>
    <t>Fly ash, refioms (t)</t>
  </si>
  <si>
    <t>Ash, bottom ash (t)</t>
  </si>
  <si>
    <t>Total quantity of hazardous waste and by products recovered (t)</t>
  </si>
  <si>
    <t xml:space="preserve">These indicators are not disclosed by the Group. Indeed, this type of information is not relevant at Group level given Engie's worldwide activities and diversified customer portfolio. However, specific information from major markets may be added in the future. </t>
  </si>
  <si>
    <t xml:space="preserve">Engie does not disclose these specific information regarding its revenues. However, as part of its zero-carbon strategy, Engie develops sophisticated global technical and digital offers with associated financing, in order to reduce overall energy consumption and improve the energy efficiency for all customers (in particular thermal comfort with the heating networks (hot and cold), lighting optimization, cities, etc.). A key example of this transformation is the Angers Loire Métropole consortium project that aims to create France's first “smart region”. The aim is to use digital technologies to speed up the region's energy transition, enhance its appeal, optimise the way in which public services are structured and manage resources more efficiently, thus improving and facilitating the day-to-day lives of residents.
A key aspects in France and gradually in other European countries, is the system of energy saving certificates (ESC), which is a key policy instruments for controlling energy demand. Imposed by public authorities, Engie is obligated to achieve energy savings through solutions suitable for tertiary and proximity but also for cities and territories or industries. Initially mainly oriented towards the energy renovation of buildings, this regulatory contribution, accompanied by quantified objectives, acts as a trigger for the launch of works, especially with the most modest households and manufacturers. </t>
  </si>
  <si>
    <t>Total number of nuclear power units</t>
  </si>
  <si>
    <t>Engie does not disclose this kind of information. Like others, the Group is continually exposed to new threats due to the use of new technologies, particularly the multiplication of connected objects, the development of industrial control systems, the spread of mobility tools, cloud computing, and the development of new uses, including social networks or data sciences. Cyber incidents such as crypto-viruses (ransomware), theft of personal or sensitive information, corruption of industrial control systems or compromised connections with customers or suppliers could lead to blockages, delays and/or additional costs in the management of services or production infrastructure, which could harm the Group’s activities or reputation. The risk may increase as digitization expands.
In response, Engie continually adjusts its prevention, detection and protection measures for all of its information systems and critical data. The Group has a Global Security Operation Centre (SOC) in place that is operated worldwide with the assistance of Thales and strengthened controls for access to its internal and cloud platforms. To comply with applicable EU regulations (European Regulation 2016/679 on personal data protection, European Directive 2016/1148 on the security of networks and information systems), assessments are organized for the sites or applications concerned and some Group entities have taken steps to obtain ISO 27001 certification regarding the security of their information systems. Major attacks are managed by a specific cyber-incident response system and a cyber-crisis management system that relates to Group crisis management. In relation to its internal control policy and security policy, the organizational, functional, technical and legal security measures are subject to continuous controls that include testing (intrusion, social engineering, phishing, cyber crisis management, etc.) and campaigns to raise awareness.</t>
  </si>
  <si>
    <t>Coal</t>
  </si>
  <si>
    <t>Nuclear</t>
  </si>
  <si>
    <t>Natural gas</t>
  </si>
  <si>
    <t>Total electricity generated (MWh)</t>
  </si>
  <si>
    <t>SASB Disclosure</t>
  </si>
  <si>
    <t>Background</t>
  </si>
  <si>
    <t>Total electricity delivered (sold) to: residential, commercial, industrial, all other retail customers, and wholesale customers (MWh)</t>
  </si>
  <si>
    <r>
      <t xml:space="preserve">Established in 2011, SASB aims to help </t>
    </r>
    <r>
      <rPr>
        <sz val="9"/>
        <color theme="1"/>
        <rFont val="Arial"/>
        <family val="2"/>
        <scheme val="minor"/>
      </rPr>
      <t>corporates disclose the sustainability material issues and related metrics to investors in a standardized way.</t>
    </r>
  </si>
  <si>
    <t>Engie has undergone a deep transformation on energy efficiency subjects by positioning itself in innovative activities such smart grids. Smart grid technology is therefore still in exploration phase and the Group is not yet disclosing any indicators reflecting its progress. 
Nevertheless, in 2020 Engie continued to develop simulators with a focus on “on-grid” microgrids with islanding mode; production of a reliable, structured database of electrical charge profiles that will measure technical solutions for smart grids and microgrids. For example, the development programme on Lifou island (New Caledonia) aims to replace the diesel engines of the thermal power station with 100% renewable energy obtained from solar and wind plants. With a power of 5.4 MVA and a capacity of 5.06 MWh, the storage unit connected to the high-voltage distribution network allows to supply Lifou with green energy for several hours a day and to store the excess energy supplied.</t>
  </si>
  <si>
    <t>ENGIE reference</t>
  </si>
  <si>
    <t>Comment : The Group’s approach to GHG emissions accounting and reporting is based on the GHG Protocol Corporate Standards (for companies) and  the ISO 14064 standard (supplemented by ISO 14069). These standards constitute an internationally recognized reference framework.</t>
  </si>
  <si>
    <r>
      <t>Total direct GHG Emissions - Scope 1 (t CO</t>
    </r>
    <r>
      <rPr>
        <b/>
        <vertAlign val="subscript"/>
        <sz val="9"/>
        <color theme="1"/>
        <rFont val="Arial"/>
        <family val="2"/>
        <scheme val="minor"/>
      </rPr>
      <t xml:space="preserve">2 </t>
    </r>
    <r>
      <rPr>
        <b/>
        <sz val="9"/>
        <color theme="1"/>
        <rFont val="Arial"/>
        <family val="2"/>
        <scheme val="minor"/>
      </rPr>
      <t>eq.)</t>
    </r>
  </si>
  <si>
    <t>Mercury (Hg) (t)</t>
  </si>
  <si>
    <t>The Group measures and collects the Plomb data locally, but does not publish centralized data because they are not material, given the Group's activities, especially with the decarbonation of its activities.</t>
  </si>
  <si>
    <t>SO2 emissions (t)</t>
  </si>
  <si>
    <t>Comment : The Group discloses quantities of SO2, which are calculated locally on the basis of measurements. Where it is not possible to measure these emissions, a standard emission factor based on fuel consumption is used to propose an estimation. This emission factor is taken from the standards of the US Environmental Protection Agency (USEPA).</t>
  </si>
  <si>
    <t>Renewable installed capacities (GW @100%)</t>
  </si>
  <si>
    <t>Share of renewable resources in installed capacity (% @100%)</t>
  </si>
  <si>
    <t xml:space="preserve">Engie separates fly ash and refioms, which are residues from the purification of incineration fumes from household waste, from ash and bottom ash. The Group does not specifically communicate on the percentage of coal combustion residuals recycled but discloses the total quantity of non-hazardous waste and by-products recovered from its operations. These, in addition to ashes, include sludge, desulfurization by-products and driftwood and exclude radioactive waste. </t>
  </si>
  <si>
    <t xml:space="preserve">The Group does not communicate on this specific indicator. As previously mentioned, Engie has been implementing its coal-exit strategy (worlwide exit in 2027) in order to place the zero-carbon transition at the core of its economic model. The Group is focusing on an ambitious development of renewables, both in the generation of electricity and in the supply of thermal energy. The Group is therefore reducing its exposure to fossil fuels by withdrawing from activities associated with coal and natural gas deposits. </t>
  </si>
  <si>
    <t>Lost-time injury frequency rate of employees (per one million hours worked)</t>
  </si>
  <si>
    <t>Lost-time injury frequency rate of employees and contractors (per one million hours worked)</t>
  </si>
  <si>
    <t xml:space="preserve">Los-time injury severity rate of employees </t>
  </si>
  <si>
    <t xml:space="preserve">Number of fatal accidents of employees </t>
  </si>
  <si>
    <t xml:space="preserve">Number of fatal accidents of employees and contractors </t>
  </si>
  <si>
    <t xml:space="preserve">Total recordable incident rate (TRIR) </t>
  </si>
  <si>
    <t xml:space="preserve">Fatality rate </t>
  </si>
  <si>
    <t>ENGIE discloses this indicator for the total scope of the Group's activities, distinguishing between employees and subcontractors, but not by activity. Publication of these results by type of activity (in particular electricity production activity) should be considered in the future.</t>
  </si>
  <si>
    <t>Avoided GHG emissions for ENGIE clients by selected products and services (in Mt CO2 eq. avoided)</t>
  </si>
  <si>
    <t>System Average Interruption Duration Index (SAIDI), 
System Average Interruption Frequency Index (SAIFI), and 
Customer Average Interruption Duration Index (CAIDI), inclusive of major event days</t>
  </si>
  <si>
    <t>Electricity volumes supplied to BtoB clients (TWh)</t>
  </si>
  <si>
    <t>Electricity volumes supplied to BtoC clients (TWh)</t>
  </si>
  <si>
    <t>ENGIE does not disclose electricity sales according to this breakdown, but distinguishes between B2C customers (individuals or small businesses) and B2B customers (industrial, wholesale, etc.)</t>
  </si>
  <si>
    <t xml:space="preserve">Number of BtoC power contracts (thousands) </t>
  </si>
  <si>
    <t xml:space="preserve">Engie discloses only the number of electricity contracts for BtoC customers (individuals and small businesses) but with a distinction by geography. </t>
  </si>
  <si>
    <t>420,220,000</t>
  </si>
  <si>
    <t>Percentage by major energy source (% of total MWh generated)</t>
  </si>
  <si>
    <t>Onshore wind</t>
  </si>
  <si>
    <t>Offshore wind</t>
  </si>
  <si>
    <t>Solar</t>
  </si>
  <si>
    <t>Other renewables</t>
  </si>
  <si>
    <t>Other non renewables</t>
  </si>
  <si>
    <t>Hydro</t>
  </si>
  <si>
    <t>The production of electricity and its distribution are given here at 100%. ENGIE also publishes this data at the consolidation rate and at the holding rate.</t>
  </si>
  <si>
    <t>In 2022, Engie decided to perform a gap analysis to identify the company's compliance with relevant SASB standards.</t>
  </si>
  <si>
    <t xml:space="preserve">As a committed player in water management, Engie is taking part in the current debate over corporate risk disclosure and water stewardship, alongside organizations such as the CEO Water Mandate of the UN Global Compact and the OECD.  </t>
  </si>
  <si>
    <t>Comments: 
- Scope 1 GHG emissions from energy production - i.e. approximately 94% of the Group's total scope 1 GHG emissions - are subject to a reduction program with a 2030 target that is communicated on the total of direct (scope 1) and indirect (scope 3) emissions from energy production and which has been set at 43 Mt CO2 eq. 
- Scope 1 methane emissions - representing approximately 4% of the Group's total scope 1 GHG emissions - are subject to reduction programs at the level of the subsidiaries concerned, mainly the gas transmission and distribution subsidiaries (GRTgaz and GRDF) in France. In 2023, the Group has set a global objective of reducing its methane emissions by 30% between 2017 and 2030.</t>
  </si>
  <si>
    <t>of which indirect emissions related to power consumption ( t CO2 eq)</t>
  </si>
  <si>
    <t>of which upstream fuel chain GHG emissions (not included in the "direct GHG emissions" and "indirect energy-related GHG emissions" categories ( t CO2 eq)</t>
  </si>
  <si>
    <t>The Group has two water-related objectives: one involves the implementation of concerted local action plans for sites located in areas with extremely high and high water stress levels, and the other involves reducing water consumption ratio per energy produced across the Group. Each year, the water risk is assessed by using the Aqueduct tool (World Resource Institute). For sites located in extreme or high water stressed area, a local analysis is systematically done, and action plan is implemented where relevant. These action plans are based on the Alliance for Water Stewardship standards (site and watershed levels, with the operational, regulatory and reputational dimensions, by integrating stakeholders and local context).</t>
  </si>
  <si>
    <t xml:space="preserve">See Section 3.5.4.9 of the 2022 Universal Registration Document (pages 126 and 127).
</t>
  </si>
  <si>
    <t xml:space="preserve">This indicator is not yet disclosed. </t>
  </si>
  <si>
    <t>2.5</t>
  </si>
  <si>
    <t>2.0</t>
  </si>
  <si>
    <t>0.06</t>
  </si>
  <si>
    <t>2.3</t>
  </si>
  <si>
    <t>ENGIE does not report on this specific indicator however discloses other H&amp;S-related key indicators such as the Group's lost-time injury frequency rate and lost-time injury severity rate for employees and contractors which are the same indicators limited to lost-time incidents. These data correspond to all of the Group's activities, which include very different activities in terms of risk exposure. Publication of these results by type of activity (in particular electricity production activity) should be considered in the future.</t>
  </si>
  <si>
    <t>ENGIE does not disclose quantitative information regarding near misses. 
On the other hand, Engie has implemented for the first year in 2019 a new proactive indicator, the prevention rate which incorporates the number of events with high potential of severity (HiPo = near miss fatal accident).
ENGIE has deploy since 2010 a Health &amp; Safety policy, which has been transformed in an international agreement approved by employees representatives. One of the key principle of this policy is the hierarchy of prevention. This consists of in order of priority:
- eliminating hazards at source,
- reducing the probability of the feared event’s occurrence through preventive measures designed to limit exposure to risks to a level that complies with the optimisation principle
ALARP – As Low As Reasonably Practicable,
- creating collective protection measures (e.g. integrated safety) to lessen the potential severity of the feared event,
- wearing personal protective equipment.
Each BU sets out the Group's policy according to its particular situation.
This policy is declined each 5 years in an health and safety action plan which describe the quantitative and qualitative objectives, and main actions. 
In addition, technical Groupe Rules (GR) have been established and implemented, for instance on Health &amp; Safety risks management, on Health &amp; Safety of subcontractors, on permit to work, on health at work, etc.
As part of its action plan to eradicate serious and fatal accidents, ENGIE has defined nine “Life-Saving Rules”, which constitute the last guardrail before a serious or fatal accident, if all other technical and organizational barriers have not worked. The BUs are also implementing a systematic approach to identifying, analyzing and treating, through corrective actions, situations and events with high-potential severity (HiPo) that are precursors to serious accidents. Also, operators are asked to stop working if safety conditions are not met (the “Stop the work” approach) and to engage in shared vigilance.
After the years 2021 and 2022, which were marked by work-related deaths, ENGIE had audited its health and safety organization and had launched a vast health and safety transformation plan, ENGIE One Safety, defined in collaboration with its operating entities. The aim of this plan is to eradicate serious and fatal accidents affecting people working for the Group, including employees, subcontractors and temporary workers.</t>
  </si>
  <si>
    <t>See section 1.6.5 of the 2023 Universal Registration Document available in the Publications section on the ENGIE website</t>
  </si>
  <si>
    <t>Engie, which operates transmission electricity networks in Chile, Peru and Brazil, still does not publish these indicators.</t>
  </si>
  <si>
    <t>41.5</t>
  </si>
  <si>
    <t>40.0</t>
  </si>
  <si>
    <t>107.0</t>
  </si>
  <si>
    <t>The Group is essentially a producer of electricity that it sells to markets around the world. The Group also purchases electricity, but does not publish these purchases.</t>
  </si>
  <si>
    <t>421,500,000</t>
  </si>
  <si>
    <t>2.8</t>
  </si>
  <si>
    <t>Results of this analysis have been formalised in the following sheet of this document.</t>
  </si>
  <si>
    <t>The corresponding information and / or data communicated is disclosed when relevant.</t>
  </si>
  <si>
    <t>Additionnal information is provided if deemed necessary.</t>
  </si>
  <si>
    <t>Qualitative and quantitative comparisons between Engie's public information and data disclosure and the SASB standards has been performed.</t>
  </si>
  <si>
    <t>- The Electric Utilities &amp; Power Generators Sustainability Accounting SASB Standard.</t>
  </si>
  <si>
    <t>2022 excl Equans</t>
  </si>
  <si>
    <t>2021 excl Equans</t>
  </si>
  <si>
    <t>Other indirect GHG emissions ("Scope 3") ( t CO2 eq)</t>
  </si>
  <si>
    <t>- Public documents and data available on Engie's website (eg. 2024 Integrated report, Universal Registration Document 2023, FY accounts),</t>
  </si>
  <si>
    <r>
      <t xml:space="preserve">This document is the third SASB diclosure proposed by Engie. It responds to the most relevant standard, i.e. </t>
    </r>
    <r>
      <rPr>
        <i/>
        <sz val="9"/>
        <color theme="1"/>
        <rFont val="Arial"/>
        <family val="2"/>
        <scheme val="minor"/>
      </rPr>
      <t>Electric utilities and Power Generators</t>
    </r>
    <r>
      <rPr>
        <sz val="9"/>
        <color theme="1"/>
        <rFont val="Arial"/>
        <family val="2"/>
        <scheme val="minor"/>
      </rPr>
      <t xml:space="preserve">. </t>
    </r>
  </si>
  <si>
    <t>2023 excl Equans</t>
  </si>
  <si>
    <t>For the ENGIE direct GHG emissions, see section 3.5.4.1 (page 111) of the 2023 Universal Registration Document available in the ENGIE website</t>
  </si>
  <si>
    <t xml:space="preserve">Comment : As of today, the Group does not disclosed all seven GHGs substances specified by the SASB protocol. The Group discloses only CH4 emissions. The Group could disclose nitrous oxide (N2O), hydrofluorocarbons (HFCs), perfluorocarbons (PFCs), sulphur hexafluoride (SF6) and nitrogen trifluoride (NF3) if applicable in the future, even these GHGs do not have a material contribution. The Group reports and records all GHGs when calculating its global emissions converted into CO2 equivalent. Note that the 2023, 2022 and 2021 emissions are given excluding EQUANS. </t>
  </si>
  <si>
    <t xml:space="preserve">For the ENGIE 2030 objective linked to production energy and related to methane leaks, see section 1.5.2 (page 18) of the 2023 Universal Registration Document available in the ENGIE website.
</t>
  </si>
  <si>
    <t>For the methodological elements for calculating GHG emissions, see section 3.5.3 (pages 108 to 110) of the 2023 Universal Registration Document available in the ENGIE website</t>
  </si>
  <si>
    <t>Scope 1 : 27 918 015
Scope 3 : 32 184 853
Total :     60 102 868</t>
  </si>
  <si>
    <t>Scope 1 : 34 376 035
Scope 3 : 31 465 816
Total :      65 841 851</t>
  </si>
  <si>
    <t>Scope 1 : 22 243 521
Scope 3 : 29 969 276
Total :      52 212 797</t>
  </si>
  <si>
    <t xml:space="preserve">For the ENGIE GHG emissions of energy production, see section 3.5.4.1 of the 2023 Universal Registration Document (page 111) available on the ENGIE website. Note that all emissions are given excluding EQUANS. </t>
  </si>
  <si>
    <t>See the presentation of ENGIE's climate strategy on pages 32 &amp; 33 of the 2024 Integrated Report and for more details, the 2024 Climate &amp; TCFD notebook in appendix, both available on ENGIE website.</t>
  </si>
  <si>
    <t>These indicators are not calculated considering Engie's actual geographical coverage and corresponding European regulation. Nevertheless the Group set an objective to grow renewable capacity with 2nd generation advanced technologies such as offshore wind, green gas and geothermal. The Group thus has a target of 58% renewable electricity capacity by 2030 and displays a current rate of 41% in 2023. This objective corresponds to a target of 80 GW of renewable electricity capacity in 2030 (and 50 GW by 2025) for 42 GW at the end of 2023.</t>
  </si>
  <si>
    <t>See the 1.5.2 section in the Universal Registration Document (p.18)</t>
  </si>
  <si>
    <t>3396</t>
  </si>
  <si>
    <t xml:space="preserve">See section 3.5.4.7 of ENGIE's 2023 Universal Registration Document (page 1114) available on the ENGIE website.
Note that all emissions are given excluding EQUANS. </t>
  </si>
  <si>
    <t>0.104</t>
  </si>
  <si>
    <t>See Section 3.5.4.5 of the 2023 Universal Registration Document (page 113) available ont the ENGIE website.
Note that all figures are given excluding EQUANS.</t>
  </si>
  <si>
    <t>See Nature NoteBook p. 106 of the 2024 Integrated Report (available on Engie website).</t>
  </si>
  <si>
    <t>13 complaints and 2 convictions</t>
  </si>
  <si>
    <t>20 complaints and 1 conviction</t>
  </si>
  <si>
    <t>4 complaints and 0 conviction</t>
  </si>
  <si>
    <t xml:space="preserve">See Section 3.5.4.9 of the 2023 Universal Registration Document (page 115).
Note that emissions are given excluding EQUANS. </t>
  </si>
  <si>
    <t xml:space="preserve">See Section 3.5.4.6 of the 2023 Universal Registration Document (page 114) available in the publications section of the ENGIE website.
Note that emissions are given excluding EQUANS. </t>
  </si>
  <si>
    <t>One of Engie's key objective is to help build a sustainable future and to provide local authorities and businesses with clean, affordable, and resilient energy and supporting infrastructure. The Group has deployed diverse initiatives in this effort, such as the project Clean Cooking, which provides households in developing countries with a clean and affordable cooking option. 
Through its investments in companies developing decentralized energy production and distribution solutions (mainly solar) in developing countries, ENGIE has set itself the goal of providing access to affordable, reliable and clean energy for 30 million beneficiaries located at the bottom of the Pyramid (i.e. living on less than 2 US$ per day) by 2030 vs 2018. In 2022, ENGIE has provided 12 millions of such beneficairies mainly in Africa and India.
At a time when prices are rising sharply, ENGIE is helping its individual customers by implementing the government’s measures to freeze regulated rates in France and welcoming the customers of defaulting suppliers thanks to responsible pricing. 
Furthermore, the Group is striving to align its strategy with the Sustainable Development Goal (SDG) Agenda 2030, including SDG7 which aims to "ensure access to affordable, reliable, sustainable and modern energy for all".</t>
  </si>
  <si>
    <t>See the 2024 integrated report (page 105) available in the publications section of the ENGIE website.</t>
  </si>
  <si>
    <r>
      <t>Several efficiency measures are publicly disclosed by Engie (for example energy efficiency tools and solutions proposed to customers),  but these have not yet been quantitively traduced. However specific indicators for major markets could be provided in the future.
Engie has also set an objective on customers' decarbonization : by 2030, the Group wants to reach 45  MtCO</t>
    </r>
    <r>
      <rPr>
        <vertAlign val="subscript"/>
        <sz val="9"/>
        <color theme="1"/>
        <rFont val="Arial"/>
        <family val="2"/>
        <scheme val="minor"/>
      </rPr>
      <t>2</t>
    </r>
    <r>
      <rPr>
        <sz val="9"/>
        <color theme="1"/>
        <rFont val="Arial"/>
        <family val="2"/>
        <scheme val="minor"/>
      </rPr>
      <t>eq of emissions avoided each year by using ENGIE's products and services, in 2023 25 MtCO</t>
    </r>
    <r>
      <rPr>
        <vertAlign val="subscript"/>
        <sz val="9"/>
        <color theme="1"/>
        <rFont val="Arial"/>
        <family val="2"/>
        <scheme val="minor"/>
      </rPr>
      <t>2</t>
    </r>
    <r>
      <rPr>
        <sz val="9"/>
        <color theme="1"/>
        <rFont val="Arial"/>
        <family val="2"/>
        <scheme val="minor"/>
      </rPr>
      <t>eq were avoided.</t>
    </r>
  </si>
  <si>
    <t>See section 3.4.6.7 of the 2023 Universal Registration Document available in the Publications section of the ENGIE website.
Note that data are given excluding EQUANS.</t>
  </si>
  <si>
    <t>See the Data book for the presentation of the FY2023 accounts (slide 26) available in the publications section on the ENGIE website</t>
  </si>
  <si>
    <t>See the Data book for the presentation of the FY2023 accounts (slide 25 for B2C supply and slide 27 for B2B supply) available in the publications section on the ENGIE website</t>
  </si>
  <si>
    <t>See the 2023 Universal Registration Document (page 23) available in the Publications section of the ENGIE website</t>
  </si>
  <si>
    <t>For 2023 (resp. 2022), see the slide 39 (resp. 44) of electricity production for each year broken down by fuel for the FY2023 (resp 2022) accounts data presentation available on the ENGIE website</t>
  </si>
  <si>
    <t>385.500.000</t>
  </si>
  <si>
    <t xml:space="preserve">Fatality rate of people working for the Group 
</t>
  </si>
  <si>
    <t>0.019</t>
  </si>
  <si>
    <t>0.014</t>
  </si>
  <si>
    <t>0.045</t>
  </si>
  <si>
    <r>
      <t xml:space="preserve">Engie has formalised a low carbon strategy applicable to its business areas in order to mitigate all risks associated with the effects of climate change. Having set reduction targets enables Engie to assess its performance regarding its strategy, efficiently manage scope 1 emissions and accelerate GHG emissions reductions. In addition, Engie thrives to strengthen the Group's capacity in renewable energy.
Over the past four years, the Group has undergone a profound transformation, focusing its development on four core businesses: renewable electricity generation (mainly solar and wind), flexible power generation to support the development of renewable energies and energy sales, energy infrastructure development with a focus on converting existing gas infrastructure to renewable gas, and the development of infrastructure and decentralized sustainable energy solutions in cities and industrial or tertiary sites.  This transformation has enabled Engie to return to organic growth and establish itself as a global leader in competitive energy transition. 
The Group has published a new set of CSR objectives for 2030. In terms of GHG emission, the targets include the following:
 - GHG emissions from electricity generation, regardless of the assets held (scopes 1 and 3), in line with the SBT trajectory, with a target of 43 million tons of CO2 eq. in 2030;
-  GHG emissions from use of sold products in line with the SBT trajectory, with a target of 52 million tons of CO2 eq. in 2030.
In 2020, the Group announced its total exit from coal in 2027 (and in 2025 for continental Europe) and was certified as compliant with a "2°C" trajectory by the SBT initiative. 
In 2021, the Group announced its objective to become Net Zero Emissions by 2045 and an emissions reduction target following a trajectory "well below 2°C" in the process of being certified by the SBT initiative. 
In 2022, the Group's Board of Directors decided to consult its General Meeting on the main lines of ENGIE's climate transition strategy. Shareholders voted 96.7% in favor of the "Say on Climate" resolution proposed by the Board, thus confirming the Group's strategy and commitments. 
In 2023, the Group was </t>
    </r>
    <r>
      <rPr>
        <b/>
        <sz val="9"/>
        <color theme="1"/>
        <rFont val="Arial"/>
        <family val="2"/>
        <scheme val="minor"/>
      </rPr>
      <t>certified "well-below 2°C" by SBTi</t>
    </r>
    <r>
      <rPr>
        <sz val="9"/>
        <color theme="1"/>
        <rFont val="Arial"/>
        <family val="2"/>
        <scheme val="minor"/>
      </rPr>
      <t xml:space="preserve"> by committing to 3 targets:
- the carbon intensity of direct energy production (scope 1) and energy consumption (scope 2) with a target of 110 g CO2 per kWh (below the threshold set by SBTi for "well-below 2°C" certification)
- the carbon intensity of energy sales produced (scopes 1 and 3) and purchased (scope 3) with a target of 152 g CO2 per kWh.  
- GHG emissions from the purchase of products and services, capital goods and the rest of the energy and fuel activities (scopes 3.1, 3.2 and 3.3) with a target of 85 Mt CO2 eq.
In 2024, the Group's decarbonization trajectory to 2045 was assessed by Moody's, which assigned a rating of NZ-2, with ambition aligned with a 1.5°C trajectory and a solid level on target implementation.   E17</t>
    </r>
  </si>
  <si>
    <r>
      <t>Comment : The SASB protocol requires data to be disclosed excluding NO2</t>
    </r>
    <r>
      <rPr>
        <i/>
        <sz val="9"/>
        <color rgb="FFFF0000"/>
        <rFont val="Arial"/>
        <family val="2"/>
        <scheme val="minor"/>
      </rPr>
      <t xml:space="preserve"> </t>
    </r>
    <r>
      <rPr>
        <i/>
        <sz val="9"/>
        <color theme="0" tint="-0.34998626667073579"/>
        <rFont val="Arial"/>
        <family val="2"/>
        <scheme val="minor"/>
      </rPr>
      <t xml:space="preserve">however this distinction is currently not achieved for the Group as it is not specified in French applicable regulations. </t>
    </r>
  </si>
  <si>
    <t>The Group has established governance principles for the operation, maintenance and decommissioning of nuclear power plants based on its experience as an operator and service provider. It is also active in employee recruitment, training and retention, both for facilities in operation and nuclear services entities, and is involved in developing new services. For instance, an integrated security management based on prevention, continuous improvement and the constant implementation of the best international standards and practices (protection of sensitive sites, Seveso III regulations, nuclear security plan 2016- 2020 has been formalised). In addition, dedicated action plans for the protection of industrial control systems to prevent the risk of interruptions to activities, or accidents due to cyberattacks are implemented.
Following Belgium decision to withdraw progressively from nuclear power, ENGIE has announced that it will cease operating its 7 nuclear units between 2022 and 2025. Since then, ENGIE has been informed of the Belgian government's wish to extend the two most recent units (Doel 4 and Tihange 3) until 2035. On December 13, 2023, ENGIE and the Belgian government signed the final agreement on the extension of the Tihange 3 and Doel 4 nuclear reactors and all obligations related to nuclear waste.</t>
  </si>
  <si>
    <t xml:space="preserve">The Group does not calculate the percentage of atmospheric pollutants from facilities located in or near areas of dense population. All air pollutants are measured regardless of the location of the emitting facility and the regulatory requirements. The sites comply with the emission limit values defined with the local authorities (values of the operating permit). 
In 2021 Engie announced its ambition to further reduce its carbon footprint by totally exiting coal activities in continental Europe by 2025 and in the rest of the world by 2027 at last. In 2023 coal represented less than 3% of global ENGIE power generation capacity.
ENGIE also announced in may 2021 that the Group aims to reach net zero carbon by 2045, following a "well-bellow 2°C" trajectory which has been certified by SBTi in February 2023. In 2023, Engie has published emission reduction targets of -75% for NOx, -98% for SOx and -60% for particulate matter by 2030 vs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</si>
</sst>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_(* \(#,##0\);_(* &quot;-&quot;_);@_)"/>
    <numFmt numFmtId="165" formatCode="0%_);\(0%\)"/>
    <numFmt numFmtId="166" formatCode="_(* #,##0.000_);_(* \(#,##0.000\);_(* &quot;-&quot;_);@_)"/>
    <numFmt numFmtId="167" formatCode="0.0%"/>
    <numFmt numFmtId="168" formatCode="_-* #,##0_-;\-* #,##0_-;_-* &quot;-&quot;??_-;_-@_-"/>
    <numFmt numFmtId="169" formatCode="#,##0&quot; Mm³&quot;"/>
    <numFmt numFmtId="170" formatCode="_(* #,##0.000000_);_(* \(#,##0.000000\);_(* &quot;-&quot;_);@_)"/>
    <numFmt numFmtId="171" formatCode="_(* #,##0.0_);_(* \(#,##0.0\);_(* &quot;-&quot;_);@_)"/>
    <numFmt numFmtId="172" formatCode="_(* #,##0.00_);_(* \(#,##0.00\);_(* &quot;-&quot;_);@_)"/>
  </numFmts>
  <fonts count="36" x14ac:knownFonts="1">
    <font>
      <sz val="9"/>
      <color theme="1"/>
      <name val="Arial"/>
      <family val="2"/>
      <scheme val="minor"/>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sz val="8"/>
      <color theme="1"/>
      <name val="Arial"/>
      <family val="2"/>
      <scheme val="minor"/>
    </font>
    <font>
      <b/>
      <sz val="9"/>
      <color theme="1"/>
      <name val="Arial"/>
      <family val="2"/>
      <scheme val="minor"/>
    </font>
    <font>
      <b/>
      <sz val="11"/>
      <color theme="3"/>
      <name val="Georgia"/>
      <family val="2"/>
      <scheme val="major"/>
    </font>
    <font>
      <b/>
      <sz val="9"/>
      <color theme="1"/>
      <name val="Georgia"/>
      <family val="2"/>
      <scheme val="major"/>
    </font>
    <font>
      <b/>
      <sz val="9"/>
      <color theme="4"/>
      <name val="Arial"/>
      <family val="2"/>
      <scheme val="minor"/>
    </font>
    <font>
      <b/>
      <sz val="11"/>
      <color theme="4"/>
      <name val="Arial"/>
      <family val="2"/>
      <scheme val="minor"/>
    </font>
    <font>
      <b/>
      <sz val="12"/>
      <color theme="1"/>
      <name val="Arial"/>
      <family val="2"/>
      <scheme val="minor"/>
    </font>
    <font>
      <sz val="9"/>
      <color theme="0" tint="-0.34998626667073579"/>
      <name val="Arial"/>
      <family val="2"/>
      <scheme val="minor"/>
    </font>
    <font>
      <sz val="9"/>
      <color theme="0" tint="-0.499984740745262"/>
      <name val="Arial"/>
      <family val="2"/>
      <scheme val="minor"/>
    </font>
    <font>
      <i/>
      <sz val="9"/>
      <color theme="0" tint="-0.499984740745262"/>
      <name val="Arial"/>
      <family val="2"/>
      <scheme val="minor"/>
    </font>
    <font>
      <b/>
      <sz val="9"/>
      <name val="Arial"/>
      <family val="2"/>
      <scheme val="minor"/>
    </font>
    <font>
      <i/>
      <sz val="9"/>
      <color theme="0" tint="-0.34998626667073579"/>
      <name val="Arial"/>
      <family val="2"/>
      <scheme val="minor"/>
    </font>
    <font>
      <sz val="9"/>
      <name val="Arial"/>
      <family val="2"/>
      <scheme val="minor"/>
    </font>
    <font>
      <sz val="10"/>
      <color theme="1"/>
      <name val="Arial"/>
      <family val="2"/>
      <scheme val="minor"/>
    </font>
    <font>
      <b/>
      <vertAlign val="subscript"/>
      <sz val="9"/>
      <color theme="1"/>
      <name val="Arial"/>
      <family val="2"/>
      <scheme val="minor"/>
    </font>
    <font>
      <b/>
      <sz val="14"/>
      <color theme="1"/>
      <name val="Arial"/>
      <family val="2"/>
      <scheme val="minor"/>
    </font>
    <font>
      <i/>
      <sz val="9"/>
      <color rgb="FFFF0000"/>
      <name val="Arial"/>
      <family val="2"/>
      <scheme val="minor"/>
    </font>
    <font>
      <i/>
      <sz val="9"/>
      <color theme="1"/>
      <name val="Arial"/>
      <family val="2"/>
      <scheme val="minor"/>
    </font>
    <font>
      <i/>
      <sz val="9"/>
      <color theme="1" tint="0.499984740745262"/>
      <name val="Arial"/>
      <family val="2"/>
      <scheme val="minor"/>
    </font>
    <font>
      <sz val="8"/>
      <name val="Arial"/>
      <family val="2"/>
      <scheme val="minor"/>
    </font>
    <font>
      <i/>
      <sz val="10"/>
      <color rgb="FF000000"/>
      <name val="Calibri"/>
      <family val="2"/>
    </font>
    <font>
      <vertAlign val="subscript"/>
      <sz val="9"/>
      <color theme="1"/>
      <name val="Arial"/>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medium">
        <color theme="4"/>
      </top>
      <bottom/>
      <diagonal/>
    </border>
    <border>
      <left/>
      <right/>
      <top/>
      <bottom style="thick">
        <color theme="3"/>
      </bottom>
      <diagonal/>
    </border>
    <border>
      <left/>
      <right/>
      <top style="thick">
        <color theme="3"/>
      </top>
      <bottom style="thin">
        <color theme="3"/>
      </bottom>
      <diagonal/>
    </border>
    <border>
      <left/>
      <right/>
      <top style="thin">
        <color theme="3"/>
      </top>
      <bottom style="hair">
        <color theme="0" tint="-0.14999847407452621"/>
      </bottom>
      <diagonal/>
    </border>
    <border>
      <left/>
      <right/>
      <top style="hair">
        <color theme="0" tint="-0.14999847407452621"/>
      </top>
      <bottom style="hair">
        <color theme="0" tint="-0.14999847407452621"/>
      </bottom>
      <diagonal/>
    </border>
    <border>
      <left/>
      <right/>
      <top style="thin">
        <color theme="3"/>
      </top>
      <bottom/>
      <diagonal/>
    </border>
    <border>
      <left/>
      <right/>
      <top/>
      <bottom style="hair">
        <color theme="0" tint="-0.14999847407452621"/>
      </bottom>
      <diagonal/>
    </border>
    <border>
      <left/>
      <right/>
      <top style="hair">
        <color theme="0" tint="-0.14999847407452621"/>
      </top>
      <bottom/>
      <diagonal/>
    </border>
    <border>
      <left/>
      <right/>
      <top/>
      <bottom style="hair">
        <color indexed="64"/>
      </bottom>
      <diagonal/>
    </border>
    <border>
      <left/>
      <right/>
      <top style="hair">
        <color theme="0" tint="-0.14999847407452621"/>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hair">
        <color theme="0" tint="-0.14999847407452621"/>
      </bottom>
      <diagonal/>
    </border>
    <border>
      <left/>
      <right/>
      <top style="hair">
        <color indexed="64"/>
      </top>
      <bottom style="hair">
        <color theme="2"/>
      </bottom>
      <diagonal/>
    </border>
    <border>
      <left/>
      <right/>
      <top style="hair">
        <color theme="0" tint="-0.14999847407452621"/>
      </top>
      <bottom style="hair">
        <color theme="2"/>
      </bottom>
      <diagonal/>
    </border>
    <border>
      <left/>
      <right/>
      <top style="hair">
        <color theme="2"/>
      </top>
      <bottom style="hair">
        <color theme="2"/>
      </bottom>
      <diagonal/>
    </border>
    <border>
      <left/>
      <right/>
      <top style="hair">
        <color theme="2"/>
      </top>
      <bottom style="hair">
        <color indexed="64"/>
      </bottom>
      <diagonal/>
    </border>
    <border>
      <left/>
      <right/>
      <top/>
      <bottom style="hair">
        <color theme="2"/>
      </bottom>
      <diagonal/>
    </border>
    <border>
      <left/>
      <right/>
      <top style="thin">
        <color theme="3"/>
      </top>
      <bottom style="hair">
        <color theme="2"/>
      </bottom>
      <diagonal/>
    </border>
    <border>
      <left/>
      <right/>
      <top style="hair">
        <color theme="1" tint="0.499984740745262"/>
      </top>
      <bottom style="hair">
        <color theme="0" tint="-0.14999847407452621"/>
      </bottom>
      <diagonal/>
    </border>
    <border>
      <left/>
      <right/>
      <top style="thin">
        <color theme="3"/>
      </top>
      <bottom style="hair">
        <color indexed="64"/>
      </bottom>
      <diagonal/>
    </border>
  </borders>
  <cellStyleXfs count="31">
    <xf numFmtId="164" fontId="0" fillId="0" borderId="0"/>
    <xf numFmtId="9" fontId="4" fillId="0" borderId="0" applyFont="0" applyFill="0" applyBorder="0" applyAlignment="0" applyProtection="0"/>
    <xf numFmtId="49" fontId="16" fillId="0" borderId="0" applyAlignment="0" applyProtection="0"/>
    <xf numFmtId="49" fontId="7" fillId="0" borderId="6" applyFill="0" applyProtection="0">
      <alignment horizontal="right" wrapText="1"/>
    </xf>
    <xf numFmtId="49" fontId="8" fillId="0" borderId="0" applyProtection="0">
      <alignment wrapText="1"/>
    </xf>
    <xf numFmtId="49" fontId="9" fillId="0" borderId="7" applyFill="0" applyProtection="0">
      <alignment horizontal="right" wrapText="1"/>
    </xf>
    <xf numFmtId="49" fontId="9" fillId="0" borderId="0" applyProtection="0">
      <alignment wrapText="1"/>
    </xf>
    <xf numFmtId="0" fontId="6" fillId="2" borderId="0" applyNumberFormat="0" applyBorder="0" applyAlignment="0" applyProtection="0"/>
    <xf numFmtId="0" fontId="1" fillId="3" borderId="0" applyNumberFormat="0" applyBorder="0" applyAlignment="0" applyProtection="0"/>
    <xf numFmtId="0" fontId="12" fillId="4" borderId="0" applyNumberFormat="0" applyBorder="0" applyAlignment="0" applyProtection="0"/>
    <xf numFmtId="0" fontId="10" fillId="5" borderId="1" applyNumberFormat="0" applyAlignment="0" applyProtection="0"/>
    <xf numFmtId="0" fontId="13" fillId="6" borderId="2" applyNumberFormat="0" applyAlignment="0" applyProtection="0"/>
    <xf numFmtId="0" fontId="2" fillId="6" borderId="1" applyNumberFormat="0" applyAlignment="0" applyProtection="0"/>
    <xf numFmtId="0" fontId="11" fillId="0" borderId="3" applyNumberFormat="0" applyFill="0" applyAlignment="0" applyProtection="0"/>
    <xf numFmtId="0" fontId="3" fillId="7" borderId="4" applyNumberFormat="0" applyAlignment="0" applyProtection="0"/>
    <xf numFmtId="0" fontId="4" fillId="8" borderId="5" applyNumberFormat="0" applyAlignment="0" applyProtection="0"/>
    <xf numFmtId="0" fontId="5" fillId="0" borderId="0" applyNumberFormat="0" applyFill="0" applyBorder="0" applyAlignment="0" applyProtection="0"/>
    <xf numFmtId="0" fontId="17" fillId="0" borderId="9" applyNumberFormat="0" applyFill="0" applyAlignment="0" applyProtection="0"/>
    <xf numFmtId="164" fontId="18" fillId="0" borderId="0" applyNumberFormat="0" applyFill="0" applyBorder="0" applyAlignment="0" applyProtection="0"/>
    <xf numFmtId="164" fontId="4" fillId="9" borderId="0" applyNumberFormat="0" applyFont="0" applyBorder="0" applyAlignment="0" applyProtection="0"/>
    <xf numFmtId="0" fontId="4" fillId="0" borderId="0" applyFill="0" applyBorder="0" applyProtection="0"/>
    <xf numFmtId="164" fontId="4" fillId="10" borderId="0" applyNumberFormat="0" applyFont="0" applyBorder="0" applyAlignment="0" applyProtection="0"/>
    <xf numFmtId="165" fontId="4" fillId="0" borderId="0" applyFill="0" applyBorder="0" applyAlignment="0" applyProtection="0"/>
    <xf numFmtId="0" fontId="14" fillId="0" borderId="0" applyNumberFormat="0" applyAlignment="0" applyProtection="0"/>
    <xf numFmtId="0" fontId="18" fillId="0" borderId="6" applyFill="0" applyProtection="0">
      <alignment horizontal="left" wrapText="1"/>
    </xf>
    <xf numFmtId="0" fontId="18" fillId="0" borderId="0" applyFill="0" applyProtection="0">
      <alignment wrapText="1"/>
    </xf>
    <xf numFmtId="164" fontId="15" fillId="0" borderId="8" applyNumberFormat="0" applyFill="0" applyAlignment="0" applyProtection="0"/>
    <xf numFmtId="0" fontId="19" fillId="0" borderId="0" applyAlignment="0" applyProtection="0"/>
    <xf numFmtId="0" fontId="15" fillId="0" borderId="9" applyNumberFormat="0" applyFill="0" applyAlignment="0" applyProtection="0"/>
    <xf numFmtId="0" fontId="18" fillId="0" borderId="10" applyFill="0" applyProtection="0">
      <alignment wrapText="1"/>
    </xf>
    <xf numFmtId="43" fontId="4" fillId="0" borderId="0" applyFont="0" applyFill="0" applyBorder="0" applyAlignment="0" applyProtection="0"/>
  </cellStyleXfs>
  <cellXfs count="171">
    <xf numFmtId="164" fontId="0" fillId="0" borderId="0" xfId="0"/>
    <xf numFmtId="164" fontId="20" fillId="0" borderId="11" xfId="0" applyFont="1" applyBorder="1" applyAlignment="1">
      <alignment vertical="center"/>
    </xf>
    <xf numFmtId="164" fontId="0" fillId="0" borderId="11" xfId="0" applyBorder="1" applyAlignment="1">
      <alignment vertical="center"/>
    </xf>
    <xf numFmtId="164" fontId="0" fillId="0" borderId="0" xfId="0" applyAlignment="1">
      <alignment vertical="center" wrapText="1"/>
    </xf>
    <xf numFmtId="164" fontId="0" fillId="0" borderId="0" xfId="0" applyAlignment="1">
      <alignment vertical="center"/>
    </xf>
    <xf numFmtId="164" fontId="0" fillId="0" borderId="0" xfId="0" applyAlignment="1">
      <alignment horizontal="right" vertical="center"/>
    </xf>
    <xf numFmtId="164" fontId="15" fillId="0" borderId="12" xfId="0" applyFont="1" applyBorder="1" applyAlignment="1">
      <alignment vertical="center"/>
    </xf>
    <xf numFmtId="164" fontId="0" fillId="0" borderId="11" xfId="0" applyBorder="1" applyAlignment="1">
      <alignment vertical="center" wrapText="1"/>
    </xf>
    <xf numFmtId="164" fontId="15" fillId="0" borderId="12" xfId="0" applyFont="1" applyBorder="1" applyAlignment="1">
      <alignment vertical="center" wrapText="1"/>
    </xf>
    <xf numFmtId="164" fontId="15" fillId="0" borderId="0" xfId="0" applyFont="1" applyAlignment="1">
      <alignment vertical="center" wrapText="1"/>
    </xf>
    <xf numFmtId="164" fontId="22" fillId="0" borderId="0" xfId="0" applyFont="1" applyAlignment="1">
      <alignment vertical="center"/>
    </xf>
    <xf numFmtId="164" fontId="23" fillId="0" borderId="0" xfId="0" applyFont="1" applyAlignment="1">
      <alignment vertical="center"/>
    </xf>
    <xf numFmtId="164" fontId="15" fillId="0" borderId="13" xfId="0" applyFont="1" applyBorder="1" applyAlignment="1">
      <alignment vertical="center" wrapText="1"/>
    </xf>
    <xf numFmtId="164" fontId="0" fillId="0" borderId="13" xfId="0" applyBorder="1" applyAlignment="1">
      <alignment horizontal="right" vertical="center"/>
    </xf>
    <xf numFmtId="164" fontId="15" fillId="0" borderId="14" xfId="0" applyFont="1" applyBorder="1" applyAlignment="1">
      <alignment vertical="center" wrapText="1"/>
    </xf>
    <xf numFmtId="164" fontId="22" fillId="0" borderId="14" xfId="0" applyFont="1" applyBorder="1" applyAlignment="1">
      <alignment vertical="center" wrapText="1"/>
    </xf>
    <xf numFmtId="164" fontId="15" fillId="0" borderId="16" xfId="0" applyFont="1" applyBorder="1" applyAlignment="1">
      <alignment vertical="center" wrapText="1"/>
    </xf>
    <xf numFmtId="164" fontId="0" fillId="11" borderId="0" xfId="0" applyFill="1" applyAlignment="1">
      <alignment vertical="center"/>
    </xf>
    <xf numFmtId="164" fontId="15" fillId="11" borderId="0" xfId="0" applyFont="1" applyFill="1" applyAlignment="1">
      <alignment vertical="center" wrapText="1"/>
    </xf>
    <xf numFmtId="164" fontId="0" fillId="11" borderId="0" xfId="0" applyFill="1" applyAlignment="1">
      <alignment vertical="center" wrapText="1"/>
    </xf>
    <xf numFmtId="164" fontId="21" fillId="0" borderId="0" xfId="0" applyFont="1" applyAlignment="1">
      <alignment vertical="center"/>
    </xf>
    <xf numFmtId="49" fontId="15" fillId="0" borderId="17" xfId="0" applyNumberFormat="1" applyFont="1" applyBorder="1" applyAlignment="1">
      <alignment vertical="center" wrapText="1"/>
    </xf>
    <xf numFmtId="49" fontId="15" fillId="0" borderId="14" xfId="0" applyNumberFormat="1" applyFont="1" applyBorder="1" applyAlignment="1">
      <alignment vertical="center" wrapText="1"/>
    </xf>
    <xf numFmtId="164" fontId="21" fillId="0" borderId="14" xfId="0" applyFont="1" applyBorder="1" applyAlignment="1">
      <alignment vertical="center" wrapText="1"/>
    </xf>
    <xf numFmtId="164" fontId="24" fillId="0" borderId="14" xfId="0" applyFont="1" applyBorder="1" applyAlignment="1">
      <alignment vertical="center" wrapText="1"/>
    </xf>
    <xf numFmtId="164" fontId="15" fillId="0" borderId="16" xfId="0" applyFont="1" applyBorder="1" applyAlignment="1">
      <alignment horizontal="left" vertical="center" wrapText="1"/>
    </xf>
    <xf numFmtId="49" fontId="0" fillId="0" borderId="0" xfId="0" applyNumberFormat="1"/>
    <xf numFmtId="49" fontId="20" fillId="0" borderId="0" xfId="0" applyNumberFormat="1" applyFont="1" applyAlignment="1">
      <alignment vertical="center" wrapText="1"/>
    </xf>
    <xf numFmtId="49" fontId="0" fillId="0" borderId="0" xfId="0" applyNumberFormat="1" applyAlignment="1">
      <alignment wrapText="1"/>
    </xf>
    <xf numFmtId="49" fontId="0" fillId="0" borderId="0" xfId="0" quotePrefix="1" applyNumberFormat="1" applyAlignment="1">
      <alignment horizontal="left" wrapText="1"/>
    </xf>
    <xf numFmtId="49" fontId="0" fillId="12" borderId="0" xfId="0" applyNumberFormat="1" applyFill="1" applyAlignment="1">
      <alignment wrapText="1"/>
    </xf>
    <xf numFmtId="164" fontId="24" fillId="0" borderId="16" xfId="0" applyFont="1" applyBorder="1" applyAlignment="1">
      <alignment vertical="center" wrapText="1"/>
    </xf>
    <xf numFmtId="164" fontId="0" fillId="0" borderId="18" xfId="0" applyBorder="1" applyAlignment="1">
      <alignment vertical="center"/>
    </xf>
    <xf numFmtId="164" fontId="22" fillId="0" borderId="19" xfId="0" applyFont="1" applyBorder="1" applyAlignment="1">
      <alignment vertical="center" wrapText="1"/>
    </xf>
    <xf numFmtId="164" fontId="21" fillId="0" borderId="19" xfId="0" applyFont="1" applyBorder="1" applyAlignment="1">
      <alignment vertical="center" wrapText="1"/>
    </xf>
    <xf numFmtId="164" fontId="15" fillId="0" borderId="18" xfId="0" applyFont="1" applyBorder="1" applyAlignment="1">
      <alignment vertical="center" wrapText="1"/>
    </xf>
    <xf numFmtId="164" fontId="15" fillId="0" borderId="20" xfId="0" applyFont="1" applyBorder="1" applyAlignment="1">
      <alignment vertical="center" wrapText="1"/>
    </xf>
    <xf numFmtId="164" fontId="0" fillId="0" borderId="18" xfId="0" applyBorder="1" applyAlignment="1">
      <alignment horizontal="right" vertical="center"/>
    </xf>
    <xf numFmtId="164" fontId="22" fillId="0" borderId="18" xfId="0" applyFont="1" applyBorder="1" applyAlignment="1">
      <alignment vertical="center" wrapText="1"/>
    </xf>
    <xf numFmtId="164" fontId="22" fillId="0" borderId="18" xfId="0" applyFont="1" applyBorder="1" applyAlignment="1">
      <alignment vertical="center"/>
    </xf>
    <xf numFmtId="164" fontId="22" fillId="0" borderId="0" xfId="0" applyFont="1" applyAlignment="1">
      <alignment vertical="center" wrapText="1"/>
    </xf>
    <xf numFmtId="164" fontId="15" fillId="0" borderId="23" xfId="0" applyFont="1" applyBorder="1" applyAlignment="1">
      <alignment vertical="center" wrapText="1"/>
    </xf>
    <xf numFmtId="164" fontId="15" fillId="0" borderId="12" xfId="0" applyFont="1" applyBorder="1" applyAlignment="1">
      <alignment horizontal="right" vertical="center"/>
    </xf>
    <xf numFmtId="164" fontId="0" fillId="0" borderId="20" xfId="0" applyBorder="1" applyAlignment="1">
      <alignment horizontal="right" vertical="center" indent="1"/>
    </xf>
    <xf numFmtId="164" fontId="0" fillId="11" borderId="0" xfId="0" applyFill="1" applyAlignment="1">
      <alignment horizontal="right" vertical="center" indent="1"/>
    </xf>
    <xf numFmtId="164" fontId="0" fillId="11" borderId="0" xfId="0" applyFill="1" applyAlignment="1">
      <alignment horizontal="right" vertical="center"/>
    </xf>
    <xf numFmtId="164" fontId="0" fillId="0" borderId="16" xfId="0" applyBorder="1" applyAlignment="1">
      <alignment horizontal="right" vertical="center"/>
    </xf>
    <xf numFmtId="164" fontId="0" fillId="0" borderId="20" xfId="0" applyBorder="1" applyAlignment="1">
      <alignment horizontal="right" vertical="center"/>
    </xf>
    <xf numFmtId="164" fontId="0" fillId="0" borderId="11" xfId="0" applyBorder="1" applyAlignment="1">
      <alignment horizontal="right" vertical="center"/>
    </xf>
    <xf numFmtId="164" fontId="29" fillId="0" borderId="0" xfId="0" applyFont="1" applyAlignment="1">
      <alignment vertical="center"/>
    </xf>
    <xf numFmtId="164" fontId="21" fillId="0" borderId="25" xfId="0" applyFont="1" applyBorder="1" applyAlignment="1">
      <alignment vertical="center" wrapText="1"/>
    </xf>
    <xf numFmtId="164" fontId="21" fillId="0" borderId="26" xfId="0" applyFont="1" applyBorder="1" applyAlignment="1">
      <alignment vertical="center" wrapText="1"/>
    </xf>
    <xf numFmtId="164" fontId="0" fillId="0" borderId="27" xfId="0" applyBorder="1" applyAlignment="1">
      <alignment horizontal="right" vertical="center"/>
    </xf>
    <xf numFmtId="164" fontId="15" fillId="0" borderId="27" xfId="0" applyFont="1" applyBorder="1" applyAlignment="1">
      <alignment vertical="center" wrapText="1"/>
    </xf>
    <xf numFmtId="164" fontId="0" fillId="0" borderId="28" xfId="0" applyBorder="1" applyAlignment="1">
      <alignment vertical="center" wrapText="1"/>
    </xf>
    <xf numFmtId="164" fontId="15" fillId="0" borderId="28" xfId="0" applyFont="1" applyBorder="1" applyAlignment="1">
      <alignment vertical="center"/>
    </xf>
    <xf numFmtId="164" fontId="15" fillId="0" borderId="0" xfId="0" applyFont="1" applyAlignment="1">
      <alignment vertical="center"/>
    </xf>
    <xf numFmtId="164" fontId="15" fillId="0" borderId="24" xfId="0" applyFont="1" applyBorder="1" applyAlignment="1">
      <alignment vertical="center" wrapText="1"/>
    </xf>
    <xf numFmtId="49" fontId="29" fillId="0" borderId="0" xfId="0" applyNumberFormat="1" applyFont="1" applyAlignment="1">
      <alignment vertical="center" wrapText="1"/>
    </xf>
    <xf numFmtId="164" fontId="15" fillId="13" borderId="20" xfId="0" applyFont="1" applyFill="1" applyBorder="1" applyAlignment="1">
      <alignment vertical="center"/>
    </xf>
    <xf numFmtId="164" fontId="0" fillId="0" borderId="20" xfId="0" applyBorder="1" applyAlignment="1">
      <alignment vertical="center" wrapText="1"/>
    </xf>
    <xf numFmtId="0" fontId="0" fillId="0" borderId="16" xfId="0" applyNumberFormat="1" applyBorder="1" applyAlignment="1">
      <alignment horizontal="right" vertical="center" wrapText="1"/>
    </xf>
    <xf numFmtId="164" fontId="0" fillId="0" borderId="14" xfId="0" applyBorder="1" applyAlignment="1">
      <alignment vertical="center" wrapText="1"/>
    </xf>
    <xf numFmtId="167" fontId="21" fillId="0" borderId="18" xfId="1" applyNumberFormat="1" applyFont="1" applyFill="1" applyBorder="1" applyAlignment="1">
      <alignment vertical="center" wrapText="1"/>
    </xf>
    <xf numFmtId="9" fontId="4" fillId="0" borderId="17" xfId="1" applyFont="1" applyFill="1" applyBorder="1" applyAlignment="1">
      <alignment vertical="center" wrapText="1"/>
    </xf>
    <xf numFmtId="9" fontId="4" fillId="0" borderId="24" xfId="1" applyFont="1" applyFill="1" applyBorder="1" applyAlignment="1">
      <alignment vertical="center" wrapText="1"/>
    </xf>
    <xf numFmtId="164" fontId="21" fillId="0" borderId="27" xfId="0" applyFont="1" applyBorder="1" applyAlignment="1">
      <alignment vertical="center" wrapText="1"/>
    </xf>
    <xf numFmtId="164" fontId="21" fillId="0" borderId="18" xfId="0" applyFont="1" applyBorder="1" applyAlignment="1">
      <alignment vertical="center" wrapText="1"/>
    </xf>
    <xf numFmtId="9" fontId="21" fillId="0" borderId="0" xfId="1" applyFont="1" applyFill="1" applyBorder="1" applyAlignment="1">
      <alignment horizontal="right" vertical="center"/>
    </xf>
    <xf numFmtId="164" fontId="0" fillId="0" borderId="21" xfId="0" applyBorder="1" applyAlignment="1">
      <alignment horizontal="right" vertical="center"/>
    </xf>
    <xf numFmtId="49" fontId="15" fillId="0" borderId="12" xfId="0" applyNumberFormat="1" applyFont="1" applyBorder="1" applyAlignment="1">
      <alignment horizontal="center" vertical="center"/>
    </xf>
    <xf numFmtId="164" fontId="15" fillId="0" borderId="12" xfId="0" applyFont="1" applyBorder="1" applyAlignment="1">
      <alignment horizontal="center" vertical="center"/>
    </xf>
    <xf numFmtId="164" fontId="0" fillId="0" borderId="0" xfId="0" applyAlignment="1">
      <alignment vertical="top" wrapText="1"/>
    </xf>
    <xf numFmtId="49" fontId="15" fillId="0" borderId="14" xfId="0" applyNumberFormat="1" applyFont="1" applyBorder="1" applyAlignment="1">
      <alignment horizontal="left" vertical="center" wrapText="1"/>
    </xf>
    <xf numFmtId="164" fontId="0" fillId="0" borderId="0" xfId="0" applyAlignment="1">
      <alignment horizontal="left" vertical="center"/>
    </xf>
    <xf numFmtId="164" fontId="0" fillId="0" borderId="21" xfId="0" applyBorder="1" applyAlignment="1">
      <alignment vertical="center" wrapText="1"/>
    </xf>
    <xf numFmtId="168" fontId="21" fillId="0" borderId="0" xfId="30" applyNumberFormat="1" applyFont="1" applyFill="1" applyBorder="1" applyAlignment="1">
      <alignment horizontal="right" vertical="center"/>
    </xf>
    <xf numFmtId="169" fontId="0" fillId="0" borderId="0" xfId="0" applyNumberFormat="1"/>
    <xf numFmtId="166" fontId="0" fillId="0" borderId="0" xfId="0" applyNumberFormat="1" applyAlignment="1">
      <alignment horizontal="right" vertical="center" wrapText="1"/>
    </xf>
    <xf numFmtId="164" fontId="0" fillId="0" borderId="0" xfId="0" applyAlignment="1">
      <alignment horizontal="center" vertical="center"/>
    </xf>
    <xf numFmtId="164" fontId="0" fillId="0" borderId="21" xfId="0" applyBorder="1" applyAlignment="1">
      <alignment horizontal="center" vertical="center"/>
    </xf>
    <xf numFmtId="164" fontId="0" fillId="0" borderId="18" xfId="0" applyBorder="1" applyAlignment="1">
      <alignment vertical="center" wrapText="1"/>
    </xf>
    <xf numFmtId="164" fontId="0" fillId="0" borderId="29" xfId="0" applyBorder="1" applyAlignment="1">
      <alignment horizontal="right" vertical="center"/>
    </xf>
    <xf numFmtId="164" fontId="32" fillId="0" borderId="16" xfId="0" applyFont="1" applyBorder="1" applyAlignment="1">
      <alignment horizontal="left" vertical="center" wrapText="1"/>
    </xf>
    <xf numFmtId="164" fontId="32" fillId="0" borderId="14" xfId="0" applyFont="1" applyBorder="1" applyAlignment="1">
      <alignment vertical="center" wrapText="1"/>
    </xf>
    <xf numFmtId="164" fontId="32" fillId="0" borderId="0" xfId="0" applyFont="1" applyAlignment="1">
      <alignment vertical="center" wrapText="1"/>
    </xf>
    <xf numFmtId="164" fontId="34" fillId="0" borderId="0" xfId="0" applyFont="1" applyAlignment="1">
      <alignment horizontal="left" vertical="top" readingOrder="1"/>
    </xf>
    <xf numFmtId="2" fontId="32" fillId="0" borderId="16" xfId="0" applyNumberFormat="1" applyFont="1" applyBorder="1" applyAlignment="1">
      <alignment horizontal="center" vertical="center" wrapText="1"/>
    </xf>
    <xf numFmtId="1" fontId="32" fillId="0" borderId="16" xfId="0" applyNumberFormat="1" applyFont="1" applyBorder="1" applyAlignment="1">
      <alignment horizontal="center" vertical="center" wrapText="1"/>
    </xf>
    <xf numFmtId="166" fontId="22" fillId="0" borderId="18" xfId="0" applyNumberFormat="1" applyFont="1" applyBorder="1" applyAlignment="1">
      <alignment vertical="center" wrapText="1"/>
    </xf>
    <xf numFmtId="166" fontId="26" fillId="0" borderId="18" xfId="0" applyNumberFormat="1" applyFont="1" applyBorder="1" applyAlignment="1">
      <alignment horizontal="right" vertical="center"/>
    </xf>
    <xf numFmtId="164" fontId="26" fillId="0" borderId="18" xfId="0" applyFont="1" applyBorder="1" applyAlignment="1">
      <alignment vertical="center"/>
    </xf>
    <xf numFmtId="164" fontId="15" fillId="0" borderId="21" xfId="0" applyFont="1" applyBorder="1" applyAlignment="1">
      <alignment vertical="center"/>
    </xf>
    <xf numFmtId="164" fontId="26" fillId="0" borderId="0" xfId="0" applyFont="1" applyAlignment="1">
      <alignment vertical="center"/>
    </xf>
    <xf numFmtId="0" fontId="26" fillId="0" borderId="0" xfId="0" applyNumberFormat="1" applyFont="1" applyAlignment="1">
      <alignment horizontal="right" vertical="center"/>
    </xf>
    <xf numFmtId="164" fontId="0" fillId="0" borderId="20" xfId="0" applyBorder="1" applyAlignment="1">
      <alignment horizontal="center" vertical="center"/>
    </xf>
    <xf numFmtId="164" fontId="22" fillId="0" borderId="20" xfId="0" applyFont="1" applyBorder="1" applyAlignment="1">
      <alignment vertical="center"/>
    </xf>
    <xf numFmtId="164" fontId="22" fillId="0" borderId="21" xfId="0" applyFont="1" applyBorder="1" applyAlignment="1">
      <alignment vertical="center"/>
    </xf>
    <xf numFmtId="164" fontId="22" fillId="0" borderId="21" xfId="0" applyFont="1" applyBorder="1" applyAlignment="1">
      <alignment vertical="center" wrapText="1"/>
    </xf>
    <xf numFmtId="164" fontId="22" fillId="0" borderId="21" xfId="0" applyFont="1" applyBorder="1" applyAlignment="1">
      <alignment horizontal="right" vertical="center" wrapText="1"/>
    </xf>
    <xf numFmtId="164" fontId="22" fillId="0" borderId="18" xfId="0" applyFont="1" applyBorder="1" applyAlignment="1">
      <alignment horizontal="right" vertical="center" wrapText="1"/>
    </xf>
    <xf numFmtId="170" fontId="0" fillId="0" borderId="0" xfId="0" applyNumberFormat="1" applyAlignment="1">
      <alignment horizontal="right" vertical="center" wrapText="1"/>
    </xf>
    <xf numFmtId="9" fontId="4" fillId="0" borderId="0" xfId="1" applyFont="1" applyAlignment="1">
      <alignment vertical="center" wrapText="1"/>
    </xf>
    <xf numFmtId="9" fontId="4" fillId="0" borderId="0" xfId="1" applyFont="1" applyFill="1" applyAlignment="1">
      <alignment horizontal="right" vertical="center" wrapText="1"/>
    </xf>
    <xf numFmtId="167" fontId="4" fillId="0" borderId="0" xfId="1" applyNumberFormat="1" applyFont="1" applyAlignment="1">
      <alignment vertical="center" wrapText="1"/>
    </xf>
    <xf numFmtId="167" fontId="4" fillId="0" borderId="0" xfId="1" applyNumberFormat="1" applyFont="1" applyFill="1" applyAlignment="1">
      <alignment horizontal="right" vertical="center" wrapText="1"/>
    </xf>
    <xf numFmtId="164" fontId="31" fillId="0" borderId="0" xfId="0" applyFont="1" applyAlignment="1">
      <alignment vertical="center"/>
    </xf>
    <xf numFmtId="164" fontId="0" fillId="0" borderId="21" xfId="0" applyBorder="1" applyAlignment="1">
      <alignment vertical="top" wrapText="1"/>
    </xf>
    <xf numFmtId="4" fontId="0" fillId="0" borderId="0" xfId="0" applyNumberFormat="1" applyAlignment="1">
      <alignment vertical="center" wrapText="1"/>
    </xf>
    <xf numFmtId="9" fontId="4" fillId="0" borderId="17" xfId="1" applyFont="1" applyFill="1" applyBorder="1" applyAlignment="1">
      <alignment horizontal="right" vertical="center" wrapText="1"/>
    </xf>
    <xf numFmtId="9" fontId="4" fillId="0" borderId="24" xfId="1" applyFont="1" applyFill="1" applyBorder="1" applyAlignment="1">
      <alignment horizontal="right" vertical="center" wrapText="1"/>
    </xf>
    <xf numFmtId="164" fontId="22" fillId="0" borderId="14" xfId="0" applyFont="1" applyBorder="1" applyAlignment="1">
      <alignment horizontal="center" vertical="center" wrapText="1"/>
    </xf>
    <xf numFmtId="168" fontId="0" fillId="0" borderId="13" xfId="30" applyNumberFormat="1" applyFont="1" applyBorder="1" applyAlignment="1">
      <alignment horizontal="right" vertical="center"/>
    </xf>
    <xf numFmtId="3" fontId="0" fillId="0" borderId="14" xfId="0" applyNumberFormat="1" applyBorder="1" applyAlignment="1">
      <alignment horizontal="right" vertical="center"/>
    </xf>
    <xf numFmtId="164" fontId="21" fillId="0" borderId="19" xfId="0" quotePrefix="1" applyFont="1" applyBorder="1" applyAlignment="1">
      <alignment horizontal="right" vertical="center" wrapText="1"/>
    </xf>
    <xf numFmtId="166" fontId="22" fillId="0" borderId="18" xfId="0" applyNumberFormat="1" applyFont="1" applyBorder="1" applyAlignment="1">
      <alignment horizontal="right" vertical="center" wrapText="1"/>
    </xf>
    <xf numFmtId="167" fontId="21" fillId="0" borderId="18" xfId="1" applyNumberFormat="1" applyFont="1" applyFill="1" applyBorder="1" applyAlignment="1">
      <alignment horizontal="right" vertical="center" wrapText="1"/>
    </xf>
    <xf numFmtId="164" fontId="0" fillId="0" borderId="18" xfId="0" applyBorder="1" applyAlignment="1">
      <alignment vertical="top" wrapText="1"/>
    </xf>
    <xf numFmtId="164" fontId="22" fillId="0" borderId="17" xfId="0" applyFont="1" applyBorder="1" applyAlignment="1">
      <alignment vertical="center" wrapText="1"/>
    </xf>
    <xf numFmtId="164" fontId="32" fillId="0" borderId="16" xfId="0" applyFont="1" applyBorder="1" applyAlignment="1">
      <alignment vertical="center" wrapText="1"/>
    </xf>
    <xf numFmtId="164" fontId="0" fillId="0" borderId="14" xfId="0" applyBorder="1" applyAlignment="1">
      <alignment horizontal="right" vertical="center" wrapText="1"/>
    </xf>
    <xf numFmtId="171" fontId="32" fillId="0" borderId="16" xfId="0" applyNumberFormat="1" applyFont="1" applyBorder="1" applyAlignment="1">
      <alignment horizontal="left" vertical="center" wrapText="1"/>
    </xf>
    <xf numFmtId="172" fontId="32" fillId="0" borderId="16" xfId="0" applyNumberFormat="1" applyFont="1" applyBorder="1" applyAlignment="1">
      <alignment horizontal="left" vertical="center" wrapText="1"/>
    </xf>
    <xf numFmtId="49" fontId="0" fillId="0" borderId="30" xfId="0" applyNumberFormat="1" applyBorder="1" applyAlignment="1">
      <alignment vertical="center" wrapText="1"/>
    </xf>
    <xf numFmtId="171" fontId="22" fillId="0" borderId="18" xfId="0" applyNumberFormat="1" applyFont="1" applyBorder="1" applyAlignment="1">
      <alignment horizontal="right" vertical="center" wrapText="1"/>
    </xf>
    <xf numFmtId="171" fontId="22" fillId="0" borderId="21" xfId="0" applyNumberFormat="1" applyFont="1" applyBorder="1" applyAlignment="1">
      <alignment vertical="center" wrapText="1"/>
    </xf>
    <xf numFmtId="9" fontId="0" fillId="0" borderId="0" xfId="1" applyFont="1" applyFill="1" applyAlignment="1">
      <alignment vertical="center" wrapText="1"/>
    </xf>
    <xf numFmtId="167" fontId="0" fillId="0" borderId="0" xfId="1" applyNumberFormat="1" applyFont="1" applyFill="1" applyAlignment="1">
      <alignment vertical="center" wrapText="1"/>
    </xf>
    <xf numFmtId="171" fontId="22" fillId="0" borderId="21" xfId="0" applyNumberFormat="1" applyFont="1" applyBorder="1" applyAlignment="1">
      <alignment horizontal="right" vertical="center" wrapText="1"/>
    </xf>
    <xf numFmtId="49" fontId="0" fillId="0" borderId="22" xfId="0" applyNumberFormat="1" applyBorder="1" applyAlignment="1">
      <alignment horizontal="left" vertical="center" wrapText="1"/>
    </xf>
    <xf numFmtId="164" fontId="0" fillId="0" borderId="22" xfId="0" applyBorder="1" applyAlignment="1">
      <alignment horizontal="left" vertical="center" wrapText="1"/>
    </xf>
    <xf numFmtId="49" fontId="0" fillId="0" borderId="20" xfId="0" applyNumberFormat="1" applyBorder="1" applyAlignment="1">
      <alignment vertical="center" wrapText="1"/>
    </xf>
    <xf numFmtId="164" fontId="0" fillId="0" borderId="20" xfId="0" applyBorder="1" applyAlignment="1">
      <alignment vertical="center" wrapText="1"/>
    </xf>
    <xf numFmtId="164" fontId="0" fillId="0" borderId="28" xfId="0" applyBorder="1" applyAlignment="1">
      <alignment vertical="center" wrapText="1"/>
    </xf>
    <xf numFmtId="49" fontId="0" fillId="0" borderId="14" xfId="0" applyNumberFormat="1" applyBorder="1" applyAlignment="1">
      <alignment horizontal="left" vertical="center" wrapText="1"/>
    </xf>
    <xf numFmtId="164" fontId="0" fillId="0" borderId="14" xfId="0" applyBorder="1" applyAlignment="1">
      <alignment horizontal="left" vertical="center" wrapText="1"/>
    </xf>
    <xf numFmtId="164" fontId="0" fillId="0" borderId="22" xfId="0" applyBorder="1" applyAlignment="1">
      <alignment vertical="center" wrapText="1"/>
    </xf>
    <xf numFmtId="164" fontId="0" fillId="0" borderId="21" xfId="0" applyBorder="1" applyAlignment="1">
      <alignment vertical="center" wrapText="1"/>
    </xf>
    <xf numFmtId="49" fontId="0" fillId="0" borderId="21" xfId="0" applyNumberFormat="1" applyBorder="1" applyAlignment="1">
      <alignment horizontal="left" vertical="center" wrapText="1"/>
    </xf>
    <xf numFmtId="164" fontId="0" fillId="0" borderId="18" xfId="0" applyBorder="1" applyAlignment="1">
      <alignment vertical="center" wrapText="1"/>
    </xf>
    <xf numFmtId="49" fontId="0" fillId="0" borderId="18" xfId="0" applyNumberFormat="1" applyBorder="1" applyAlignment="1">
      <alignment vertical="top"/>
    </xf>
    <xf numFmtId="49" fontId="0" fillId="0" borderId="0" xfId="0" applyNumberFormat="1"/>
    <xf numFmtId="49" fontId="0" fillId="0" borderId="18" xfId="0" applyNumberFormat="1" applyBorder="1" applyAlignment="1">
      <alignment vertical="top" wrapText="1"/>
    </xf>
    <xf numFmtId="49" fontId="0" fillId="0" borderId="0" xfId="0" applyNumberFormat="1" applyAlignment="1">
      <alignment wrapText="1"/>
    </xf>
    <xf numFmtId="164" fontId="0" fillId="0" borderId="18" xfId="0" applyBorder="1" applyAlignment="1">
      <alignment vertical="center"/>
    </xf>
    <xf numFmtId="164" fontId="0" fillId="0" borderId="0" xfId="0" applyAlignment="1">
      <alignment vertical="center" wrapText="1"/>
    </xf>
    <xf numFmtId="49" fontId="0" fillId="0" borderId="0" xfId="0" applyNumberFormat="1" applyAlignment="1">
      <alignment horizontal="left" vertical="top" wrapText="1"/>
    </xf>
    <xf numFmtId="49" fontId="0" fillId="0" borderId="0" xfId="0" applyNumberFormat="1" applyAlignment="1">
      <alignment vertical="top" wrapText="1"/>
    </xf>
    <xf numFmtId="164" fontId="0" fillId="0" borderId="21" xfId="0" applyBorder="1" applyAlignment="1">
      <alignment horizontal="center" vertical="center"/>
    </xf>
    <xf numFmtId="164" fontId="0" fillId="0" borderId="0" xfId="0" applyAlignment="1">
      <alignment horizontal="center" vertical="center"/>
    </xf>
    <xf numFmtId="164" fontId="0" fillId="0" borderId="18" xfId="0" applyBorder="1" applyAlignment="1">
      <alignment horizontal="center" vertical="center"/>
    </xf>
    <xf numFmtId="49" fontId="0" fillId="0" borderId="21" xfId="0" applyNumberFormat="1" applyBorder="1" applyAlignment="1">
      <alignment vertical="center" wrapText="1"/>
    </xf>
    <xf numFmtId="164" fontId="0" fillId="0" borderId="0" xfId="0" applyAlignment="1">
      <alignment wrapText="1"/>
    </xf>
    <xf numFmtId="49" fontId="27" fillId="0" borderId="15" xfId="0" applyNumberFormat="1" applyFont="1" applyBorder="1" applyAlignment="1">
      <alignment vertical="top" wrapText="1"/>
    </xf>
    <xf numFmtId="49" fontId="27" fillId="0" borderId="0" xfId="0" applyNumberFormat="1" applyFont="1" applyAlignment="1">
      <alignment vertical="top" wrapText="1"/>
    </xf>
    <xf numFmtId="164" fontId="0" fillId="0" borderId="0" xfId="0" applyAlignment="1">
      <alignment vertical="top" wrapText="1"/>
    </xf>
    <xf numFmtId="164" fontId="0" fillId="0" borderId="21" xfId="0" applyBorder="1" applyAlignment="1">
      <alignment horizontal="left" vertical="top" wrapText="1"/>
    </xf>
    <xf numFmtId="164" fontId="0" fillId="0" borderId="18" xfId="0" applyBorder="1" applyAlignment="1">
      <alignment horizontal="left" vertical="top" wrapText="1"/>
    </xf>
    <xf numFmtId="164" fontId="0" fillId="0" borderId="0" xfId="0" applyAlignment="1">
      <alignment horizontal="right" vertical="center"/>
    </xf>
    <xf numFmtId="164" fontId="0" fillId="0" borderId="21" xfId="0" applyBorder="1" applyAlignment="1">
      <alignment horizontal="left" vertical="center" wrapText="1"/>
    </xf>
    <xf numFmtId="164" fontId="0" fillId="0" borderId="0" xfId="0" applyAlignment="1">
      <alignment horizontal="left" vertical="center" wrapText="1"/>
    </xf>
    <xf numFmtId="164" fontId="0" fillId="0" borderId="17" xfId="0" applyBorder="1" applyAlignment="1">
      <alignment vertical="top" wrapText="1"/>
    </xf>
    <xf numFmtId="164" fontId="0" fillId="0" borderId="15" xfId="0" applyBorder="1" applyAlignment="1">
      <alignment horizontal="center" vertical="center"/>
    </xf>
    <xf numFmtId="164" fontId="0" fillId="0" borderId="17" xfId="0" applyBorder="1" applyAlignment="1">
      <alignment horizontal="center" vertical="center"/>
    </xf>
    <xf numFmtId="0" fontId="23" fillId="0" borderId="14" xfId="0" applyNumberFormat="1" applyFont="1" applyBorder="1" applyAlignment="1">
      <alignment horizontal="left" vertical="center" wrapText="1"/>
    </xf>
    <xf numFmtId="164" fontId="26" fillId="0" borderId="0" xfId="0" applyFont="1" applyAlignment="1">
      <alignment horizontal="center" vertical="center"/>
    </xf>
    <xf numFmtId="164" fontId="26" fillId="0" borderId="18" xfId="0" applyFont="1" applyBorder="1" applyAlignment="1">
      <alignment horizontal="center" vertical="center"/>
    </xf>
    <xf numFmtId="49" fontId="25" fillId="0" borderId="16" xfId="0" applyNumberFormat="1" applyFont="1" applyBorder="1" applyAlignment="1">
      <alignment horizontal="left" vertical="center" wrapText="1"/>
    </xf>
    <xf numFmtId="49" fontId="32" fillId="0" borderId="14" xfId="0" applyNumberFormat="1" applyFont="1" applyBorder="1" applyAlignment="1">
      <alignment vertical="center" wrapText="1"/>
    </xf>
    <xf numFmtId="49" fontId="23" fillId="0" borderId="18" xfId="0" applyNumberFormat="1" applyFont="1" applyBorder="1" applyAlignment="1">
      <alignment horizontal="left" vertical="center" wrapText="1"/>
    </xf>
    <xf numFmtId="164" fontId="0" fillId="0" borderId="20" xfId="0" applyBorder="1" applyAlignment="1">
      <alignment vertical="center"/>
    </xf>
  </cellXfs>
  <cellStyles count="31">
    <cellStyle name="Calcul" xfId="12" builtinId="22" customBuiltin="1"/>
    <cellStyle name="Cellule liée" xfId="13" builtinId="24" customBuiltin="1"/>
    <cellStyle name="Entrée" xfId="10" builtinId="20" customBuiltin="1"/>
    <cellStyle name="Insatisfaisant" xfId="8" builtinId="27" customBuiltin="1"/>
    <cellStyle name="Milliers" xfId="30" builtinId="3"/>
    <cellStyle name="Neutre" xfId="9" builtinId="28" customBuiltin="1"/>
    <cellStyle name="Normal" xfId="0" builtinId="0" customBuiltin="1"/>
    <cellStyle name="Note" xfId="15" builtinId="10" customBuiltin="1"/>
    <cellStyle name="Pourcentage" xfId="1" builtinId="5" customBuiltin="1"/>
    <cellStyle name="Satisfaisant" xfId="7" builtinId="26" customBuiltin="1"/>
    <cellStyle name="Smart Bold" xfId="18" xr:uid="{00000000-0005-0000-0000-000010000000}"/>
    <cellStyle name="Smart Forecast" xfId="19" xr:uid="{00000000-0005-0000-0000-000011000000}"/>
    <cellStyle name="Smart General" xfId="20" xr:uid="{00000000-0005-0000-0000-000012000000}"/>
    <cellStyle name="Smart Highlight" xfId="21" xr:uid="{00000000-0005-0000-0000-000013000000}"/>
    <cellStyle name="Smart Percent" xfId="22" xr:uid="{00000000-0005-0000-0000-000014000000}"/>
    <cellStyle name="Smart Source" xfId="23" xr:uid="{00000000-0005-0000-0000-000015000000}"/>
    <cellStyle name="Smart Subtitle 1" xfId="24" xr:uid="{00000000-0005-0000-0000-000016000000}"/>
    <cellStyle name="Smart Subtitle 2" xfId="25" xr:uid="{00000000-0005-0000-0000-000017000000}"/>
    <cellStyle name="Smart Subtitle 3" xfId="29" xr:uid="{00000000-0005-0000-0000-000018000000}"/>
    <cellStyle name="Smart Subtotal" xfId="26" xr:uid="{00000000-0005-0000-0000-000019000000}"/>
    <cellStyle name="Smart Title" xfId="27" xr:uid="{00000000-0005-0000-0000-00001A000000}"/>
    <cellStyle name="Smart Total" xfId="28" xr:uid="{00000000-0005-0000-0000-00001B000000}"/>
    <cellStyle name="Sortie" xfId="11" builtinId="21" customBuiltin="1"/>
    <cellStyle name="Texte explicatif" xfId="16"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7" builtinId="25" customBuiltin="1"/>
    <cellStyle name="Vérification" xfId="1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Smart Excel Theme">
  <a:themeElements>
    <a:clrScheme name="PwC">
      <a:dk1>
        <a:srgbClr val="000000"/>
      </a:dk1>
      <a:lt1>
        <a:srgbClr val="FFFFFF"/>
      </a:lt1>
      <a:dk2>
        <a:srgbClr val="7D7D7D"/>
      </a:dk2>
      <a:lt2>
        <a:srgbClr val="DEDEDE"/>
      </a:lt2>
      <a:accent1>
        <a:srgbClr val="D04A02"/>
      </a:accent1>
      <a:accent2>
        <a:srgbClr val="FFB600"/>
      </a:accent2>
      <a:accent3>
        <a:srgbClr val="E0301E"/>
      </a:accent3>
      <a:accent4>
        <a:srgbClr val="EB8C00"/>
      </a:accent4>
      <a:accent5>
        <a:srgbClr val="DB536A"/>
      </a:accent5>
      <a:accent6>
        <a:srgbClr val="464646"/>
      </a:accent6>
      <a:hlink>
        <a:srgbClr val="D04A02"/>
      </a:hlink>
      <a:folHlink>
        <a:srgbClr val="DB536A"/>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lnDef>
  </a:objectDefaults>
  <a:extraClrSchemeLst/>
  <a:custClrLst>
    <a:custClr name="Dark Orange 2">
      <a:srgbClr val="571F01"/>
    </a:custClr>
    <a:custClr name="Dark Orange 1">
      <a:srgbClr val="933401"/>
    </a:custClr>
    <a:custClr name="Primary Orange">
      <a:srgbClr val="D04A02"/>
    </a:custClr>
    <a:custClr name="Light Orange 1">
      <a:srgbClr val="FD6412"/>
    </a:custClr>
    <a:custClr name="Light Orange 2">
      <a:srgbClr val="FEB791"/>
    </a:custClr>
    <a:custClr name="Dark Tangerine 2">
      <a:srgbClr val="714300"/>
    </a:custClr>
    <a:custClr name="Dark Tangerine 1">
      <a:srgbClr val="AE6800"/>
    </a:custClr>
    <a:custClr name="Primary Tangerine">
      <a:srgbClr val="EB8C00"/>
    </a:custClr>
    <a:custClr name="Light Tangerine 1">
      <a:srgbClr val="FFA929"/>
    </a:custClr>
    <a:custClr name="Light Tangerine 2">
      <a:srgbClr val="FFDCA9"/>
    </a:custClr>
    <a:custClr name="Dark Yellow 2">
      <a:srgbClr val="855F00"/>
    </a:custClr>
    <a:custClr name="Dark Yellow 1">
      <a:srgbClr val="C28A00"/>
    </a:custClr>
    <a:custClr name="Primary Yellow">
      <a:srgbClr val="FFB600"/>
    </a:custClr>
    <a:custClr name="Light Yellow 1">
      <a:srgbClr val="FFC83D"/>
    </a:custClr>
    <a:custClr name="Light Yellow 2">
      <a:srgbClr val="FFECBD"/>
    </a:custClr>
    <a:custClr name="Dark Rose 2">
      <a:srgbClr val="6E2A35"/>
    </a:custClr>
    <a:custClr name="Dark Rose 1">
      <a:srgbClr val="A43E50"/>
    </a:custClr>
    <a:custClr name="Primary Rose">
      <a:srgbClr val="DB536A"/>
    </a:custClr>
    <a:custClr name="Light Rose 1">
      <a:srgbClr val="E27588"/>
    </a:custClr>
    <a:custClr name="Light Rose 2">
      <a:srgbClr val="F1BAC3"/>
    </a:custClr>
    <a:custClr name="Dark Red 2">
      <a:srgbClr val="741910"/>
    </a:custClr>
    <a:custClr name="Dark Red 1">
      <a:srgbClr val="AA2417"/>
    </a:custClr>
    <a:custClr name="Primary Red">
      <a:srgbClr val="E0301E"/>
    </a:custClr>
    <a:custClr name="Light Red 1">
      <a:srgbClr val="E86153"/>
    </a:custClr>
    <a:custClr name="Light Red 2">
      <a:srgbClr val="F7C8C4"/>
    </a:custClr>
    <a:custClr name="Black">
      <a:srgbClr val="000000"/>
    </a:custClr>
    <a:custClr name="Dark Grey">
      <a:srgbClr val="2D2D2D"/>
    </a:custClr>
    <a:custClr name="Medium Grey">
      <a:srgbClr val="464646"/>
    </a:custClr>
    <a:custClr name="Grey">
      <a:srgbClr val="7D7D7D"/>
    </a:custClr>
    <a:custClr name="Light Grey">
      <a:srgbClr val="DEDEDE"/>
    </a:custClr>
    <a:custClr name="Dark Purple 2">
      <a:srgbClr val="4B06B2"/>
    </a:custClr>
    <a:custClr name="Dark Purple 1">
      <a:srgbClr val="6A1CE2"/>
    </a:custClr>
    <a:custClr name="Secondary Purple">
      <a:srgbClr val="9013FE"/>
    </a:custClr>
    <a:custClr name="Light Purple 1">
      <a:srgbClr val="B15AFE"/>
    </a:custClr>
    <a:custClr name="Light Purple 2">
      <a:srgbClr val="DEB8FF"/>
    </a:custClr>
    <a:custClr name="Dark Blue 2">
      <a:srgbClr val="003DAB"/>
    </a:custClr>
    <a:custClr name="Dark Blue 1">
      <a:srgbClr val="0060D7"/>
    </a:custClr>
    <a:custClr name="Secondary Blue">
      <a:srgbClr val="0089EB"/>
    </a:custClr>
    <a:custClr name="Light Blue 1">
      <a:srgbClr val="4DACF1"/>
    </a:custClr>
    <a:custClr name="Light Blue 2">
      <a:srgbClr val="B3DCF9"/>
    </a:custClr>
    <a:custClr name="Dark Green 2">
      <a:srgbClr val="175C2C"/>
    </a:custClr>
    <a:custClr name="Dark Green 1">
      <a:srgbClr val="2C8646"/>
    </a:custClr>
    <a:custClr name="Secondary Green">
      <a:srgbClr val="4EB523"/>
    </a:custClr>
    <a:custClr name="Light Green 1">
      <a:srgbClr val="86DB4F"/>
    </a:custClr>
    <a:custClr name="Light Green 2">
      <a:srgbClr val="C4FC9F"/>
    </a:custClr>
    <a:custClr name="Status Red">
      <a:srgbClr val="E0301E"/>
    </a:custClr>
    <a:custClr name="Status Yellow">
      <a:srgbClr val="FFB600"/>
    </a:custClr>
    <a:custClr name="Status Green">
      <a:srgbClr val="175C2C"/>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25"/>
  <sheetViews>
    <sheetView showGridLines="0" zoomScaleNormal="100" workbookViewId="0">
      <selection activeCell="B26" sqref="B26"/>
    </sheetView>
  </sheetViews>
  <sheetFormatPr baseColWidth="10" defaultColWidth="9.09765625" defaultRowHeight="11.5" x14ac:dyDescent="0.25"/>
  <cols>
    <col min="1" max="1" width="2" style="26" customWidth="1"/>
    <col min="2" max="2" width="126.3984375" style="26" customWidth="1"/>
    <col min="3" max="3" width="9.09765625" style="26" customWidth="1"/>
    <col min="4" max="16384" width="9.09765625" style="26"/>
  </cols>
  <sheetData>
    <row r="2" spans="2:2" ht="18" x14ac:dyDescent="0.25">
      <c r="B2" s="58" t="s">
        <v>100</v>
      </c>
    </row>
    <row r="3" spans="2:2" ht="15.5" x14ac:dyDescent="0.25">
      <c r="B3" s="27"/>
    </row>
    <row r="4" spans="2:2" ht="15.5" x14ac:dyDescent="0.25">
      <c r="B4" s="27" t="s">
        <v>101</v>
      </c>
    </row>
    <row r="5" spans="2:2" ht="15.5" x14ac:dyDescent="0.25">
      <c r="B5" s="27"/>
    </row>
    <row r="6" spans="2:2" ht="24" customHeight="1" x14ac:dyDescent="0.25">
      <c r="B6" s="28" t="s">
        <v>103</v>
      </c>
    </row>
    <row r="7" spans="2:2" x14ac:dyDescent="0.25">
      <c r="B7" s="28" t="s">
        <v>74</v>
      </c>
    </row>
    <row r="8" spans="2:2" x14ac:dyDescent="0.25">
      <c r="B8" s="28" t="s">
        <v>35</v>
      </c>
    </row>
    <row r="9" spans="2:2" x14ac:dyDescent="0.25">
      <c r="B9" s="29" t="s">
        <v>140</v>
      </c>
    </row>
    <row r="10" spans="2:2" ht="11.25" customHeight="1" x14ac:dyDescent="0.3">
      <c r="B10" s="29" t="s">
        <v>171</v>
      </c>
    </row>
    <row r="11" spans="2:2" x14ac:dyDescent="0.25">
      <c r="B11" s="29"/>
    </row>
    <row r="12" spans="2:2" ht="15.5" x14ac:dyDescent="0.25">
      <c r="B12" s="27"/>
    </row>
    <row r="13" spans="2:2" ht="15.5" x14ac:dyDescent="0.25">
      <c r="B13" s="27" t="s">
        <v>73</v>
      </c>
    </row>
    <row r="14" spans="2:2" ht="15.5" x14ac:dyDescent="0.25">
      <c r="B14" s="27"/>
    </row>
    <row r="15" spans="2:2" x14ac:dyDescent="0.25">
      <c r="B15" s="30" t="s">
        <v>76</v>
      </c>
    </row>
    <row r="16" spans="2:2" x14ac:dyDescent="0.25">
      <c r="B16" s="28" t="s">
        <v>75</v>
      </c>
    </row>
    <row r="17" spans="2:2" x14ac:dyDescent="0.25">
      <c r="B17" s="29" t="s">
        <v>170</v>
      </c>
    </row>
    <row r="18" spans="2:2" x14ac:dyDescent="0.25">
      <c r="B18" s="29" t="s">
        <v>166</v>
      </c>
    </row>
    <row r="19" spans="2:2" x14ac:dyDescent="0.25">
      <c r="B19" s="29"/>
    </row>
    <row r="20" spans="2:2" x14ac:dyDescent="0.25">
      <c r="B20" s="28"/>
    </row>
    <row r="21" spans="2:2" x14ac:dyDescent="0.25">
      <c r="B21" s="30" t="s">
        <v>77</v>
      </c>
    </row>
    <row r="22" spans="2:2" x14ac:dyDescent="0.25">
      <c r="B22" s="28" t="s">
        <v>165</v>
      </c>
    </row>
    <row r="23" spans="2:2" x14ac:dyDescent="0.25">
      <c r="B23" s="28" t="s">
        <v>162</v>
      </c>
    </row>
    <row r="24" spans="2:2" x14ac:dyDescent="0.25">
      <c r="B24" s="28" t="s">
        <v>163</v>
      </c>
    </row>
    <row r="25" spans="2:2" x14ac:dyDescent="0.25">
      <c r="B25" s="28" t="s">
        <v>164</v>
      </c>
    </row>
  </sheetData>
  <pageMargins left="0.59055118110236227" right="0.59055118110236227" top="0.98425196850393704" bottom="0.98425196850393704" header="0.51181102362204722" footer="0.51181102362204722"/>
  <pageSetup paperSize="9" orientation="landscape" r:id="rId1"/>
  <headerFooter>
    <oddHeader>&amp;R&amp;7Draft - Work in Progress</oddHeader>
    <oddFooter>&amp;L&amp;7&amp;F
PwC&amp;C&amp;7
&amp;A&amp;R&amp;7&amp;D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03"/>
  <sheetViews>
    <sheetView showGridLines="0" tabSelected="1" topLeftCell="C1" zoomScale="50" zoomScaleNormal="50" workbookViewId="0">
      <pane xSplit="1" ySplit="5" topLeftCell="D24" activePane="bottomRight" state="frozen"/>
      <selection activeCell="C1" sqref="C1"/>
      <selection pane="topRight" activeCell="D1" sqref="D1"/>
      <selection pane="bottomLeft" activeCell="C6" sqref="C6"/>
      <selection pane="bottomRight" activeCell="D25" sqref="D25:G25"/>
    </sheetView>
  </sheetViews>
  <sheetFormatPr baseColWidth="10" defaultColWidth="9.09765625" defaultRowHeight="11.5" x14ac:dyDescent="0.25"/>
  <cols>
    <col min="1" max="1" width="2" style="4" customWidth="1"/>
    <col min="2" max="2" width="9.09765625" style="4" customWidth="1"/>
    <col min="3" max="3" width="42.69921875" style="4" customWidth="1"/>
    <col min="4" max="4" width="86.8984375" style="3" customWidth="1"/>
    <col min="5" max="5" width="26.3984375" style="3" customWidth="1"/>
    <col min="6" max="6" width="25.8984375" style="3" customWidth="1"/>
    <col min="7" max="7" width="33.8984375" style="3" customWidth="1"/>
    <col min="8" max="8" width="18.296875" style="4" customWidth="1"/>
    <col min="9" max="9" width="97.09765625" style="4" customWidth="1"/>
    <col min="10" max="16384" width="9.09765625" style="4"/>
  </cols>
  <sheetData>
    <row r="2" spans="2:9" ht="18" x14ac:dyDescent="0.25">
      <c r="B2" s="49" t="s">
        <v>78</v>
      </c>
    </row>
    <row r="4" spans="2:9" ht="22.5" customHeight="1" thickBot="1" x14ac:dyDescent="0.3">
      <c r="C4" s="1" t="s">
        <v>3</v>
      </c>
      <c r="D4" s="7"/>
      <c r="E4" s="7"/>
      <c r="F4" s="7"/>
      <c r="G4" s="7"/>
      <c r="H4" s="2"/>
    </row>
    <row r="5" spans="2:9" ht="18.75" customHeight="1" thickTop="1" x14ac:dyDescent="0.25">
      <c r="C5" s="6" t="s">
        <v>4</v>
      </c>
      <c r="D5" s="8" t="s">
        <v>1</v>
      </c>
      <c r="E5" s="8" t="s">
        <v>172</v>
      </c>
      <c r="F5" s="70" t="s">
        <v>167</v>
      </c>
      <c r="G5" s="70" t="s">
        <v>168</v>
      </c>
      <c r="H5" s="71" t="s">
        <v>2</v>
      </c>
      <c r="I5" s="71" t="s">
        <v>105</v>
      </c>
    </row>
    <row r="6" spans="2:9" ht="30.75" customHeight="1" x14ac:dyDescent="0.25">
      <c r="C6" s="153" t="s">
        <v>0</v>
      </c>
      <c r="D6" s="12" t="s">
        <v>107</v>
      </c>
      <c r="E6" s="13">
        <v>24496514</v>
      </c>
      <c r="F6" s="13">
        <v>29943790</v>
      </c>
      <c r="G6" s="13">
        <v>36703290</v>
      </c>
      <c r="H6" s="162" t="s">
        <v>5</v>
      </c>
      <c r="I6" s="108" t="s">
        <v>173</v>
      </c>
    </row>
    <row r="7" spans="2:9" ht="57.75" customHeight="1" x14ac:dyDescent="0.25">
      <c r="C7" s="147"/>
      <c r="D7" s="164" t="s">
        <v>174</v>
      </c>
      <c r="E7" s="164"/>
      <c r="F7" s="164"/>
      <c r="G7" s="164"/>
      <c r="H7" s="149"/>
    </row>
    <row r="8" spans="2:9" ht="49.5" customHeight="1" x14ac:dyDescent="0.25">
      <c r="C8" s="147"/>
      <c r="D8" s="14" t="s">
        <v>56</v>
      </c>
      <c r="E8" s="109">
        <v>0.98</v>
      </c>
      <c r="F8" s="109">
        <v>0.98</v>
      </c>
      <c r="G8" s="64">
        <v>0.98</v>
      </c>
      <c r="H8" s="149"/>
      <c r="I8" s="108" t="s">
        <v>175</v>
      </c>
    </row>
    <row r="9" spans="2:9" ht="67.5" customHeight="1" x14ac:dyDescent="0.25">
      <c r="C9" s="147"/>
      <c r="D9" s="164" t="s">
        <v>142</v>
      </c>
      <c r="E9" s="164"/>
      <c r="F9" s="164"/>
      <c r="G9" s="164"/>
      <c r="H9" s="149"/>
    </row>
    <row r="10" spans="2:9" ht="44.25" customHeight="1" x14ac:dyDescent="0.25">
      <c r="C10" s="147"/>
      <c r="D10" s="57" t="s">
        <v>57</v>
      </c>
      <c r="E10" s="110">
        <v>1</v>
      </c>
      <c r="F10" s="110">
        <v>1</v>
      </c>
      <c r="G10" s="65">
        <v>1</v>
      </c>
      <c r="H10" s="149"/>
      <c r="I10" s="108" t="s">
        <v>176</v>
      </c>
    </row>
    <row r="11" spans="2:9" ht="39" customHeight="1" x14ac:dyDescent="0.25">
      <c r="C11" s="147"/>
      <c r="D11" s="169" t="s">
        <v>106</v>
      </c>
      <c r="E11" s="169"/>
      <c r="F11" s="169"/>
      <c r="G11" s="169"/>
      <c r="H11" s="150"/>
    </row>
    <row r="12" spans="2:9" ht="73.5" customHeight="1" x14ac:dyDescent="0.25">
      <c r="C12" s="147"/>
      <c r="D12" s="31" t="s">
        <v>58</v>
      </c>
      <c r="E12" s="61" t="s">
        <v>179</v>
      </c>
      <c r="F12" s="61" t="s">
        <v>177</v>
      </c>
      <c r="G12" s="61" t="s">
        <v>178</v>
      </c>
      <c r="H12" s="148" t="s">
        <v>6</v>
      </c>
      <c r="I12" s="108" t="s">
        <v>180</v>
      </c>
    </row>
    <row r="13" spans="2:9" ht="39.75" customHeight="1" x14ac:dyDescent="0.25">
      <c r="C13" s="147"/>
      <c r="D13" s="15" t="s">
        <v>84</v>
      </c>
      <c r="E13" s="15">
        <v>654073</v>
      </c>
      <c r="F13" s="111">
        <v>850154</v>
      </c>
      <c r="G13" s="15">
        <v>552962</v>
      </c>
      <c r="H13" s="149"/>
    </row>
    <row r="14" spans="2:9" ht="39.75" customHeight="1" x14ac:dyDescent="0.25">
      <c r="C14" s="147"/>
      <c r="D14" s="15" t="s">
        <v>143</v>
      </c>
      <c r="E14" s="15">
        <v>584526</v>
      </c>
      <c r="F14" s="111">
        <v>749362</v>
      </c>
      <c r="G14" s="15">
        <v>543973</v>
      </c>
      <c r="H14" s="149"/>
    </row>
    <row r="15" spans="2:9" ht="39.75" customHeight="1" x14ac:dyDescent="0.25">
      <c r="C15" s="147"/>
      <c r="D15" s="15" t="s">
        <v>169</v>
      </c>
      <c r="E15" s="15">
        <v>133337361</v>
      </c>
      <c r="F15" s="111">
        <v>144543263</v>
      </c>
      <c r="G15" s="15">
        <v>122622236</v>
      </c>
      <c r="H15" s="149"/>
    </row>
    <row r="16" spans="2:9" ht="39.75" customHeight="1" x14ac:dyDescent="0.25">
      <c r="C16" s="147"/>
      <c r="D16" s="33" t="s">
        <v>144</v>
      </c>
      <c r="E16" s="118">
        <v>41451946</v>
      </c>
      <c r="F16" s="111">
        <v>42168536</v>
      </c>
      <c r="G16" s="33">
        <v>17796478</v>
      </c>
      <c r="H16" s="150"/>
      <c r="I16" s="32"/>
    </row>
    <row r="17" spans="3:9" ht="23" x14ac:dyDescent="0.25">
      <c r="C17" s="147"/>
      <c r="D17" s="36" t="s">
        <v>9</v>
      </c>
      <c r="E17" s="131" t="s">
        <v>207</v>
      </c>
      <c r="F17" s="170"/>
      <c r="G17" s="170"/>
      <c r="H17" s="43" t="s">
        <v>8</v>
      </c>
      <c r="I17" s="72" t="s">
        <v>181</v>
      </c>
    </row>
    <row r="18" spans="3:9" ht="97.5" customHeight="1" x14ac:dyDescent="0.25">
      <c r="C18" s="147"/>
      <c r="D18" s="41" t="s">
        <v>79</v>
      </c>
      <c r="E18" s="131" t="s">
        <v>182</v>
      </c>
      <c r="F18" s="170"/>
      <c r="G18" s="170"/>
      <c r="H18" s="148" t="s">
        <v>7</v>
      </c>
      <c r="I18" s="159" t="s">
        <v>183</v>
      </c>
    </row>
    <row r="19" spans="3:9" ht="37.5" customHeight="1" x14ac:dyDescent="0.25">
      <c r="C19" s="147"/>
      <c r="D19" s="40" t="s">
        <v>112</v>
      </c>
      <c r="E19" s="40">
        <v>42</v>
      </c>
      <c r="F19" s="76">
        <v>38</v>
      </c>
      <c r="G19" s="76">
        <v>34</v>
      </c>
      <c r="H19" s="149"/>
      <c r="I19" s="160"/>
    </row>
    <row r="20" spans="3:9" ht="37.5" customHeight="1" x14ac:dyDescent="0.25">
      <c r="C20" s="147"/>
      <c r="D20" s="40" t="s">
        <v>113</v>
      </c>
      <c r="E20" s="68">
        <v>0.41</v>
      </c>
      <c r="F20" s="68">
        <v>0.38</v>
      </c>
      <c r="G20" s="68">
        <v>0.34</v>
      </c>
      <c r="H20" s="149"/>
      <c r="I20" s="160"/>
    </row>
    <row r="21" spans="3:9" x14ac:dyDescent="0.25">
      <c r="C21" s="17"/>
      <c r="D21" s="18"/>
      <c r="E21" s="18"/>
      <c r="F21" s="18"/>
      <c r="G21" s="18"/>
      <c r="H21" s="44"/>
      <c r="I21" s="44"/>
    </row>
    <row r="22" spans="3:9" ht="13.5" customHeight="1" x14ac:dyDescent="0.25">
      <c r="C22" s="154" t="s">
        <v>60</v>
      </c>
      <c r="D22" s="21" t="s">
        <v>82</v>
      </c>
      <c r="E22" s="112">
        <v>27037</v>
      </c>
      <c r="F22" s="112">
        <v>34197</v>
      </c>
      <c r="G22" s="112">
        <v>49819</v>
      </c>
      <c r="H22" s="163" t="s">
        <v>59</v>
      </c>
      <c r="I22" s="161" t="s">
        <v>185</v>
      </c>
    </row>
    <row r="23" spans="3:9" ht="29.25" customHeight="1" x14ac:dyDescent="0.25">
      <c r="C23" s="147"/>
      <c r="D23" s="167" t="s">
        <v>208</v>
      </c>
      <c r="E23" s="167"/>
      <c r="F23" s="167"/>
      <c r="G23" s="167"/>
      <c r="H23" s="149"/>
      <c r="I23" s="155"/>
    </row>
    <row r="24" spans="3:9" ht="39" customHeight="1" x14ac:dyDescent="0.25">
      <c r="C24" s="147"/>
      <c r="D24" s="22" t="s">
        <v>110</v>
      </c>
      <c r="E24" s="120" t="s">
        <v>184</v>
      </c>
      <c r="F24" s="62">
        <v>7418</v>
      </c>
      <c r="G24" s="62">
        <v>106028</v>
      </c>
      <c r="H24" s="149"/>
      <c r="I24" s="155"/>
    </row>
    <row r="25" spans="3:9" ht="36.75" customHeight="1" x14ac:dyDescent="0.25">
      <c r="C25" s="147"/>
      <c r="D25" s="168" t="s">
        <v>111</v>
      </c>
      <c r="E25" s="168"/>
      <c r="F25" s="168"/>
      <c r="G25" s="168"/>
      <c r="H25" s="149"/>
      <c r="I25" s="155"/>
    </row>
    <row r="26" spans="3:9" ht="23.25" customHeight="1" x14ac:dyDescent="0.25">
      <c r="C26" s="147"/>
      <c r="D26" s="22" t="s">
        <v>83</v>
      </c>
      <c r="E26" s="113">
        <v>2832</v>
      </c>
      <c r="F26" s="113">
        <v>3398</v>
      </c>
      <c r="G26" s="113">
        <v>5820</v>
      </c>
      <c r="H26" s="149"/>
      <c r="I26" s="155"/>
    </row>
    <row r="27" spans="3:9" s="74" customFormat="1" ht="44.25" customHeight="1" x14ac:dyDescent="0.25">
      <c r="C27" s="147"/>
      <c r="D27" s="73" t="s">
        <v>16</v>
      </c>
      <c r="E27" s="134" t="s">
        <v>109</v>
      </c>
      <c r="F27" s="135"/>
      <c r="G27" s="135"/>
      <c r="H27" s="149"/>
      <c r="I27" s="155"/>
    </row>
    <row r="28" spans="3:9" ht="28.5" customHeight="1" x14ac:dyDescent="0.25">
      <c r="C28" s="147"/>
      <c r="D28" s="22" t="s">
        <v>108</v>
      </c>
      <c r="E28" s="78" t="s">
        <v>186</v>
      </c>
      <c r="F28" s="78">
        <v>0.13900000000000001</v>
      </c>
      <c r="G28" s="78">
        <v>0.34699999999999998</v>
      </c>
      <c r="H28" s="149"/>
      <c r="I28" s="155"/>
    </row>
    <row r="29" spans="3:9" ht="141.75" customHeight="1" x14ac:dyDescent="0.25">
      <c r="C29" s="147"/>
      <c r="D29" s="14" t="s">
        <v>17</v>
      </c>
      <c r="E29" s="134" t="s">
        <v>210</v>
      </c>
      <c r="F29" s="135"/>
      <c r="G29" s="135"/>
      <c r="H29" s="149"/>
      <c r="I29" s="155"/>
    </row>
    <row r="30" spans="3:9" x14ac:dyDescent="0.25">
      <c r="C30" s="17"/>
      <c r="D30" s="19"/>
      <c r="E30" s="19"/>
      <c r="F30" s="19"/>
      <c r="G30" s="19"/>
      <c r="H30" s="45"/>
      <c r="I30" s="45"/>
    </row>
    <row r="31" spans="3:9" ht="12" customHeight="1" x14ac:dyDescent="0.25">
      <c r="C31" s="147" t="s">
        <v>10</v>
      </c>
      <c r="D31" s="16" t="s">
        <v>61</v>
      </c>
      <c r="E31" s="16">
        <f>(E32+E33)*1000</f>
        <v>6065000</v>
      </c>
      <c r="F31" s="16">
        <f>(F32+F33)*1000</f>
        <v>6873000</v>
      </c>
      <c r="G31" s="16">
        <f>(G32+G33)*1000</f>
        <v>7655000</v>
      </c>
      <c r="H31" s="165" t="s">
        <v>20</v>
      </c>
      <c r="I31" s="155" t="s">
        <v>187</v>
      </c>
    </row>
    <row r="32" spans="3:9" s="20" customFormat="1" x14ac:dyDescent="0.25">
      <c r="C32" s="147"/>
      <c r="D32" s="23" t="s">
        <v>18</v>
      </c>
      <c r="E32" s="77">
        <v>1773</v>
      </c>
      <c r="F32" s="77">
        <v>1658</v>
      </c>
      <c r="G32" s="77">
        <v>2406</v>
      </c>
      <c r="H32" s="165"/>
      <c r="I32" s="155"/>
    </row>
    <row r="33" spans="3:9" s="20" customFormat="1" x14ac:dyDescent="0.25">
      <c r="C33" s="147"/>
      <c r="D33" s="23" t="s">
        <v>19</v>
      </c>
      <c r="E33" s="77">
        <v>4292</v>
      </c>
      <c r="F33" s="77">
        <v>5215</v>
      </c>
      <c r="G33" s="77">
        <v>5249</v>
      </c>
      <c r="H33" s="165"/>
      <c r="I33" s="155"/>
    </row>
    <row r="34" spans="3:9" s="20" customFormat="1" x14ac:dyDescent="0.25">
      <c r="C34" s="147"/>
      <c r="D34" s="16" t="s">
        <v>85</v>
      </c>
      <c r="E34" s="16">
        <f>(E35+E36)*1000</f>
        <v>6002000</v>
      </c>
      <c r="F34" s="16">
        <f>(F35+F36)*1000</f>
        <v>6794000</v>
      </c>
      <c r="G34" s="16">
        <f>(G35+G36)*1000</f>
        <v>7558000</v>
      </c>
      <c r="H34" s="165"/>
      <c r="I34" s="155"/>
    </row>
    <row r="35" spans="3:9" s="20" customFormat="1" x14ac:dyDescent="0.25">
      <c r="C35" s="147"/>
      <c r="D35" s="23" t="s">
        <v>86</v>
      </c>
      <c r="E35" s="77">
        <v>1726</v>
      </c>
      <c r="F35" s="77">
        <v>1603</v>
      </c>
      <c r="G35" s="77">
        <v>2340</v>
      </c>
      <c r="H35" s="165"/>
      <c r="I35" s="155"/>
    </row>
    <row r="36" spans="3:9" s="20" customFormat="1" x14ac:dyDescent="0.25">
      <c r="C36" s="147"/>
      <c r="D36" s="23" t="s">
        <v>87</v>
      </c>
      <c r="E36" s="77">
        <v>4276</v>
      </c>
      <c r="F36" s="77">
        <v>5191</v>
      </c>
      <c r="G36" s="77">
        <v>5218</v>
      </c>
      <c r="H36" s="165"/>
      <c r="I36" s="155"/>
    </row>
    <row r="37" spans="3:9" s="20" customFormat="1" x14ac:dyDescent="0.25">
      <c r="C37" s="147"/>
      <c r="D37" s="24" t="s">
        <v>62</v>
      </c>
      <c r="E37" s="24">
        <f>E38*1000</f>
        <v>62000</v>
      </c>
      <c r="F37" s="24">
        <f>F38*1000</f>
        <v>80000</v>
      </c>
      <c r="G37" s="24">
        <f>G38*1000</f>
        <v>96000</v>
      </c>
      <c r="H37" s="165"/>
      <c r="I37" s="155"/>
    </row>
    <row r="38" spans="3:9" s="20" customFormat="1" x14ac:dyDescent="0.25">
      <c r="C38" s="147"/>
      <c r="D38" s="23" t="s">
        <v>21</v>
      </c>
      <c r="E38" s="77">
        <v>62</v>
      </c>
      <c r="F38" s="77">
        <v>80</v>
      </c>
      <c r="G38" s="77">
        <v>96</v>
      </c>
      <c r="H38" s="165"/>
      <c r="I38" s="155"/>
    </row>
    <row r="39" spans="3:9" ht="117" customHeight="1" x14ac:dyDescent="0.25">
      <c r="C39" s="147"/>
      <c r="D39" s="14" t="s">
        <v>63</v>
      </c>
      <c r="E39" s="134" t="s">
        <v>145</v>
      </c>
      <c r="F39" s="135"/>
      <c r="G39" s="135"/>
      <c r="H39" s="165"/>
      <c r="I39" s="155"/>
    </row>
    <row r="40" spans="3:9" s="20" customFormat="1" ht="22.5" customHeight="1" x14ac:dyDescent="0.25">
      <c r="C40" s="147"/>
      <c r="D40" s="34" t="s">
        <v>88</v>
      </c>
      <c r="E40" s="116">
        <v>7.0000000000000007E-2</v>
      </c>
      <c r="F40" s="116">
        <v>0.04</v>
      </c>
      <c r="G40" s="63">
        <v>4.7E-2</v>
      </c>
      <c r="H40" s="166"/>
      <c r="I40" s="117" t="s">
        <v>188</v>
      </c>
    </row>
    <row r="41" spans="3:9" ht="43.5" customHeight="1" x14ac:dyDescent="0.25">
      <c r="C41" s="147"/>
      <c r="D41" s="16" t="s">
        <v>22</v>
      </c>
      <c r="E41" s="136" t="s">
        <v>66</v>
      </c>
      <c r="F41" s="136"/>
      <c r="G41" s="136"/>
      <c r="H41" s="148" t="s">
        <v>64</v>
      </c>
      <c r="I41" s="156" t="s">
        <v>192</v>
      </c>
    </row>
    <row r="42" spans="3:9" s="20" customFormat="1" x14ac:dyDescent="0.25">
      <c r="C42" s="147"/>
      <c r="D42" s="34" t="s">
        <v>24</v>
      </c>
      <c r="E42" s="114" t="s">
        <v>191</v>
      </c>
      <c r="F42" s="114" t="s">
        <v>190</v>
      </c>
      <c r="G42" s="114" t="s">
        <v>189</v>
      </c>
      <c r="H42" s="150"/>
      <c r="I42" s="157"/>
    </row>
    <row r="43" spans="3:9" ht="113.5" customHeight="1" x14ac:dyDescent="0.25">
      <c r="C43" s="147"/>
      <c r="D43" s="9" t="s">
        <v>23</v>
      </c>
      <c r="E43" s="137" t="s">
        <v>141</v>
      </c>
      <c r="F43" s="137"/>
      <c r="G43" s="137"/>
      <c r="H43" s="79" t="s">
        <v>65</v>
      </c>
      <c r="I43" s="107" t="s">
        <v>146</v>
      </c>
    </row>
    <row r="44" spans="3:9" ht="12" customHeight="1" x14ac:dyDescent="0.25">
      <c r="C44" s="17"/>
      <c r="D44" s="19"/>
      <c r="E44" s="19"/>
      <c r="F44" s="19"/>
      <c r="G44" s="19"/>
      <c r="H44" s="45"/>
      <c r="I44" s="45"/>
    </row>
    <row r="45" spans="3:9" ht="78" customHeight="1" x14ac:dyDescent="0.25">
      <c r="C45" s="147" t="s">
        <v>11</v>
      </c>
      <c r="D45" s="9" t="s">
        <v>67</v>
      </c>
      <c r="E45" s="134" t="s">
        <v>114</v>
      </c>
      <c r="F45" s="135"/>
      <c r="G45" s="135"/>
      <c r="H45" s="149" t="s">
        <v>25</v>
      </c>
      <c r="I45" s="155" t="s">
        <v>193</v>
      </c>
    </row>
    <row r="46" spans="3:9" x14ac:dyDescent="0.25">
      <c r="C46" s="143"/>
      <c r="D46" s="50" t="s">
        <v>89</v>
      </c>
      <c r="E46" s="66">
        <v>84857</v>
      </c>
      <c r="F46" s="66">
        <v>660169</v>
      </c>
      <c r="G46" s="66">
        <v>1669050</v>
      </c>
      <c r="H46" s="149"/>
      <c r="I46" s="155"/>
    </row>
    <row r="47" spans="3:9" x14ac:dyDescent="0.25">
      <c r="C47" s="143"/>
      <c r="D47" s="50" t="s">
        <v>90</v>
      </c>
      <c r="E47" s="66">
        <v>220895</v>
      </c>
      <c r="F47" s="66">
        <v>513615</v>
      </c>
      <c r="G47" s="66">
        <v>702669</v>
      </c>
      <c r="H47" s="149"/>
      <c r="I47" s="155"/>
    </row>
    <row r="48" spans="3:9" x14ac:dyDescent="0.25">
      <c r="C48" s="143"/>
      <c r="D48" s="51" t="s">
        <v>91</v>
      </c>
      <c r="E48" s="67">
        <v>6537</v>
      </c>
      <c r="F48" s="67">
        <v>4926</v>
      </c>
      <c r="G48" s="67">
        <v>5180</v>
      </c>
      <c r="H48" s="150"/>
      <c r="I48" s="155"/>
    </row>
    <row r="49" spans="3:9" ht="79.5" customHeight="1" x14ac:dyDescent="0.25">
      <c r="C49" s="143"/>
      <c r="D49" s="9" t="s">
        <v>80</v>
      </c>
      <c r="E49" s="129" t="s">
        <v>115</v>
      </c>
      <c r="F49" s="130"/>
      <c r="G49" s="130"/>
      <c r="H49" s="46" t="s">
        <v>68</v>
      </c>
      <c r="I49" s="82"/>
    </row>
    <row r="50" spans="3:9" ht="12" customHeight="1" x14ac:dyDescent="0.25">
      <c r="C50" s="17"/>
      <c r="D50" s="19"/>
      <c r="E50" s="19"/>
      <c r="F50" s="19"/>
      <c r="G50" s="19"/>
      <c r="H50" s="45"/>
      <c r="I50" s="45"/>
    </row>
    <row r="51" spans="3:9" ht="49.5" customHeight="1" x14ac:dyDescent="0.25">
      <c r="C51" s="142" t="s">
        <v>12</v>
      </c>
      <c r="D51" s="35" t="s">
        <v>69</v>
      </c>
      <c r="E51" s="139" t="s">
        <v>147</v>
      </c>
      <c r="F51" s="139"/>
      <c r="G51" s="139"/>
      <c r="H51" s="37" t="s">
        <v>27</v>
      </c>
      <c r="I51" s="72"/>
    </row>
    <row r="52" spans="3:9" ht="23.15" customHeight="1" x14ac:dyDescent="0.25">
      <c r="C52" s="152"/>
      <c r="D52" s="53" t="s">
        <v>28</v>
      </c>
      <c r="E52" s="138" t="s">
        <v>92</v>
      </c>
      <c r="F52" s="137"/>
      <c r="G52" s="137"/>
      <c r="H52" s="52" t="s">
        <v>30</v>
      </c>
      <c r="I52" s="75"/>
    </row>
    <row r="53" spans="3:9" ht="23" x14ac:dyDescent="0.25">
      <c r="C53" s="152"/>
      <c r="D53" s="35" t="s">
        <v>81</v>
      </c>
      <c r="E53" s="139"/>
      <c r="F53" s="139"/>
      <c r="G53" s="139"/>
      <c r="H53" s="37" t="s">
        <v>29</v>
      </c>
      <c r="I53" s="81"/>
    </row>
    <row r="54" spans="3:9" ht="210" customHeight="1" x14ac:dyDescent="0.25">
      <c r="C54" s="152"/>
      <c r="D54" s="9" t="s">
        <v>31</v>
      </c>
      <c r="E54" s="129" t="s">
        <v>194</v>
      </c>
      <c r="F54" s="130"/>
      <c r="G54" s="130"/>
      <c r="H54" s="5" t="s">
        <v>32</v>
      </c>
      <c r="I54" s="72" t="s">
        <v>195</v>
      </c>
    </row>
    <row r="55" spans="3:9" ht="12" customHeight="1" x14ac:dyDescent="0.25">
      <c r="C55" s="17"/>
      <c r="D55" s="19"/>
      <c r="E55" s="19"/>
      <c r="F55" s="19"/>
      <c r="G55" s="19"/>
      <c r="H55" s="45"/>
      <c r="I55" s="45"/>
    </row>
    <row r="56" spans="3:9" ht="76.5" customHeight="1" x14ac:dyDescent="0.25">
      <c r="C56" s="147" t="s">
        <v>33</v>
      </c>
      <c r="D56" s="25" t="s">
        <v>121</v>
      </c>
      <c r="E56" s="134" t="s">
        <v>152</v>
      </c>
      <c r="F56" s="135"/>
      <c r="G56" s="135"/>
      <c r="H56" s="158" t="s">
        <v>70</v>
      </c>
      <c r="I56" s="147" t="s">
        <v>197</v>
      </c>
    </row>
    <row r="57" spans="3:9" ht="12" x14ac:dyDescent="0.25">
      <c r="C57" s="143"/>
      <c r="D57" s="83" t="s">
        <v>116</v>
      </c>
      <c r="E57" s="121">
        <v>2.1</v>
      </c>
      <c r="F57" s="88" t="s">
        <v>151</v>
      </c>
      <c r="G57" s="88" t="s">
        <v>161</v>
      </c>
      <c r="H57" s="158"/>
      <c r="I57" s="147"/>
    </row>
    <row r="58" spans="3:9" ht="12" x14ac:dyDescent="0.25">
      <c r="C58" s="143"/>
      <c r="D58" s="83" t="s">
        <v>117</v>
      </c>
      <c r="E58" s="121">
        <v>1.8</v>
      </c>
      <c r="F58" s="88" t="s">
        <v>149</v>
      </c>
      <c r="G58" s="88" t="s">
        <v>148</v>
      </c>
      <c r="H58" s="158"/>
      <c r="I58" s="147"/>
    </row>
    <row r="59" spans="3:9" ht="12" x14ac:dyDescent="0.25">
      <c r="C59" s="143"/>
      <c r="D59" s="83" t="s">
        <v>118</v>
      </c>
      <c r="E59" s="122">
        <v>7.0000000000000007E-2</v>
      </c>
      <c r="F59" s="88" t="s">
        <v>150</v>
      </c>
      <c r="G59" s="87">
        <v>0.05</v>
      </c>
      <c r="H59" s="158"/>
      <c r="I59" s="147"/>
    </row>
    <row r="60" spans="3:9" ht="66.75" customHeight="1" x14ac:dyDescent="0.25">
      <c r="C60" s="143"/>
      <c r="D60" s="25" t="s">
        <v>122</v>
      </c>
      <c r="E60" s="134" t="s">
        <v>123</v>
      </c>
      <c r="F60" s="135"/>
      <c r="G60" s="135"/>
      <c r="H60" s="158"/>
      <c r="I60" s="147"/>
    </row>
    <row r="61" spans="3:9" ht="12" x14ac:dyDescent="0.25">
      <c r="C61" s="143"/>
      <c r="D61" s="84" t="s">
        <v>119</v>
      </c>
      <c r="E61" s="119">
        <v>2</v>
      </c>
      <c r="F61" s="88">
        <v>0</v>
      </c>
      <c r="G61" s="88">
        <v>2</v>
      </c>
      <c r="H61" s="158"/>
      <c r="I61" s="147"/>
    </row>
    <row r="62" spans="3:9" ht="12" x14ac:dyDescent="0.25">
      <c r="C62" s="143"/>
      <c r="D62" s="84" t="s">
        <v>120</v>
      </c>
      <c r="E62" s="119">
        <v>6</v>
      </c>
      <c r="F62" s="88">
        <v>4</v>
      </c>
      <c r="G62" s="88">
        <v>13</v>
      </c>
      <c r="H62" s="158"/>
      <c r="I62" s="147"/>
    </row>
    <row r="63" spans="3:9" ht="388.5" customHeight="1" x14ac:dyDescent="0.25">
      <c r="C63" s="143"/>
      <c r="D63" s="9" t="s">
        <v>34</v>
      </c>
      <c r="E63" s="134" t="s">
        <v>153</v>
      </c>
      <c r="F63" s="135"/>
      <c r="G63" s="135"/>
      <c r="H63" s="158"/>
      <c r="I63" s="147"/>
    </row>
    <row r="64" spans="3:9" ht="24" customHeight="1" x14ac:dyDescent="0.25">
      <c r="C64" s="143"/>
      <c r="D64" s="85" t="s">
        <v>203</v>
      </c>
      <c r="E64" s="85" t="s">
        <v>204</v>
      </c>
      <c r="F64" s="87" t="s">
        <v>205</v>
      </c>
      <c r="G64" s="87" t="s">
        <v>206</v>
      </c>
      <c r="H64" s="5"/>
      <c r="I64" s="147"/>
    </row>
    <row r="65" spans="3:9" ht="12" customHeight="1" x14ac:dyDescent="0.25">
      <c r="C65" s="19"/>
      <c r="D65" s="19"/>
      <c r="E65" s="19"/>
      <c r="F65" s="19"/>
      <c r="G65" s="19"/>
      <c r="H65" s="45"/>
      <c r="I65" s="45"/>
    </row>
    <row r="66" spans="3:9" ht="234" customHeight="1" x14ac:dyDescent="0.25">
      <c r="C66" s="142" t="s">
        <v>13</v>
      </c>
      <c r="D66" s="35" t="s">
        <v>36</v>
      </c>
      <c r="E66" s="134" t="s">
        <v>93</v>
      </c>
      <c r="F66" s="135"/>
      <c r="G66" s="135"/>
      <c r="H66" s="37" t="s">
        <v>37</v>
      </c>
    </row>
    <row r="67" spans="3:9" ht="150" customHeight="1" x14ac:dyDescent="0.25">
      <c r="C67" s="143"/>
      <c r="D67" s="36" t="s">
        <v>71</v>
      </c>
      <c r="E67" s="134" t="s">
        <v>104</v>
      </c>
      <c r="F67" s="135"/>
      <c r="G67" s="135"/>
      <c r="H67" s="47" t="s">
        <v>38</v>
      </c>
    </row>
    <row r="68" spans="3:9" ht="92.25" customHeight="1" x14ac:dyDescent="0.25">
      <c r="C68" s="143"/>
      <c r="D68" s="9" t="s">
        <v>72</v>
      </c>
      <c r="E68" s="134" t="s">
        <v>196</v>
      </c>
      <c r="F68" s="135"/>
      <c r="G68" s="135"/>
      <c r="H68" s="5" t="s">
        <v>39</v>
      </c>
    </row>
    <row r="69" spans="3:9" ht="19.5" customHeight="1" x14ac:dyDescent="0.25">
      <c r="C69" s="28"/>
      <c r="D69" s="86" t="s">
        <v>124</v>
      </c>
      <c r="E69" s="88">
        <v>25</v>
      </c>
      <c r="F69" s="88">
        <v>28.2</v>
      </c>
      <c r="G69" s="88">
        <v>27</v>
      </c>
      <c r="H69" s="5"/>
    </row>
    <row r="70" spans="3:9" ht="12" customHeight="1" x14ac:dyDescent="0.25">
      <c r="C70" s="17"/>
      <c r="D70" s="19"/>
      <c r="E70" s="19"/>
      <c r="F70" s="19"/>
      <c r="G70" s="19"/>
      <c r="H70" s="45"/>
      <c r="I70" s="45"/>
    </row>
    <row r="71" spans="3:9" ht="56.25" customHeight="1" x14ac:dyDescent="0.25">
      <c r="C71" s="140" t="s">
        <v>14</v>
      </c>
      <c r="D71" s="35" t="s">
        <v>94</v>
      </c>
      <c r="E71" s="88">
        <v>5</v>
      </c>
      <c r="F71" s="88">
        <v>7</v>
      </c>
      <c r="G71" s="88">
        <v>7</v>
      </c>
      <c r="H71" s="37" t="s">
        <v>40</v>
      </c>
      <c r="I71" s="147" t="s">
        <v>154</v>
      </c>
    </row>
    <row r="72" spans="3:9" ht="188.25" customHeight="1" x14ac:dyDescent="0.25">
      <c r="C72" s="141"/>
      <c r="D72" s="9" t="s">
        <v>42</v>
      </c>
      <c r="E72" s="151" t="s">
        <v>209</v>
      </c>
      <c r="F72" s="137"/>
      <c r="G72" s="137"/>
      <c r="H72" s="5" t="s">
        <v>41</v>
      </c>
      <c r="I72" s="147"/>
    </row>
    <row r="73" spans="3:9" ht="12" customHeight="1" x14ac:dyDescent="0.25">
      <c r="C73" s="17"/>
      <c r="D73" s="19"/>
      <c r="E73" s="19"/>
      <c r="F73" s="19"/>
      <c r="G73" s="19"/>
      <c r="H73" s="45"/>
      <c r="I73" s="45"/>
    </row>
    <row r="74" spans="3:9" ht="284.25" customHeight="1" x14ac:dyDescent="0.25">
      <c r="C74" s="142" t="s">
        <v>15</v>
      </c>
      <c r="D74" s="35" t="s">
        <v>43</v>
      </c>
      <c r="E74" s="131" t="s">
        <v>95</v>
      </c>
      <c r="F74" s="132"/>
      <c r="G74" s="132"/>
      <c r="H74" s="37" t="s">
        <v>44</v>
      </c>
    </row>
    <row r="75" spans="3:9" ht="48" customHeight="1" x14ac:dyDescent="0.25">
      <c r="C75" s="143"/>
      <c r="D75" s="9" t="s">
        <v>125</v>
      </c>
      <c r="E75" s="145" t="s">
        <v>155</v>
      </c>
      <c r="F75" s="145"/>
      <c r="G75" s="145"/>
      <c r="H75" s="5" t="s">
        <v>45</v>
      </c>
    </row>
    <row r="76" spans="3:9" ht="12" customHeight="1" x14ac:dyDescent="0.25">
      <c r="C76" s="17"/>
      <c r="D76" s="19"/>
      <c r="E76" s="19"/>
      <c r="F76" s="19"/>
      <c r="G76" s="19"/>
      <c r="H76" s="45"/>
      <c r="I76" s="45"/>
    </row>
    <row r="77" spans="3:9" x14ac:dyDescent="0.25">
      <c r="H77" s="5"/>
    </row>
    <row r="78" spans="3:9" x14ac:dyDescent="0.25">
      <c r="H78" s="5"/>
    </row>
    <row r="79" spans="3:9" x14ac:dyDescent="0.25">
      <c r="H79" s="5"/>
    </row>
    <row r="80" spans="3:9" ht="22.5" customHeight="1" thickBot="1" x14ac:dyDescent="0.3">
      <c r="C80" s="1" t="s">
        <v>26</v>
      </c>
      <c r="D80" s="7"/>
      <c r="E80" s="7"/>
      <c r="F80" s="7"/>
      <c r="G80" s="7"/>
      <c r="H80" s="48"/>
    </row>
    <row r="81" spans="3:9" ht="18.75" customHeight="1" thickTop="1" x14ac:dyDescent="0.25">
      <c r="C81" s="6" t="s">
        <v>4</v>
      </c>
      <c r="D81" s="8" t="s">
        <v>1</v>
      </c>
      <c r="E81" s="8"/>
      <c r="F81" s="70" t="s">
        <v>167</v>
      </c>
      <c r="G81" s="70" t="s">
        <v>168</v>
      </c>
      <c r="H81" s="42" t="s">
        <v>2</v>
      </c>
      <c r="I81" s="71" t="s">
        <v>105</v>
      </c>
    </row>
    <row r="82" spans="3:9" ht="51" customHeight="1" x14ac:dyDescent="0.25">
      <c r="C82" s="55" t="s">
        <v>47</v>
      </c>
      <c r="D82" s="54"/>
      <c r="E82" s="133" t="s">
        <v>130</v>
      </c>
      <c r="F82" s="133"/>
      <c r="G82" s="133"/>
      <c r="H82" s="79" t="s">
        <v>46</v>
      </c>
    </row>
    <row r="83" spans="3:9" ht="31.5" customHeight="1" x14ac:dyDescent="0.25">
      <c r="C83" s="38" t="s">
        <v>129</v>
      </c>
      <c r="D83" s="38"/>
      <c r="E83" s="115">
        <v>9.2569999999999997</v>
      </c>
      <c r="F83" s="115">
        <v>9.1080000000000005</v>
      </c>
      <c r="G83" s="89">
        <v>8.8810000000000002</v>
      </c>
      <c r="H83" s="96"/>
      <c r="I83" s="123" t="s">
        <v>198</v>
      </c>
    </row>
    <row r="84" spans="3:9" ht="45.75" customHeight="1" x14ac:dyDescent="0.25">
      <c r="C84" s="59" t="s">
        <v>102</v>
      </c>
      <c r="D84" s="60"/>
      <c r="E84" s="132" t="s">
        <v>128</v>
      </c>
      <c r="F84" s="132"/>
      <c r="G84" s="132"/>
      <c r="H84" s="95" t="s">
        <v>48</v>
      </c>
    </row>
    <row r="85" spans="3:9" s="10" customFormat="1" ht="17.25" customHeight="1" x14ac:dyDescent="0.25">
      <c r="C85" s="97" t="s">
        <v>126</v>
      </c>
      <c r="D85" s="98"/>
      <c r="E85" s="125">
        <v>96.2</v>
      </c>
      <c r="F85" s="128">
        <v>104.1</v>
      </c>
      <c r="G85" s="99" t="s">
        <v>158</v>
      </c>
      <c r="H85" s="69"/>
      <c r="I85" s="138" t="s">
        <v>199</v>
      </c>
    </row>
    <row r="86" spans="3:9" s="10" customFormat="1" ht="17.25" customHeight="1" x14ac:dyDescent="0.25">
      <c r="C86" s="39" t="s">
        <v>127</v>
      </c>
      <c r="D86" s="38"/>
      <c r="E86" s="124">
        <v>37.200000000000003</v>
      </c>
      <c r="F86" s="100" t="s">
        <v>157</v>
      </c>
      <c r="G86" s="100" t="s">
        <v>156</v>
      </c>
      <c r="H86" s="37"/>
      <c r="I86" s="144"/>
    </row>
    <row r="87" spans="3:9" ht="17.25" customHeight="1" x14ac:dyDescent="0.25">
      <c r="C87" s="92" t="s">
        <v>49</v>
      </c>
      <c r="D87" s="75"/>
      <c r="E87" s="75"/>
      <c r="F87" s="75"/>
      <c r="G87" s="75"/>
      <c r="H87" s="148" t="s">
        <v>53</v>
      </c>
    </row>
    <row r="88" spans="3:9" s="10" customFormat="1" ht="17.25" customHeight="1" x14ac:dyDescent="0.25">
      <c r="C88" s="93" t="s">
        <v>50</v>
      </c>
      <c r="D88" s="40"/>
      <c r="E88" s="94">
        <v>258.512</v>
      </c>
      <c r="F88" s="94">
        <v>255.39400000000001</v>
      </c>
      <c r="G88" s="94">
        <v>267.59399999999999</v>
      </c>
      <c r="H88" s="149"/>
      <c r="I88" s="137" t="s">
        <v>200</v>
      </c>
    </row>
    <row r="89" spans="3:9" s="10" customFormat="1" ht="17.25" customHeight="1" x14ac:dyDescent="0.25">
      <c r="C89" s="91" t="s">
        <v>51</v>
      </c>
      <c r="D89" s="38"/>
      <c r="E89" s="90">
        <v>39.628999999999998</v>
      </c>
      <c r="F89" s="90">
        <v>39.503999999999998</v>
      </c>
      <c r="G89" s="90">
        <v>39.36</v>
      </c>
      <c r="H89" s="150"/>
      <c r="I89" s="145"/>
    </row>
    <row r="90" spans="3:9" ht="17.25" customHeight="1" x14ac:dyDescent="0.25">
      <c r="C90" s="56" t="s">
        <v>99</v>
      </c>
      <c r="E90" s="101" t="s">
        <v>202</v>
      </c>
      <c r="F90" s="101" t="s">
        <v>160</v>
      </c>
      <c r="G90" s="101" t="s">
        <v>131</v>
      </c>
      <c r="H90" s="79" t="s">
        <v>54</v>
      </c>
      <c r="I90" s="146" t="s">
        <v>201</v>
      </c>
    </row>
    <row r="91" spans="3:9" ht="17.25" customHeight="1" x14ac:dyDescent="0.25">
      <c r="C91" s="106" t="s">
        <v>139</v>
      </c>
      <c r="E91" s="101"/>
      <c r="F91" s="101"/>
      <c r="G91" s="101"/>
      <c r="H91" s="79"/>
      <c r="I91" s="146"/>
    </row>
    <row r="92" spans="3:9" ht="17.25" customHeight="1" x14ac:dyDescent="0.25">
      <c r="C92" s="56" t="s">
        <v>132</v>
      </c>
      <c r="E92" s="101"/>
      <c r="H92" s="5"/>
      <c r="I92" s="146"/>
    </row>
    <row r="93" spans="3:9" ht="17.25" customHeight="1" x14ac:dyDescent="0.25">
      <c r="C93" s="4" t="s">
        <v>138</v>
      </c>
      <c r="E93" s="126">
        <f>69.7/385.5</f>
        <v>0.1808041504539559</v>
      </c>
      <c r="F93" s="103">
        <v>0.1641755634638197</v>
      </c>
      <c r="G93" s="102">
        <v>0.15720336966350959</v>
      </c>
      <c r="H93" s="5"/>
      <c r="I93" s="146"/>
    </row>
    <row r="94" spans="3:9" ht="17.25" customHeight="1" x14ac:dyDescent="0.25">
      <c r="C94" s="4" t="s">
        <v>133</v>
      </c>
      <c r="E94" s="126">
        <f>36.6/385.5</f>
        <v>9.4941634241245146E-2</v>
      </c>
      <c r="F94" s="105">
        <v>7.7342823250296566E-2</v>
      </c>
      <c r="G94" s="104">
        <v>6.8440340773880351E-2</v>
      </c>
      <c r="H94" s="5"/>
      <c r="I94" s="146"/>
    </row>
    <row r="95" spans="3:9" ht="17.25" customHeight="1" x14ac:dyDescent="0.25">
      <c r="C95" s="4" t="s">
        <v>134</v>
      </c>
      <c r="E95" s="126">
        <f>3.5/385.5</f>
        <v>9.0791180285343717E-3</v>
      </c>
      <c r="F95" s="105">
        <v>9.7271648873072346E-3</v>
      </c>
      <c r="G95" s="104">
        <v>3.8075293893674741E-3</v>
      </c>
      <c r="H95" s="5"/>
      <c r="I95" s="146"/>
    </row>
    <row r="96" spans="3:9" ht="17.25" customHeight="1" x14ac:dyDescent="0.25">
      <c r="C96" s="4" t="s">
        <v>135</v>
      </c>
      <c r="E96" s="126">
        <f>10.3/385.5</f>
        <v>2.6718547341115437E-2</v>
      </c>
      <c r="F96" s="105">
        <v>2.0166073546856466E-2</v>
      </c>
      <c r="G96" s="104">
        <v>1.496834991195088E-2</v>
      </c>
      <c r="H96" s="5"/>
      <c r="I96" s="146"/>
    </row>
    <row r="97" spans="3:9" ht="17.25" customHeight="1" x14ac:dyDescent="0.25">
      <c r="C97" s="4" t="s">
        <v>136</v>
      </c>
      <c r="E97" s="127">
        <f>0.6/385.5</f>
        <v>1.5564202334630349E-3</v>
      </c>
      <c r="F97" s="105">
        <v>6.1684460260972721E-3</v>
      </c>
      <c r="G97" s="104">
        <v>5.5447146732663837E-3</v>
      </c>
      <c r="H97" s="5"/>
      <c r="I97" s="146"/>
    </row>
    <row r="98" spans="3:9" ht="17.25" customHeight="1" x14ac:dyDescent="0.25">
      <c r="C98" s="4" t="s">
        <v>98</v>
      </c>
      <c r="E98" s="126">
        <f>218.1/385.5</f>
        <v>0.56575875486381322</v>
      </c>
      <c r="F98" s="103">
        <v>0.57603795966785298</v>
      </c>
      <c r="G98" s="102">
        <v>0.57905382894674218</v>
      </c>
      <c r="H98" s="5"/>
      <c r="I98" s="146"/>
    </row>
    <row r="99" spans="3:9" ht="17.25" customHeight="1" x14ac:dyDescent="0.25">
      <c r="C99" s="4" t="s">
        <v>96</v>
      </c>
      <c r="E99" s="126">
        <f>9.8/385.5</f>
        <v>2.5421530479896242E-2</v>
      </c>
      <c r="F99" s="105">
        <v>3.2740213523131674E-2</v>
      </c>
      <c r="G99" s="104">
        <v>4.5975917376612246E-2</v>
      </c>
      <c r="H99" s="5"/>
      <c r="I99" s="146"/>
    </row>
    <row r="100" spans="3:9" ht="17.25" customHeight="1" x14ac:dyDescent="0.25">
      <c r="C100" s="4" t="s">
        <v>97</v>
      </c>
      <c r="E100" s="126">
        <f>32/385.5</f>
        <v>8.3009079118028531E-2</v>
      </c>
      <c r="F100" s="103">
        <v>9.9881376037959671E-2</v>
      </c>
      <c r="G100" s="102">
        <v>0.11286944933606205</v>
      </c>
      <c r="H100" s="5"/>
      <c r="I100" s="146"/>
    </row>
    <row r="101" spans="3:9" ht="17.25" customHeight="1" x14ac:dyDescent="0.25">
      <c r="C101" s="4" t="s">
        <v>137</v>
      </c>
      <c r="E101" s="127">
        <f>4.8/385.5</f>
        <v>1.2451361867704279E-2</v>
      </c>
      <c r="F101" s="105">
        <v>1.3760379596678529E-2</v>
      </c>
      <c r="G101" s="104">
        <v>1.2136499928608822E-2</v>
      </c>
      <c r="H101" s="5"/>
      <c r="I101" s="146"/>
    </row>
    <row r="102" spans="3:9" ht="33.65" customHeight="1" x14ac:dyDescent="0.25">
      <c r="C102" s="92" t="s">
        <v>52</v>
      </c>
      <c r="D102" s="75"/>
      <c r="E102" s="137" t="s">
        <v>159</v>
      </c>
      <c r="F102" s="137"/>
      <c r="G102" s="137"/>
      <c r="H102" s="80" t="s">
        <v>55</v>
      </c>
      <c r="I102" s="146"/>
    </row>
    <row r="103" spans="3:9" ht="17.149999999999999" customHeight="1" x14ac:dyDescent="0.25">
      <c r="C103" s="11"/>
    </row>
  </sheetData>
  <mergeCells count="57">
    <mergeCell ref="H6:H11"/>
    <mergeCell ref="H12:H16"/>
    <mergeCell ref="H22:H29"/>
    <mergeCell ref="D7:G7"/>
    <mergeCell ref="H31:H40"/>
    <mergeCell ref="D23:G23"/>
    <mergeCell ref="D9:G9"/>
    <mergeCell ref="D25:G25"/>
    <mergeCell ref="D11:G11"/>
    <mergeCell ref="E17:G17"/>
    <mergeCell ref="E18:G18"/>
    <mergeCell ref="E27:G27"/>
    <mergeCell ref="I18:I20"/>
    <mergeCell ref="I22:I29"/>
    <mergeCell ref="H18:H20"/>
    <mergeCell ref="H41:H42"/>
    <mergeCell ref="I31:I39"/>
    <mergeCell ref="I56:I64"/>
    <mergeCell ref="I45:I48"/>
    <mergeCell ref="I41:I42"/>
    <mergeCell ref="H45:H48"/>
    <mergeCell ref="H56:H63"/>
    <mergeCell ref="C51:C54"/>
    <mergeCell ref="C6:C20"/>
    <mergeCell ref="C22:C29"/>
    <mergeCell ref="C31:C43"/>
    <mergeCell ref="C45:C49"/>
    <mergeCell ref="C56:C64"/>
    <mergeCell ref="C66:C68"/>
    <mergeCell ref="E66:G66"/>
    <mergeCell ref="E67:G67"/>
    <mergeCell ref="E68:G68"/>
    <mergeCell ref="C71:C72"/>
    <mergeCell ref="C74:C75"/>
    <mergeCell ref="I85:I86"/>
    <mergeCell ref="I88:I89"/>
    <mergeCell ref="I90:I102"/>
    <mergeCell ref="I71:I72"/>
    <mergeCell ref="H87:H89"/>
    <mergeCell ref="E72:G72"/>
    <mergeCell ref="E102:G102"/>
    <mergeCell ref="E75:G75"/>
    <mergeCell ref="E49:G49"/>
    <mergeCell ref="E74:G74"/>
    <mergeCell ref="E82:G82"/>
    <mergeCell ref="E84:G84"/>
    <mergeCell ref="E29:G29"/>
    <mergeCell ref="E39:G39"/>
    <mergeCell ref="E41:G41"/>
    <mergeCell ref="E43:G43"/>
    <mergeCell ref="E45:G45"/>
    <mergeCell ref="E52:G53"/>
    <mergeCell ref="E54:G54"/>
    <mergeCell ref="E56:G56"/>
    <mergeCell ref="E60:G60"/>
    <mergeCell ref="E63:G63"/>
    <mergeCell ref="E51:G51"/>
  </mergeCells>
  <phoneticPr fontId="33" type="noConversion"/>
  <pageMargins left="0.59055118110236227" right="0.59055118110236227" top="0.98425196850393704" bottom="0.98425196850393704" header="0.51181102362204722" footer="0.51181102362204722"/>
  <pageSetup paperSize="8" scale="66" fitToHeight="0" orientation="landscape" r:id="rId1"/>
  <headerFooter>
    <oddHeader>&amp;R&amp;7Draft - Work in Progress</oddHeader>
    <oddFooter>&amp;L&amp;7&amp;F
PwC&amp;C&amp;7
&amp;A&amp;R&amp;7&amp;D
Page &amp;P of &amp;N</oddFooter>
  </headerFooter>
  <ignoredErrors>
    <ignoredError sqref="E24 E2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45d156-3962-43cf-8c6f-4ff1f3e15b0b" xsi:nil="true"/>
    <lcf76f155ced4ddcb4097134ff3c332f xmlns="a3afaa95-3c17-475b-bb1a-75eafc938401">
      <Terms xmlns="http://schemas.microsoft.com/office/infopath/2007/PartnerControls"/>
    </lcf76f155ced4ddcb4097134ff3c332f>
    <TopicsOwner xmlns="a3afaa95-3c17-475b-bb1a-75eafc938401">
      <UserInfo>
        <DisplayName/>
        <AccountId xsi:nil="true"/>
        <AccountType/>
      </UserInfo>
    </Topics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8278708E0B7C4898BBBA60548BAB32" ma:contentTypeVersion="24" ma:contentTypeDescription="Crée un document." ma:contentTypeScope="" ma:versionID="bead0ea7c6408793250cd7ff48868621">
  <xsd:schema xmlns:xsd="http://www.w3.org/2001/XMLSchema" xmlns:xs="http://www.w3.org/2001/XMLSchema" xmlns:p="http://schemas.microsoft.com/office/2006/metadata/properties" xmlns:ns2="87037488-ec5d-4aba-84c2-9b1d22638e8e" xmlns:ns3="dfaecaa3-c15e-4244-a3a1-8cefa451c3f2" xmlns:ns4="ce4eb57f-1797-4b58-879f-c73cef2a53a5" targetNamespace="http://schemas.microsoft.com/office/2006/metadata/properties" ma:root="true" ma:fieldsID="e7dd00b35168cd5c3cad080bb112f67e" ns2:_="" ns3:_="" ns4:_="">
    <xsd:import namespace="87037488-ec5d-4aba-84c2-9b1d22638e8e"/>
    <xsd:import namespace="dfaecaa3-c15e-4244-a3a1-8cefa451c3f2"/>
    <xsd:import namespace="ce4eb57f-1797-4b58-879f-c73cef2a53a5"/>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3:MediaServiceObjectDetectorVersions" minOccurs="0"/>
                <xsd:element ref="ns3:MediaServiceSearchProperties" minOccurs="0"/>
                <xsd:element ref="ns3:TNFDWebina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6bb878d-b247-4df5-a7a1-94ffba0b90f9}" ma:internalName="TaxCatchAll" ma:showField="CatchAllData" ma:web="ce4eb57f-1797-4b58-879f-c73cef2a53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6bb878d-b247-4df5-a7a1-94ffba0b90f9}" ma:internalName="TaxCatchAllLabel" ma:readOnly="true" ma:showField="CatchAllDataLabel" ma:web="ce4eb57f-1797-4b58-879f-c73cef2a53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aecaa3-c15e-4244-a3a1-8cefa451c3f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alises d’image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NFDWebinars" ma:index="29" nillable="true" ma:displayName="TNFD Webinars " ma:description="https://tnfd.global/knowledge-hub/webinars/&#10;" ma:format="Hyperlink" ma:internalName="TNFDWebinar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4eb57f-1797-4b58-879f-c73cef2a53a5"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704A020302AC3743B6342B276453C431" ma:contentTypeVersion="16" ma:contentTypeDescription="Crée un document." ma:contentTypeScope="" ma:versionID="cf02699c1589e1fd2c450b0dcd2ee6a8">
  <xsd:schema xmlns:xsd="http://www.w3.org/2001/XMLSchema" xmlns:xs="http://www.w3.org/2001/XMLSchema" xmlns:p="http://schemas.microsoft.com/office/2006/metadata/properties" xmlns:ns2="a3afaa95-3c17-475b-bb1a-75eafc938401" xmlns:ns3="d945d156-3962-43cf-8c6f-4ff1f3e15b0b" targetNamespace="http://schemas.microsoft.com/office/2006/metadata/properties" ma:root="true" ma:fieldsID="65ce33035b0cb37b3b095366091aa779" ns2:_="" ns3:_="">
    <xsd:import namespace="a3afaa95-3c17-475b-bb1a-75eafc938401"/>
    <xsd:import namespace="d945d156-3962-43cf-8c6f-4ff1f3e15b0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TopicsOwne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faa95-3c17-475b-bb1a-75eafc93840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TopicsOwner" ma:index="22" nillable="true" ma:displayName="Topics Owner" ma:format="Dropdown" ma:list="UserInfo" ma:SharePointGroup="0" ma:internalName="Topics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45d156-3962-43cf-8c6f-4ff1f3e15b0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c5d7c6-9bd8-404a-aae8-7cc3c59c8bee}" ma:internalName="TaxCatchAll" ma:showField="CatchAllData" ma:web="d945d156-3962-43cf-8c6f-4ff1f3e15b0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FD9ECE-25B8-4D5A-ADE7-16D1DCE63DC7}">
  <ds:schemaRefs>
    <ds:schemaRef ds:uri="http://schemas.microsoft.com/sharepoint/v3/contenttype/forms"/>
  </ds:schemaRefs>
</ds:datastoreItem>
</file>

<file path=customXml/itemProps2.xml><?xml version="1.0" encoding="utf-8"?>
<ds:datastoreItem xmlns:ds="http://schemas.openxmlformats.org/officeDocument/2006/customXml" ds:itemID="{70C92527-A514-451E-9A80-A25E41251409}">
  <ds:schemaRefs>
    <ds:schemaRef ds:uri="87037488-ec5d-4aba-84c2-9b1d22638e8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e4eb57f-1797-4b58-879f-c73cef2a53a5"/>
    <ds:schemaRef ds:uri="http://purl.org/dc/dcmitype/"/>
    <ds:schemaRef ds:uri="dfaecaa3-c15e-4244-a3a1-8cefa451c3f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AF6ED4C-4AA5-4245-B45A-EDAC2EB81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dfaecaa3-c15e-4244-a3a1-8cefa451c3f2"/>
    <ds:schemaRef ds:uri="ce4eb57f-1797-4b58-879f-c73cef2a5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C37A89-15F9-4595-886A-1A78C222A081}"/>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Methodology</vt:lpstr>
      <vt:lpstr>Electric Utilities &amp; PG</vt:lpstr>
      <vt:lpstr>'Electric Utilities &amp; PG'!Zone_d_impression</vt:lpstr>
      <vt:lpstr>Methodology!Zone_d_impression</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Clemence LESTRA</dc:creator>
  <dc:description/>
  <cp:lastModifiedBy>LE BITOUX Philippe (ENGIE SA)</cp:lastModifiedBy>
  <cp:lastPrinted>2024-05-06T12:21:16Z</cp:lastPrinted>
  <dcterms:created xsi:type="dcterms:W3CDTF">2009-01-23T10:19:39Z</dcterms:created>
  <dcterms:modified xsi:type="dcterms:W3CDTF">2024-07-15T13:16:14Z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ContentTypeId">
    <vt:lpwstr>0x010100FF8278708E0B7C4898BBBA60548BAB32</vt:lpwstr>
  </property>
  <property fmtid="{D5CDD505-2E9C-101B-9397-08002B2CF9AE}" pid="5" name="Smrt_NotesFontSize">
    <vt:lpwstr>8</vt:lpwstr>
  </property>
  <property fmtid="{D5CDD505-2E9C-101B-9397-08002B2CF9AE}" pid="6" name="Smrt_WorkbookThemeColor">
    <vt:lpwstr>PwC</vt:lpwstr>
  </property>
  <property fmtid="{D5CDD505-2E9C-101B-9397-08002B2CF9AE}" pid="7" name="Smrt_WorkbookNumberDisplay">
    <vt:lpwstr>0</vt:lpwstr>
  </property>
  <property fmtid="{D5CDD505-2E9C-101B-9397-08002B2CF9AE}" pid="8" name="Smrt_WorkbookPercentageDisplay">
    <vt:lpwstr>0</vt:lpwstr>
  </property>
  <property fmtid="{D5CDD505-2E9C-101B-9397-08002B2CF9AE}" pid="9" name="MSIP_Label_c135c4ba-2280-41f8-be7d-6f21d368baa3_Enabled">
    <vt:lpwstr>true</vt:lpwstr>
  </property>
  <property fmtid="{D5CDD505-2E9C-101B-9397-08002B2CF9AE}" pid="10" name="MSIP_Label_c135c4ba-2280-41f8-be7d-6f21d368baa3_SetDate">
    <vt:lpwstr>2020-09-29T13:12:28Z</vt:lpwstr>
  </property>
  <property fmtid="{D5CDD505-2E9C-101B-9397-08002B2CF9AE}" pid="11" name="MSIP_Label_c135c4ba-2280-41f8-be7d-6f21d368baa3_Method">
    <vt:lpwstr>Standard</vt:lpwstr>
  </property>
  <property fmtid="{D5CDD505-2E9C-101B-9397-08002B2CF9AE}" pid="12" name="MSIP_Label_c135c4ba-2280-41f8-be7d-6f21d368baa3_Name">
    <vt:lpwstr>c135c4ba-2280-41f8-be7d-6f21d368baa3</vt:lpwstr>
  </property>
  <property fmtid="{D5CDD505-2E9C-101B-9397-08002B2CF9AE}" pid="13" name="MSIP_Label_c135c4ba-2280-41f8-be7d-6f21d368baa3_SiteId">
    <vt:lpwstr>24139d14-c62c-4c47-8bdd-ce71ea1d50cf</vt:lpwstr>
  </property>
  <property fmtid="{D5CDD505-2E9C-101B-9397-08002B2CF9AE}" pid="14" name="MSIP_Label_c135c4ba-2280-41f8-be7d-6f21d368baa3_ActionId">
    <vt:lpwstr>329d2fe6-cc64-4aa3-b6a1-e62c323e05a4</vt:lpwstr>
  </property>
  <property fmtid="{D5CDD505-2E9C-101B-9397-08002B2CF9AE}" pid="15" name="MSIP_Label_c135c4ba-2280-41f8-be7d-6f21d368baa3_ContentBits">
    <vt:lpwstr>0</vt:lpwstr>
  </property>
  <property fmtid="{D5CDD505-2E9C-101B-9397-08002B2CF9AE}" pid="16" name="Security Classification">
    <vt:lpwstr/>
  </property>
  <property fmtid="{D5CDD505-2E9C-101B-9397-08002B2CF9AE}" pid="17" name="MediaServiceImageTags">
    <vt:lpwstr/>
  </property>
</Properties>
</file>