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gie-my.sharepoint.com/personal/edl470_engie_com/Documents/Documents/Data/_ESG/Communication/Databooks/FY2024/4-as_published_250704/"/>
    </mc:Choice>
  </mc:AlternateContent>
  <xr:revisionPtr revIDLastSave="4" documentId="8_{56F9C7F0-2348-46C9-A4B7-E642D421F830}" xr6:coauthVersionLast="47" xr6:coauthVersionMax="47" xr10:uidLastSave="{77A41886-D2BD-41AF-B281-7F3F350F5B7E}"/>
  <bookViews>
    <workbookView xWindow="1500" yWindow="1500" windowWidth="17280" windowHeight="8880" tabRatio="676" xr2:uid="{00000000-000D-0000-FFFF-FFFF00000000}"/>
  </bookViews>
  <sheets>
    <sheet name="TableOfContents" sheetId="10" r:id="rId1"/>
    <sheet name="EnvironmentalMngt" sheetId="12" r:id="rId2"/>
    <sheet name="ClimChangeMitig-EnerTransition" sheetId="9" r:id="rId3"/>
    <sheet name="ClimateMetrics" sheetId="2" r:id="rId4"/>
    <sheet name="Water" sheetId="5" r:id="rId5"/>
    <sheet name="IndustrialPollution" sheetId="3" r:id="rId6"/>
    <sheet name="Nuclear" sheetId="14" r:id="rId7"/>
    <sheet name="Biodiversity-Ecosystems" sheetId="6" r:id="rId8"/>
    <sheet name="ResourceUse-CircularEconomy" sheetId="7" r:id="rId9"/>
    <sheet name="WasteMetrics" sheetId="4" r:id="rId10"/>
    <sheet name="EnvironmentalRisks" sheetId="15" r:id="rId11"/>
  </sheets>
  <definedNames>
    <definedName name="DonnéesExternes_1" localSheetId="5" hidden="1">IndustrialPollution!#REF!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5" l="1"/>
  <c r="F42" i="5"/>
  <c r="E26" i="5" l="1"/>
  <c r="F25" i="5"/>
  <c r="E13" i="5"/>
  <c r="F12" i="5"/>
  <c r="E12" i="5"/>
  <c r="E11" i="5"/>
  <c r="F9" i="5"/>
  <c r="F13" i="5" s="1"/>
</calcChain>
</file>

<file path=xl/sharedStrings.xml><?xml version="1.0" encoding="utf-8"?>
<sst xmlns="http://schemas.openxmlformats.org/spreadsheetml/2006/main" count="348" uniqueCount="202">
  <si>
    <t>2024 ESG databook - Environmental data</t>
  </si>
  <si>
    <t>Indicators</t>
  </si>
  <si>
    <t>Environmental management</t>
  </si>
  <si>
    <t>Climate change mitigation and energy transition matters</t>
  </si>
  <si>
    <t>Climate metrics</t>
  </si>
  <si>
    <t>Industrial pollution</t>
  </si>
  <si>
    <t>Nuclear energy</t>
  </si>
  <si>
    <t>Water</t>
  </si>
  <si>
    <t xml:space="preserve">Biodiversity and ecosystems </t>
  </si>
  <si>
    <t>Resource use and circular economy</t>
  </si>
  <si>
    <t>Waste metrics</t>
  </si>
  <si>
    <t>Active prevention of environmental risks</t>
  </si>
  <si>
    <t>Percentage of relevant revenue covered</t>
  </si>
  <si>
    <t>Indicator</t>
  </si>
  <si>
    <t>Unit</t>
  </si>
  <si>
    <t>By an EMAS certification</t>
  </si>
  <si>
    <t>%</t>
  </si>
  <si>
    <t>By an ISO 14001 (non-EMAS) certification</t>
  </si>
  <si>
    <t>By other external EMS certifications</t>
  </si>
  <si>
    <t>Total external certifications</t>
  </si>
  <si>
    <t>By an internal certification (but not by a certified EMS)</t>
  </si>
  <si>
    <t>Total internal and external EMS</t>
  </si>
  <si>
    <t>Global Nature objective</t>
  </si>
  <si>
    <t>Implementation of environmental plans for industrial activities (projects, sites and activities in operation and sites being decommissioned)</t>
  </si>
  <si>
    <t>Source: "ESG at ENGIE" slide deck, slide 40</t>
  </si>
  <si>
    <t>Biomass</t>
  </si>
  <si>
    <t>Traceability and compliance</t>
  </si>
  <si>
    <t>Sourced woody biomass traceable and certified</t>
  </si>
  <si>
    <t>Sustainability</t>
  </si>
  <si>
    <r>
      <rPr>
        <sz val="11"/>
        <color theme="4" tint="-0.249977111117893"/>
        <rFont val="Aptos Narrow"/>
        <family val="2"/>
        <scheme val="minor"/>
      </rPr>
      <t>Option a.</t>
    </r>
    <r>
      <rPr>
        <sz val="11"/>
        <color theme="1"/>
        <rFont val="Aptos Narrow"/>
        <family val="2"/>
        <scheme val="minor"/>
      </rPr>
      <t xml:space="preserve"> Biomass is certified against PEFC non-controversial sources, FSC controlled wood, SBP or an equivalent voluntary scheme recognized by the European Commission under the EU RED II directive.</t>
    </r>
  </si>
  <si>
    <r>
      <rPr>
        <sz val="11"/>
        <color theme="4" tint="-0.249977111117893"/>
        <rFont val="Aptos Narrow"/>
        <family val="2"/>
        <scheme val="minor"/>
      </rPr>
      <t>Option b.</t>
    </r>
    <r>
      <rPr>
        <sz val="11"/>
        <color theme="1"/>
        <rFont val="Aptos Narrow"/>
        <family val="2"/>
        <scheme val="minor"/>
      </rPr>
      <t xml:space="preserve"> Where such certifications are not available, a sourcing policy (indicating sustainable forest management that respects ecosystems) is defi ned and communicated to raw material suppliers, and its application is verifi ed by due diligence on a recurring basis (at least every fi ve years). The sourcing policy specifi es that biomass should not be sourced from high-quality sawlogs or stemwood. In the specifi c case of plantations, biomass can only come from the products of a plantation if the plantation is certified as indicated in option a. If this is not the case, the biomass may come from plantation residues in accordance with option b.</t>
    </r>
  </si>
  <si>
    <t>Source: "ESG at ENGIE" slide deck, slide 51</t>
  </si>
  <si>
    <t>Actions and resources in relation to climate change policies</t>
  </si>
  <si>
    <t>ENGIE’s total carbon removal and associated reversal in 2024</t>
  </si>
  <si>
    <t>ktCO2</t>
  </si>
  <si>
    <t>Total carbon credits used on behalf of ENGIE in 2024</t>
  </si>
  <si>
    <t>tCO2</t>
  </si>
  <si>
    <t>of which carbon removal and similar credits</t>
  </si>
  <si>
    <t>of which avoided emissions credits</t>
  </si>
  <si>
    <t>of which recognized credits based on quality standards</t>
  </si>
  <si>
    <t>of which credits issued in Europe</t>
  </si>
  <si>
    <t>Source: 2024 Universal Registration Document, p.114</t>
  </si>
  <si>
    <t>Energy consumption and mix</t>
  </si>
  <si>
    <t>Energy consumption and energy mix (Scope 1 and Scope 2)</t>
  </si>
  <si>
    <t>Fuel consumption from coal and coal products</t>
  </si>
  <si>
    <t>MWh</t>
  </si>
  <si>
    <t xml:space="preserve">Fuel consumption from crude oil and petroleum products </t>
  </si>
  <si>
    <t xml:space="preserve">Fuel consumption from natural gas </t>
  </si>
  <si>
    <t xml:space="preserve">Fuel consumption from other fossil sources </t>
  </si>
  <si>
    <t>Consumption of purchased or acquired electricity, heat, steam, and cooling from fossil sources</t>
  </si>
  <si>
    <t>Total fossil fuel energy consumption</t>
  </si>
  <si>
    <t>Share of fossil sources in total energy consumption</t>
  </si>
  <si>
    <t>Consumption from nuclear sources</t>
  </si>
  <si>
    <t>Share of consumption from nuclear sources in total energy consumption</t>
  </si>
  <si>
    <t>Fuel consumption for renewable sources, including biomass (also comprising industrial and municipal waste of biologic origin, biogas, renewable hydrogen, etc.)</t>
  </si>
  <si>
    <t>Consumption of purchased or acquired electricity, heat, steam, and cooling from renewable sources</t>
  </si>
  <si>
    <t>Consumption of self-generated non-fuel renewable energy</t>
  </si>
  <si>
    <t>n/a</t>
  </si>
  <si>
    <t>Total renewable energy consumption</t>
  </si>
  <si>
    <t>Share of renewable sources in total energy consumption</t>
  </si>
  <si>
    <t xml:space="preserve">TOTAL ENERGY CONSUMPTION □□ </t>
  </si>
  <si>
    <t>□□ Verified by the Statutory Auditors with “reasonable” assurance for 2024</t>
  </si>
  <si>
    <t>Source: 2024 Universal Registration Document, p.115</t>
  </si>
  <si>
    <t>Renewable and non-renewable energy production breakdown</t>
  </si>
  <si>
    <t>Indicator name</t>
  </si>
  <si>
    <t>Renewable energy production - Scope 1 □□</t>
  </si>
  <si>
    <t>Renewable energy production - Scope 3</t>
  </si>
  <si>
    <t>Non-renewable energy production - scope 1</t>
  </si>
  <si>
    <t>Non-renewable energy production - scope 3</t>
  </si>
  <si>
    <t>Source: 2024 Universal Registration Document, p.116</t>
  </si>
  <si>
    <t>Gross Scope 1, 2, 3 and total GHG emissions</t>
  </si>
  <si>
    <r>
      <t xml:space="preserve">Scope 1 GHG emissions </t>
    </r>
    <r>
      <rPr>
        <b/>
        <sz val="9"/>
        <color rgb="FF4D93D9"/>
        <rFont val="Aptos Narrow"/>
        <family val="2"/>
        <scheme val="minor"/>
      </rPr>
      <t>□□</t>
    </r>
  </si>
  <si>
    <t>t CO2 eq.</t>
  </si>
  <si>
    <t>Energy production</t>
  </si>
  <si>
    <t>Gas networks</t>
  </si>
  <si>
    <t>Methane emissions from gas networks</t>
  </si>
  <si>
    <t>Other emissions from gas networks</t>
  </si>
  <si>
    <t>Other activities</t>
  </si>
  <si>
    <t>Percentage of Scope 1 GHG emissions from regulated emission trading schemes</t>
  </si>
  <si>
    <t>Scope 2 GHG emissions</t>
  </si>
  <si>
    <t> </t>
  </si>
  <si>
    <t>Scope 2 – Location-based □□</t>
  </si>
  <si>
    <t>Scope 2 – Market-based</t>
  </si>
  <si>
    <t>Significant Scope 3 GHG emissions</t>
  </si>
  <si>
    <t>3.1 Purchased goods and services</t>
  </si>
  <si>
    <t>3.2 Capital goods</t>
  </si>
  <si>
    <t>3.3 Fuel- and energy-related activities (not included in Scope 1 or Scope 2)</t>
  </si>
  <si>
    <t>Upstream fuel and electricity purchasing chain (3.3.A / 3.3.B / 3.3.C)</t>
  </si>
  <si>
    <t>Production of energy purchased for resale to end customers (3.3.D)</t>
  </si>
  <si>
    <t>3.6 Business travel</t>
  </si>
  <si>
    <t>3.7 Employee commuting</t>
  </si>
  <si>
    <t>3.11 Use of sold products (fuel sales)</t>
  </si>
  <si>
    <t>3.15 Investments in equity method entities</t>
  </si>
  <si>
    <t>TOTAL LOCATION-BASED GHG EMISSIONS</t>
  </si>
  <si>
    <t>TOTAL MARKET-BASED GHG EMISSIONS</t>
  </si>
  <si>
    <t>Sources:</t>
  </si>
  <si>
    <t xml:space="preserve">2024 Universal Registration Document, p.116 </t>
  </si>
  <si>
    <t>2023 Universal Registration Document, p.111</t>
  </si>
  <si>
    <t>2024 Integrated Report, p.93</t>
  </si>
  <si>
    <t xml:space="preserve">Water </t>
  </si>
  <si>
    <t>Water consumption</t>
  </si>
  <si>
    <t>Freshwater</t>
  </si>
  <si>
    <t>Total withdrawal</t>
  </si>
  <si>
    <r>
      <t>Mm</t>
    </r>
    <r>
      <rPr>
        <vertAlign val="superscript"/>
        <sz val="10"/>
        <color theme="1"/>
        <rFont val="Aptos Narrow"/>
        <family val="2"/>
        <scheme val="minor"/>
      </rPr>
      <t>3</t>
    </r>
  </si>
  <si>
    <t>Total discharge</t>
  </si>
  <si>
    <t>Non-freshwater</t>
  </si>
  <si>
    <t>Total consumption</t>
  </si>
  <si>
    <t>of which fresh water</t>
  </si>
  <si>
    <t>of which  non-fresh water</t>
  </si>
  <si>
    <t>Water for energy production and services associated sector*</t>
  </si>
  <si>
    <t>of which municipal water supplies (or from other water utilities)</t>
  </si>
  <si>
    <t>of which fresh surface water (lakes, rivers, etc.)</t>
  </si>
  <si>
    <t>of which fresh groundwater</t>
  </si>
  <si>
    <t>of which water returned to the source of extraction at similar or higher quality</t>
  </si>
  <si>
    <t>*Nuclear activities only</t>
  </si>
  <si>
    <t>Voluntary targets for 2030 to reduce pressure on freshwater resources</t>
  </si>
  <si>
    <t>Reduced freshwater consumption for energy production</t>
  </si>
  <si>
    <t>m³/MWh</t>
  </si>
  <si>
    <t>Reduced freshwater withdrawals for energy production</t>
  </si>
  <si>
    <t>Source: 2024 Universal Registration Document, p.125</t>
  </si>
  <si>
    <t>Water performance monitoring results</t>
  </si>
  <si>
    <t>Total water consumption</t>
  </si>
  <si>
    <t>m³</t>
  </si>
  <si>
    <t>Water consumption in water-stressed areas</t>
  </si>
  <si>
    <t>Water recycled and reused</t>
  </si>
  <si>
    <t>Water intensity to energy production ratio</t>
  </si>
  <si>
    <t>Water intensity to revenues ratio</t>
  </si>
  <si>
    <t>m³/million €</t>
  </si>
  <si>
    <t>Water stored</t>
  </si>
  <si>
    <t>Variation in stored water quantity</t>
  </si>
  <si>
    <t>Source: 2024 Universal Registration Document, p.126</t>
  </si>
  <si>
    <t>Atmospheric pollutants</t>
  </si>
  <si>
    <t>Nitrogen dioxide (NOx)</t>
  </si>
  <si>
    <t>t</t>
  </si>
  <si>
    <t>Nitrogen dioxide emission intensity ratio for energy production</t>
  </si>
  <si>
    <t>t/GWh</t>
  </si>
  <si>
    <t>Sulfur dioxide (SO2)</t>
  </si>
  <si>
    <t>Sulfur dioxide emission intensity ratio for energy production</t>
  </si>
  <si>
    <t>Total particulate matter</t>
  </si>
  <si>
    <t>Particulate matter emission intensity ratio for energy production</t>
  </si>
  <si>
    <t>Mercury</t>
  </si>
  <si>
    <t>kg</t>
  </si>
  <si>
    <t>Mercury emission intensity ratio for energy production</t>
  </si>
  <si>
    <t>kg/GWh</t>
  </si>
  <si>
    <t>Source: 2024 Universal Registration Document, p.123</t>
  </si>
  <si>
    <t>Radioactive gas emissions</t>
  </si>
  <si>
    <t>Rare gases</t>
  </si>
  <si>
    <t>TBq</t>
  </si>
  <si>
    <t>Iodine</t>
  </si>
  <si>
    <t>GBq</t>
  </si>
  <si>
    <t>Aerosols</t>
  </si>
  <si>
    <t>Radioactive nuclear waste (low and medium level)</t>
  </si>
  <si>
    <r>
      <t>m</t>
    </r>
    <r>
      <rPr>
        <vertAlign val="superscript"/>
        <sz val="11"/>
        <color theme="1"/>
        <rFont val="Aptos Narrow"/>
        <family val="2"/>
        <scheme val="minor"/>
      </rPr>
      <t>3</t>
    </r>
  </si>
  <si>
    <t>Radioactive liquid wastes</t>
  </si>
  <si>
    <t>Beta and Gamma emitters</t>
  </si>
  <si>
    <t>Tritium</t>
  </si>
  <si>
    <t>Biodiversity and ecosystems</t>
  </si>
  <si>
    <t>CSRD indicators</t>
  </si>
  <si>
    <t>Develop action plans for identified priority material sites</t>
  </si>
  <si>
    <t>Apply the avoid-reduce-compensate sequence to development projects</t>
  </si>
  <si>
    <t>Implement ecological management for all the Group's industrial activities,
in particular without the use of chemical phytosanitary products</t>
  </si>
  <si>
    <t>Implement Nature-Based Solutions (NBS)</t>
  </si>
  <si>
    <t>#</t>
  </si>
  <si>
    <t>Source: 2024 Universal Registration Document, p.130</t>
  </si>
  <si>
    <t>Act4nature indicators</t>
  </si>
  <si>
    <t>Act4nature indicators can be found in the "ESG at ENGIE" slide deck, which can be downloaded from:</t>
  </si>
  <si>
    <t>https://www.engie.com/en/group/social-responsibility/csr-publications</t>
  </si>
  <si>
    <r>
      <t xml:space="preserve">2024 </t>
    </r>
    <r>
      <rPr>
        <b/>
        <sz val="11"/>
        <color theme="3" tint="0.499984740745262"/>
        <rFont val="Aptos Narrow"/>
        <family val="2"/>
        <scheme val="minor"/>
      </rPr>
      <t>(1)</t>
    </r>
  </si>
  <si>
    <r>
      <t xml:space="preserve">2023 </t>
    </r>
    <r>
      <rPr>
        <b/>
        <sz val="11"/>
        <color theme="0" tint="-0.249977111117893"/>
        <rFont val="Aptos Narrow"/>
        <family val="2"/>
        <scheme val="minor"/>
      </rPr>
      <t>(2)</t>
    </r>
  </si>
  <si>
    <r>
      <t xml:space="preserve">2022 </t>
    </r>
    <r>
      <rPr>
        <b/>
        <sz val="11"/>
        <color theme="0" tint="-0.249977111117893"/>
        <rFont val="Aptos Narrow"/>
        <family val="2"/>
        <scheme val="minor"/>
      </rPr>
      <t>(3)</t>
    </r>
  </si>
  <si>
    <t>Develop biomethane production capacity in Europe</t>
  </si>
  <si>
    <t>TWh</t>
  </si>
  <si>
    <t>Expand biomethane injection capacity in France</t>
  </si>
  <si>
    <t>TWh/year</t>
  </si>
  <si>
    <t>(1) Source: 2024 Universal Registration Document, p.135</t>
  </si>
  <si>
    <t>(2) Source: 2023 Universal Registration Document, p.239</t>
  </si>
  <si>
    <t>(3) Source: 2022 Universal Registration Document, p.230</t>
  </si>
  <si>
    <t>Total quantity of non-hazardous waste and by-products discharged (including sludge)</t>
  </si>
  <si>
    <t>• Fly ash, refioms (residues from the purification of incineration fumes from household waste)</t>
  </si>
  <si>
    <t>• Ash, bottom ash</t>
  </si>
  <si>
    <t>• Desulfurization by-products</t>
  </si>
  <si>
    <t>• Sludge</t>
  </si>
  <si>
    <t>• Driftwood</t>
  </si>
  <si>
    <t>Total quantity of non-hazardous waste and by-products recovered (including sludge)</t>
  </si>
  <si>
    <t>Total quantity of hazardous waste and by-products discharged (including sludge and excluding radioactive waste) ☐☐</t>
  </si>
  <si>
    <t>Total quantity of hazardous waste and by-products recovered (including sludge and excluding radioactive waste) ☐☐</t>
  </si>
  <si>
    <t>☐☐ Verified by the Statutory Auditors with reasonable assurance for 2024</t>
  </si>
  <si>
    <t>Source: 2024 Universal Registration Document, p.136</t>
  </si>
  <si>
    <t>Waste disposed (excl. ash, gypsum, hazardous)</t>
  </si>
  <si>
    <t>Waste used/recycled/sold</t>
  </si>
  <si>
    <t>Ash and gypsum waste recycled/reused</t>
  </si>
  <si>
    <t>Ash and gypsum waste disposed</t>
  </si>
  <si>
    <t>Prevention of environmental risks</t>
  </si>
  <si>
    <t>% of relevant revenue covered by an environmental risk prevention plan</t>
  </si>
  <si>
    <t>% of relevant revenue covered by an environmental crisis management plan</t>
  </si>
  <si>
    <t>Management of environmental risks</t>
  </si>
  <si>
    <t>Units</t>
  </si>
  <si>
    <t>Environment-related complaints</t>
  </si>
  <si>
    <t>Environment-related convictions</t>
  </si>
  <si>
    <t>Amount of compensation (in € thousands)</t>
  </si>
  <si>
    <t>k€</t>
  </si>
  <si>
    <t>Sulfur hexafluoride (SF6)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</si>
</sst>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_-;\-* #,##0.0_-;_-* &quot;-&quot;??_-;_-@_-"/>
    <numFmt numFmtId="167" formatCode="_-* #,##0_-;\-* #,##0_-;_-* &quot;-&quot;??_-;_-@_-"/>
    <numFmt numFmtId="168" formatCode="#,##0_ ;\-#,##0\ "/>
    <numFmt numFmtId="169" formatCode="0.0"/>
    <numFmt numFmtId="170" formatCode="_(* #,##0.0_);_(* \(#,##0.0\);_(* &quot;-&quot;??_);_(@_)"/>
  </numFmts>
  <fonts count="5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4" tint="0.39997558519241921"/>
      <name val="Aptos Narrow"/>
      <family val="2"/>
      <scheme val="minor"/>
    </font>
    <font>
      <b/>
      <sz val="11"/>
      <color theme="4" tint="0.3999755851924192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sz val="11"/>
      <color rgb="FF242424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11"/>
      <color rgb="FF353A3D"/>
      <name val="Aptos Narrow"/>
      <family val="2"/>
      <scheme val="minor"/>
    </font>
    <font>
      <sz val="11"/>
      <color theme="1"/>
      <name val="Aptos Narrow"/>
      <family val="2"/>
    </font>
    <font>
      <sz val="10"/>
      <color rgb="FF353A3D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b/>
      <sz val="11"/>
      <color theme="4" tint="-0.249977111117893"/>
      <name val="Aptos Narrow"/>
      <family val="2"/>
      <scheme val="minor"/>
    </font>
    <font>
      <sz val="10"/>
      <color rgb="FF00B0F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ptos Narrow"/>
      <family val="2"/>
    </font>
    <font>
      <sz val="12"/>
      <color theme="1"/>
      <name val="Aptos Narrow"/>
      <family val="2"/>
    </font>
    <font>
      <sz val="12"/>
      <color theme="10"/>
      <name val="Aptos Narrow"/>
      <family val="2"/>
    </font>
    <font>
      <b/>
      <sz val="18"/>
      <color rgb="FF00B0F0"/>
      <name val="Aptos Narrow"/>
      <family val="2"/>
    </font>
    <font>
      <b/>
      <sz val="14"/>
      <color rgb="FF000000"/>
      <name val="Aptos Narrow"/>
      <family val="2"/>
    </font>
    <font>
      <vertAlign val="superscript"/>
      <sz val="10"/>
      <color theme="1"/>
      <name val="Aptos Narrow"/>
      <family val="2"/>
      <scheme val="minor"/>
    </font>
    <font>
      <sz val="14"/>
      <color rgb="FF0070C0"/>
      <name val="Aptos Narrow"/>
      <family val="2"/>
      <scheme val="minor"/>
    </font>
    <font>
      <sz val="12"/>
      <color theme="10"/>
      <name val="Aptos Narrow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rial Nova"/>
      <family val="2"/>
    </font>
    <font>
      <i/>
      <sz val="11"/>
      <color rgb="FFFF0000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name val="Aptos Narrow"/>
      <family val="2"/>
      <scheme val="minor"/>
    </font>
    <font>
      <sz val="9"/>
      <color rgb="FF242424"/>
      <name val="Aptos Narrow"/>
      <family val="2"/>
      <scheme val="minor"/>
    </font>
    <font>
      <b/>
      <sz val="11"/>
      <color rgb="FF4D93D9"/>
      <name val="Aptos Narrow"/>
      <family val="2"/>
      <scheme val="minor"/>
    </font>
    <font>
      <b/>
      <sz val="9"/>
      <color rgb="FF4D93D9"/>
      <name val="Aptos Narrow"/>
      <family val="2"/>
      <scheme val="minor"/>
    </font>
    <font>
      <b/>
      <sz val="11"/>
      <color theme="3" tint="0.499984740745262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b/>
      <sz val="16"/>
      <color rgb="FF00B0F0"/>
      <name val="Aptos Narrow"/>
      <family val="2"/>
    </font>
    <font>
      <b/>
      <sz val="16"/>
      <color rgb="FF00B0F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rgb="FF43AEE2"/>
      <name val="Aptos Narrow"/>
      <family val="2"/>
      <scheme val="minor"/>
    </font>
    <font>
      <b/>
      <sz val="16"/>
      <color theme="4"/>
      <name val="Aptos Narrow"/>
      <family val="2"/>
      <scheme val="minor"/>
    </font>
    <font>
      <sz val="11"/>
      <color rgb="FF353A3D"/>
      <name val="Aptos Narrow"/>
      <family val="2"/>
    </font>
    <font>
      <i/>
      <sz val="10"/>
      <color theme="1"/>
      <name val="Aptos Narrow"/>
      <family val="2"/>
    </font>
    <font>
      <vertAlign val="superscript"/>
      <sz val="11"/>
      <color theme="1"/>
      <name val="Aptos Narrow"/>
      <family val="2"/>
      <scheme val="minor"/>
    </font>
    <font>
      <sz val="11"/>
      <color rgb="FF00B0F0"/>
      <name val="Aptos Narrow"/>
      <family val="2"/>
      <scheme val="minor"/>
    </font>
    <font>
      <b/>
      <sz val="11"/>
      <color theme="0" tint="-0.249977111117893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3" tint="9.9978637043366805E-2"/>
        <bgColor rgb="FF000000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4EA72E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theme="2" tint="-0.499984740745262"/>
      </bottom>
      <diagonal/>
    </border>
    <border>
      <left/>
      <right/>
      <top style="medium">
        <color indexed="64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theme="2" tint="-0.499984740745262"/>
      </bottom>
      <diagonal/>
    </border>
    <border>
      <left/>
      <right/>
      <top style="thin">
        <color rgb="FF4EA72E"/>
      </top>
      <bottom style="medium">
        <color theme="2" tint="-0.499984740745262"/>
      </bottom>
      <diagonal/>
    </border>
    <border>
      <left/>
      <right style="thin">
        <color theme="1" tint="0.499984740745262"/>
      </right>
      <top style="thin">
        <color rgb="FF4EA72E"/>
      </top>
      <bottom style="medium">
        <color theme="2" tint="-0.499984740745262"/>
      </bottom>
      <diagonal/>
    </border>
    <border>
      <left/>
      <right style="thin">
        <color theme="1" tint="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indexed="64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indexed="64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dotted">
        <color rgb="FF7F7F7F"/>
      </top>
      <bottom style="dotted">
        <color rgb="FF7F7F7F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rgb="FF0070C0"/>
      </bottom>
      <diagonal/>
    </border>
    <border>
      <left/>
      <right/>
      <top style="dotted">
        <color rgb="FF7F7F7F"/>
      </top>
      <bottom style="thin">
        <color rgb="FF0070C0"/>
      </bottom>
      <diagonal/>
    </border>
    <border>
      <left/>
      <right/>
      <top style="dotted">
        <color rgb="FF7F7F7F"/>
      </top>
      <bottom style="hair">
        <color theme="4"/>
      </bottom>
      <diagonal/>
    </border>
    <border>
      <left/>
      <right/>
      <top/>
      <bottom style="thin">
        <color rgb="FF0070C0"/>
      </bottom>
      <diagonal/>
    </border>
    <border>
      <left/>
      <right/>
      <top/>
      <bottom style="dotted">
        <color rgb="FF7F7F7F"/>
      </bottom>
      <diagonal/>
    </border>
    <border>
      <left/>
      <right/>
      <top style="dotted">
        <color rgb="FF7F7F7F"/>
      </top>
      <bottom/>
      <diagonal/>
    </border>
    <border>
      <left/>
      <right/>
      <top style="thin">
        <color rgb="FF00B050"/>
      </top>
      <bottom/>
      <diagonal/>
    </border>
    <border>
      <left/>
      <right/>
      <top style="thin">
        <color theme="9"/>
      </top>
      <bottom/>
      <diagonal/>
    </border>
    <border>
      <left/>
      <right/>
      <top/>
      <bottom style="thin">
        <color rgb="FF00B050"/>
      </bottom>
      <diagonal/>
    </border>
    <border>
      <left/>
      <right/>
      <top style="dotted">
        <color indexed="64"/>
      </top>
      <bottom style="thin">
        <color theme="4"/>
      </bottom>
      <diagonal/>
    </border>
    <border>
      <left/>
      <right/>
      <top style="dotted">
        <color rgb="FF7F7F7F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rgb="FF7F7F7F"/>
      </top>
      <bottom style="thin">
        <color theme="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4EA72E"/>
      </bottom>
      <diagonal/>
    </border>
    <border>
      <left/>
      <right/>
      <top style="dotted">
        <color indexed="64"/>
      </top>
      <bottom style="thin">
        <color theme="3" tint="0.24994659260841701"/>
      </bottom>
      <diagonal/>
    </border>
  </borders>
  <cellStyleXfs count="12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31" fillId="0" borderId="0"/>
    <xf numFmtId="0" fontId="30" fillId="0" borderId="0"/>
    <xf numFmtId="0" fontId="32" fillId="0" borderId="0" applyNumberFormat="0" applyFill="0" applyBorder="0" applyAlignment="0" applyProtection="0"/>
    <xf numFmtId="0" fontId="33" fillId="0" borderId="0"/>
    <xf numFmtId="0" fontId="34" fillId="6" borderId="0"/>
    <xf numFmtId="0" fontId="35" fillId="7" borderId="0"/>
    <xf numFmtId="43" fontId="4" fillId="0" borderId="0" applyFont="0" applyFill="0" applyBorder="0" applyAlignment="0" applyProtection="0"/>
  </cellStyleXfs>
  <cellXfs count="30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7" fillId="0" borderId="13" xfId="0" applyFont="1" applyBorder="1"/>
    <xf numFmtId="0" fontId="6" fillId="0" borderId="0" xfId="0" applyFont="1"/>
    <xf numFmtId="165" fontId="8" fillId="0" borderId="29" xfId="0" applyNumberFormat="1" applyFont="1" applyBorder="1" applyAlignment="1">
      <alignment wrapText="1"/>
    </xf>
    <xf numFmtId="0" fontId="7" fillId="0" borderId="14" xfId="0" applyFont="1" applyBorder="1" applyAlignment="1">
      <alignment wrapText="1"/>
    </xf>
    <xf numFmtId="165" fontId="8" fillId="0" borderId="29" xfId="0" applyNumberFormat="1" applyFont="1" applyBorder="1" applyAlignment="1">
      <alignment horizontal="right"/>
    </xf>
    <xf numFmtId="0" fontId="11" fillId="0" borderId="35" xfId="0" applyFont="1" applyBorder="1" applyAlignment="1">
      <alignment horizontal="left" wrapText="1" readingOrder="1"/>
    </xf>
    <xf numFmtId="165" fontId="8" fillId="0" borderId="3" xfId="0" applyNumberFormat="1" applyFont="1" applyBorder="1" applyAlignment="1">
      <alignment horizontal="right"/>
    </xf>
    <xf numFmtId="165" fontId="8" fillId="0" borderId="3" xfId="0" quotePrefix="1" applyNumberFormat="1" applyFont="1" applyBorder="1" applyAlignment="1">
      <alignment horizontal="right"/>
    </xf>
    <xf numFmtId="165" fontId="17" fillId="0" borderId="0" xfId="0" applyNumberFormat="1" applyFont="1" applyAlignment="1">
      <alignment horizontal="right"/>
    </xf>
    <xf numFmtId="0" fontId="18" fillId="0" borderId="37" xfId="0" applyFont="1" applyBorder="1" applyAlignment="1">
      <alignment horizontal="center" wrapText="1" readingOrder="1"/>
    </xf>
    <xf numFmtId="164" fontId="11" fillId="0" borderId="37" xfId="2" applyFont="1" applyBorder="1" applyAlignment="1">
      <alignment horizontal="center" wrapText="1" readingOrder="1"/>
    </xf>
    <xf numFmtId="0" fontId="19" fillId="0" borderId="33" xfId="0" applyFont="1" applyBorder="1" applyAlignment="1">
      <alignment horizontal="left" wrapText="1" indent="4"/>
    </xf>
    <xf numFmtId="0" fontId="11" fillId="0" borderId="37" xfId="0" applyFont="1" applyBorder="1" applyAlignment="1">
      <alignment horizontal="left" wrapText="1" readingOrder="1"/>
    </xf>
    <xf numFmtId="0" fontId="11" fillId="0" borderId="45" xfId="0" applyFont="1" applyBorder="1" applyAlignment="1">
      <alignment horizontal="left" wrapText="1" readingOrder="1"/>
    </xf>
    <xf numFmtId="0" fontId="18" fillId="0" borderId="45" xfId="0" applyFont="1" applyBorder="1" applyAlignment="1">
      <alignment horizontal="center" wrapText="1" readingOrder="1"/>
    </xf>
    <xf numFmtId="164" fontId="11" fillId="0" borderId="45" xfId="2" applyFont="1" applyBorder="1" applyAlignment="1">
      <alignment horizontal="center" wrapText="1" readingOrder="1"/>
    </xf>
    <xf numFmtId="0" fontId="11" fillId="0" borderId="8" xfId="0" applyFont="1" applyBorder="1" applyAlignment="1">
      <alignment horizontal="left" wrapText="1" readingOrder="1"/>
    </xf>
    <xf numFmtId="0" fontId="20" fillId="0" borderId="0" xfId="0" applyFont="1"/>
    <xf numFmtId="165" fontId="17" fillId="0" borderId="0" xfId="0" applyNumberFormat="1" applyFont="1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164" fontId="12" fillId="0" borderId="31" xfId="2" applyFont="1" applyFill="1" applyBorder="1" applyAlignment="1">
      <alignment horizontal="center" wrapText="1" readingOrder="1"/>
    </xf>
    <xf numFmtId="164" fontId="12" fillId="0" borderId="31" xfId="2" applyFont="1" applyFill="1" applyBorder="1" applyAlignment="1">
      <alignment horizontal="center" vertical="center" wrapText="1" readingOrder="1"/>
    </xf>
    <xf numFmtId="164" fontId="11" fillId="0" borderId="35" xfId="2" applyFont="1" applyFill="1" applyBorder="1" applyAlignment="1">
      <alignment horizontal="center" wrapText="1" readingOrder="1"/>
    </xf>
    <xf numFmtId="164" fontId="12" fillId="0" borderId="36" xfId="2" applyFont="1" applyFill="1" applyBorder="1" applyAlignment="1">
      <alignment horizontal="center" wrapText="1" readingOrder="1"/>
    </xf>
    <xf numFmtId="0" fontId="15" fillId="0" borderId="0" xfId="0" applyFont="1"/>
    <xf numFmtId="167" fontId="12" fillId="0" borderId="32" xfId="2" applyNumberFormat="1" applyFont="1" applyFill="1" applyBorder="1" applyAlignment="1">
      <alignment horizontal="center" vertical="center" wrapText="1" readingOrder="1"/>
    </xf>
    <xf numFmtId="0" fontId="11" fillId="0" borderId="32" xfId="0" applyFont="1" applyBorder="1" applyAlignment="1">
      <alignment horizontal="left" wrapText="1" readingOrder="1"/>
    </xf>
    <xf numFmtId="0" fontId="11" fillId="0" borderId="32" xfId="0" applyFont="1" applyBorder="1" applyAlignment="1">
      <alignment horizontal="center" vertical="center" wrapText="1" readingOrder="1"/>
    </xf>
    <xf numFmtId="167" fontId="12" fillId="0" borderId="38" xfId="2" applyNumberFormat="1" applyFont="1" applyFill="1" applyBorder="1" applyAlignment="1">
      <alignment horizontal="center" vertical="center" wrapText="1" readingOrder="1"/>
    </xf>
    <xf numFmtId="0" fontId="11" fillId="0" borderId="31" xfId="0" applyFont="1" applyBorder="1" applyAlignment="1">
      <alignment horizontal="left" wrapText="1" readingOrder="1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3" applyFont="1" applyAlignment="1">
      <alignment horizontal="left" vertical="center" indent="2"/>
    </xf>
    <xf numFmtId="0" fontId="26" fillId="0" borderId="0" xfId="0" applyFont="1" applyAlignment="1">
      <alignment horizontal="left" vertical="center"/>
    </xf>
    <xf numFmtId="0" fontId="28" fillId="0" borderId="0" xfId="0" applyFont="1"/>
    <xf numFmtId="0" fontId="28" fillId="0" borderId="0" xfId="0" applyFont="1" applyAlignment="1">
      <alignment horizontal="left" wrapText="1"/>
    </xf>
    <xf numFmtId="0" fontId="29" fillId="0" borderId="0" xfId="3" applyFont="1" applyAlignment="1">
      <alignment horizontal="left" vertical="center" indent="2"/>
    </xf>
    <xf numFmtId="0" fontId="36" fillId="0" borderId="0" xfId="0" applyFont="1" applyAlignment="1">
      <alignment vertical="center"/>
    </xf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horizontal="right" wrapText="1" readingOrder="1"/>
    </xf>
    <xf numFmtId="0" fontId="34" fillId="0" borderId="0" xfId="0" applyFont="1" applyAlignment="1">
      <alignment horizontal="center"/>
    </xf>
    <xf numFmtId="0" fontId="1" fillId="0" borderId="32" xfId="0" applyFont="1" applyBorder="1" applyAlignment="1">
      <alignment horizontal="center" vertical="center" wrapText="1" readingOrder="1"/>
    </xf>
    <xf numFmtId="0" fontId="8" fillId="0" borderId="14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19" fillId="0" borderId="30" xfId="0" applyFont="1" applyBorder="1" applyAlignment="1">
      <alignment horizontal="center" wrapText="1"/>
    </xf>
    <xf numFmtId="0" fontId="19" fillId="0" borderId="29" xfId="0" applyFont="1" applyBorder="1" applyAlignment="1">
      <alignment horizontal="center"/>
    </xf>
    <xf numFmtId="0" fontId="19" fillId="0" borderId="33" xfId="0" applyFont="1" applyBorder="1" applyAlignment="1">
      <alignment horizontal="center" wrapText="1"/>
    </xf>
    <xf numFmtId="0" fontId="19" fillId="0" borderId="34" xfId="0" applyFont="1" applyBorder="1" applyAlignment="1">
      <alignment horizontal="center" wrapText="1"/>
    </xf>
    <xf numFmtId="0" fontId="9" fillId="0" borderId="32" xfId="0" applyFont="1" applyBorder="1" applyAlignment="1">
      <alignment horizontal="left" wrapText="1" readingOrder="1"/>
    </xf>
    <xf numFmtId="0" fontId="9" fillId="0" borderId="32" xfId="0" applyFont="1" applyBorder="1" applyAlignment="1">
      <alignment horizontal="center" wrapText="1" readingOrder="1"/>
    </xf>
    <xf numFmtId="0" fontId="5" fillId="5" borderId="32" xfId="0" applyFont="1" applyFill="1" applyBorder="1" applyAlignment="1">
      <alignment horizontal="center" wrapText="1" readingOrder="1"/>
    </xf>
    <xf numFmtId="0" fontId="39" fillId="0" borderId="0" xfId="0" applyFont="1"/>
    <xf numFmtId="165" fontId="12" fillId="0" borderId="44" xfId="0" applyNumberFormat="1" applyFont="1" applyBorder="1" applyAlignment="1">
      <alignment wrapText="1" readingOrder="1"/>
    </xf>
    <xf numFmtId="165" fontId="8" fillId="0" borderId="9" xfId="0" applyNumberFormat="1" applyFont="1" applyBorder="1" applyAlignment="1">
      <alignment horizontal="right"/>
    </xf>
    <xf numFmtId="0" fontId="40" fillId="0" borderId="0" xfId="0" applyFont="1"/>
    <xf numFmtId="0" fontId="8" fillId="0" borderId="22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31" xfId="0" applyBorder="1"/>
    <xf numFmtId="0" fontId="0" fillId="0" borderId="39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0" fillId="0" borderId="14" xfId="0" applyBorder="1"/>
    <xf numFmtId="0" fontId="0" fillId="0" borderId="13" xfId="0" applyBorder="1"/>
    <xf numFmtId="0" fontId="0" fillId="0" borderId="13" xfId="0" applyBorder="1" applyAlignment="1">
      <alignment horizontal="left" indent="3"/>
    </xf>
    <xf numFmtId="0" fontId="0" fillId="0" borderId="22" xfId="0" applyBorder="1" applyAlignment="1">
      <alignment horizontal="left" indent="3"/>
    </xf>
    <xf numFmtId="0" fontId="0" fillId="0" borderId="0" xfId="0" applyAlignment="1">
      <alignment horizontal="left" wrapText="1"/>
    </xf>
    <xf numFmtId="0" fontId="9" fillId="0" borderId="4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44" fillId="0" borderId="0" xfId="0" applyFont="1"/>
    <xf numFmtId="0" fontId="0" fillId="0" borderId="29" xfId="0" applyBorder="1" applyAlignment="1">
      <alignment wrapText="1"/>
    </xf>
    <xf numFmtId="0" fontId="0" fillId="0" borderId="43" xfId="0" applyBorder="1" applyAlignment="1">
      <alignment horizontal="left" wrapText="1"/>
    </xf>
    <xf numFmtId="168" fontId="0" fillId="0" borderId="0" xfId="2" applyNumberFormat="1" applyFont="1" applyFill="1" applyBorder="1" applyAlignment="1">
      <alignment wrapText="1"/>
    </xf>
    <xf numFmtId="0" fontId="9" fillId="0" borderId="10" xfId="0" applyFont="1" applyBorder="1" applyAlignment="1">
      <alignment horizontal="center" wrapText="1"/>
    </xf>
    <xf numFmtId="0" fontId="5" fillId="4" borderId="6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8" fillId="0" borderId="3" xfId="0" applyFont="1" applyBorder="1"/>
    <xf numFmtId="2" fontId="8" fillId="0" borderId="4" xfId="0" applyNumberFormat="1" applyFont="1" applyBorder="1" applyAlignment="1">
      <alignment horizontal="right"/>
    </xf>
    <xf numFmtId="0" fontId="8" fillId="0" borderId="4" xfId="0" applyFont="1" applyBorder="1"/>
    <xf numFmtId="0" fontId="10" fillId="0" borderId="0" xfId="0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29" xfId="0" applyBorder="1" applyAlignment="1">
      <alignment horizontal="left" wrapText="1" indent="1"/>
    </xf>
    <xf numFmtId="167" fontId="0" fillId="0" borderId="30" xfId="2" applyNumberFormat="1" applyFont="1" applyBorder="1" applyAlignment="1">
      <alignment wrapText="1"/>
    </xf>
    <xf numFmtId="167" fontId="0" fillId="0" borderId="29" xfId="2" applyNumberFormat="1" applyFont="1" applyFill="1" applyBorder="1" applyAlignment="1"/>
    <xf numFmtId="167" fontId="0" fillId="0" borderId="30" xfId="2" applyNumberFormat="1" applyFont="1" applyFill="1" applyBorder="1" applyAlignment="1"/>
    <xf numFmtId="166" fontId="0" fillId="0" borderId="30" xfId="2" applyNumberFormat="1" applyFont="1" applyBorder="1" applyAlignment="1">
      <alignment wrapText="1"/>
    </xf>
    <xf numFmtId="0" fontId="0" fillId="0" borderId="33" xfId="0" applyBorder="1" applyAlignment="1">
      <alignment horizontal="left" wrapText="1" indent="1"/>
    </xf>
    <xf numFmtId="166" fontId="0" fillId="0" borderId="43" xfId="2" applyNumberFormat="1" applyFont="1" applyBorder="1" applyAlignment="1">
      <alignment wrapText="1"/>
    </xf>
    <xf numFmtId="0" fontId="15" fillId="0" borderId="0" xfId="0" applyFont="1" applyAlignment="1">
      <alignment wrapText="1"/>
    </xf>
    <xf numFmtId="0" fontId="48" fillId="0" borderId="0" xfId="0" applyFont="1" applyAlignment="1">
      <alignment wrapText="1"/>
    </xf>
    <xf numFmtId="0" fontId="0" fillId="0" borderId="11" xfId="0" applyBorder="1" applyAlignment="1">
      <alignment horizontal="right"/>
    </xf>
    <xf numFmtId="0" fontId="0" fillId="0" borderId="12" xfId="0" applyBorder="1"/>
    <xf numFmtId="0" fontId="0" fillId="0" borderId="12" xfId="0" applyBorder="1" applyAlignment="1">
      <alignment horizontal="center"/>
    </xf>
    <xf numFmtId="3" fontId="0" fillId="0" borderId="12" xfId="0" applyNumberFormat="1" applyBorder="1"/>
    <xf numFmtId="0" fontId="0" fillId="0" borderId="11" xfId="0" applyBorder="1"/>
    <xf numFmtId="0" fontId="0" fillId="0" borderId="11" xfId="0" applyBorder="1" applyAlignment="1">
      <alignment horizontal="center"/>
    </xf>
    <xf numFmtId="3" fontId="0" fillId="0" borderId="11" xfId="0" applyNumberFormat="1" applyBorder="1"/>
    <xf numFmtId="0" fontId="0" fillId="0" borderId="13" xfId="0" applyBorder="1" applyAlignment="1">
      <alignment horizontal="center"/>
    </xf>
    <xf numFmtId="0" fontId="8" fillId="0" borderId="9" xfId="0" applyFont="1" applyBorder="1" applyAlignment="1">
      <alignment wrapText="1"/>
    </xf>
    <xf numFmtId="0" fontId="8" fillId="0" borderId="9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28" xfId="0" applyBorder="1"/>
    <xf numFmtId="0" fontId="0" fillId="0" borderId="43" xfId="0" applyBorder="1" applyAlignment="1">
      <alignment wrapText="1"/>
    </xf>
    <xf numFmtId="167" fontId="0" fillId="0" borderId="43" xfId="2" applyNumberFormat="1" applyFont="1" applyFill="1" applyBorder="1" applyAlignment="1"/>
    <xf numFmtId="0" fontId="49" fillId="0" borderId="0" xfId="0" applyFont="1" applyAlignment="1">
      <alignment horizontal="left" vertical="center"/>
    </xf>
    <xf numFmtId="0" fontId="50" fillId="0" borderId="0" xfId="0" applyFont="1"/>
    <xf numFmtId="0" fontId="50" fillId="0" borderId="0" xfId="0" applyFont="1" applyAlignment="1">
      <alignment horizontal="left" vertical="center"/>
    </xf>
    <xf numFmtId="0" fontId="51" fillId="0" borderId="0" xfId="0" applyFont="1"/>
    <xf numFmtId="0" fontId="52" fillId="0" borderId="0" xfId="0" applyFont="1" applyAlignment="1">
      <alignment horizontal="left" wrapText="1"/>
    </xf>
    <xf numFmtId="0" fontId="53" fillId="0" borderId="0" xfId="0" applyFont="1" applyAlignment="1">
      <alignment vertical="top" wrapText="1"/>
    </xf>
    <xf numFmtId="43" fontId="54" fillId="0" borderId="38" xfId="11" applyFont="1" applyBorder="1" applyAlignment="1">
      <alignment horizontal="left" vertical="center" wrapText="1" readingOrder="1"/>
    </xf>
    <xf numFmtId="43" fontId="54" fillId="0" borderId="49" xfId="11" applyFont="1" applyBorder="1" applyAlignment="1">
      <alignment horizontal="left" vertical="center" wrapText="1" readingOrder="1"/>
    </xf>
    <xf numFmtId="0" fontId="55" fillId="0" borderId="0" xfId="0" applyFont="1" applyAlignment="1">
      <alignment vertical="top"/>
    </xf>
    <xf numFmtId="0" fontId="55" fillId="0" borderId="0" xfId="0" applyFont="1" applyAlignment="1">
      <alignment horizontal="left" vertical="top" wrapText="1"/>
    </xf>
    <xf numFmtId="167" fontId="54" fillId="0" borderId="38" xfId="11" applyNumberFormat="1" applyFont="1" applyBorder="1" applyAlignment="1">
      <alignment vertical="center" wrapText="1" readingOrder="1"/>
    </xf>
    <xf numFmtId="43" fontId="54" fillId="0" borderId="31" xfId="11" applyFont="1" applyBorder="1" applyAlignment="1">
      <alignment horizontal="left" vertical="center" wrapText="1" readingOrder="1"/>
    </xf>
    <xf numFmtId="167" fontId="54" fillId="0" borderId="31" xfId="11" applyNumberFormat="1" applyFont="1" applyBorder="1" applyAlignment="1">
      <alignment vertical="center" wrapText="1" readingOrder="1"/>
    </xf>
    <xf numFmtId="0" fontId="12" fillId="0" borderId="38" xfId="2" applyNumberFormat="1" applyFont="1" applyFill="1" applyBorder="1" applyAlignment="1">
      <alignment horizontal="left" vertical="center" readingOrder="1"/>
    </xf>
    <xf numFmtId="0" fontId="12" fillId="0" borderId="32" xfId="2" applyNumberFormat="1" applyFont="1" applyFill="1" applyBorder="1" applyAlignment="1">
      <alignment horizontal="left" vertical="center" wrapText="1" readingOrder="1"/>
    </xf>
    <xf numFmtId="0" fontId="12" fillId="0" borderId="31" xfId="2" applyNumberFormat="1" applyFont="1" applyFill="1" applyBorder="1" applyAlignment="1">
      <alignment horizontal="left" vertical="center" wrapText="1" readingOrder="1"/>
    </xf>
    <xf numFmtId="0" fontId="12" fillId="0" borderId="36" xfId="2" applyNumberFormat="1" applyFont="1" applyFill="1" applyBorder="1" applyAlignment="1">
      <alignment horizontal="left" vertical="center" readingOrder="1"/>
    </xf>
    <xf numFmtId="169" fontId="54" fillId="0" borderId="38" xfId="2" applyNumberFormat="1" applyFont="1" applyBorder="1" applyAlignment="1">
      <alignment horizontal="right" vertical="center" wrapText="1" readingOrder="1"/>
    </xf>
    <xf numFmtId="169" fontId="54" fillId="0" borderId="49" xfId="2" applyNumberFormat="1" applyFont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0" fillId="0" borderId="9" xfId="0" applyBorder="1" applyAlignment="1">
      <alignment horizontal="left" vertical="top" wrapText="1" indent="1"/>
    </xf>
    <xf numFmtId="0" fontId="0" fillId="0" borderId="46" xfId="0" applyBorder="1" applyAlignment="1">
      <alignment horizontal="left" vertical="top" wrapText="1" indent="1"/>
    </xf>
    <xf numFmtId="2" fontId="0" fillId="0" borderId="9" xfId="2" applyNumberFormat="1" applyFont="1" applyBorder="1" applyAlignment="1">
      <alignment vertical="top" wrapText="1"/>
    </xf>
    <xf numFmtId="2" fontId="11" fillId="0" borderId="8" xfId="2" applyNumberFormat="1" applyFont="1" applyBorder="1" applyAlignment="1">
      <alignment horizontal="center" wrapText="1" readingOrder="1"/>
    </xf>
    <xf numFmtId="2" fontId="0" fillId="0" borderId="9" xfId="2" applyNumberFormat="1" applyFont="1" applyBorder="1" applyAlignment="1">
      <alignment wrapText="1"/>
    </xf>
    <xf numFmtId="2" fontId="0" fillId="0" borderId="46" xfId="2" applyNumberFormat="1" applyFont="1" applyBorder="1" applyAlignment="1">
      <alignment wrapText="1"/>
    </xf>
    <xf numFmtId="1" fontId="0" fillId="0" borderId="9" xfId="2" applyNumberFormat="1" applyFont="1" applyBorder="1" applyAlignment="1">
      <alignment vertical="top" wrapText="1"/>
    </xf>
    <xf numFmtId="0" fontId="0" fillId="0" borderId="9" xfId="0" applyBorder="1" applyAlignment="1">
      <alignment horizontal="center" vertical="top" wrapText="1"/>
    </xf>
    <xf numFmtId="0" fontId="57" fillId="0" borderId="8" xfId="0" applyFont="1" applyBorder="1" applyAlignment="1">
      <alignment horizontal="center" wrapText="1" readingOrder="1"/>
    </xf>
    <xf numFmtId="0" fontId="0" fillId="0" borderId="9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12" fillId="0" borderId="31" xfId="2" applyNumberFormat="1" applyFont="1" applyFill="1" applyBorder="1" applyAlignment="1">
      <alignment horizontal="center" vertical="center" wrapText="1" readingOrder="1"/>
    </xf>
    <xf numFmtId="0" fontId="12" fillId="0" borderId="31" xfId="2" applyNumberFormat="1" applyFont="1" applyFill="1" applyBorder="1" applyAlignment="1">
      <alignment horizontal="center" wrapText="1" readingOrder="1"/>
    </xf>
    <xf numFmtId="0" fontId="11" fillId="0" borderId="35" xfId="0" applyFont="1" applyBorder="1" applyAlignment="1">
      <alignment horizontal="center" wrapText="1" readingOrder="1"/>
    </xf>
    <xf numFmtId="0" fontId="12" fillId="0" borderId="36" xfId="2" applyNumberFormat="1" applyFont="1" applyFill="1" applyBorder="1" applyAlignment="1">
      <alignment horizontal="center" wrapText="1" readingOrder="1"/>
    </xf>
    <xf numFmtId="0" fontId="11" fillId="0" borderId="37" xfId="0" applyFont="1" applyBorder="1" applyAlignment="1">
      <alignment horizontal="center" readingOrder="1"/>
    </xf>
    <xf numFmtId="0" fontId="12" fillId="0" borderId="32" xfId="2" applyNumberFormat="1" applyFont="1" applyFill="1" applyBorder="1" applyAlignment="1">
      <alignment horizontal="center" vertical="center" readingOrder="1"/>
    </xf>
    <xf numFmtId="0" fontId="14" fillId="0" borderId="38" xfId="2" applyNumberFormat="1" applyFont="1" applyFill="1" applyBorder="1" applyAlignment="1">
      <alignment horizontal="center" vertical="center" readingOrder="1"/>
    </xf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2" fontId="0" fillId="0" borderId="13" xfId="0" applyNumberFormat="1" applyBorder="1" applyAlignment="1">
      <alignment horizontal="right"/>
    </xf>
    <xf numFmtId="2" fontId="0" fillId="0" borderId="22" xfId="0" applyNumberFormat="1" applyBorder="1" applyAlignment="1">
      <alignment horizontal="right"/>
    </xf>
    <xf numFmtId="0" fontId="42" fillId="4" borderId="47" xfId="0" applyFont="1" applyFill="1" applyBorder="1" applyAlignment="1">
      <alignment horizontal="center"/>
    </xf>
    <xf numFmtId="164" fontId="11" fillId="0" borderId="45" xfId="2" applyFont="1" applyFill="1" applyBorder="1" applyAlignment="1">
      <alignment horizontal="center" wrapText="1" readingOrder="1"/>
    </xf>
    <xf numFmtId="2" fontId="0" fillId="0" borderId="9" xfId="2" applyNumberFormat="1" applyFont="1" applyFill="1" applyBorder="1" applyAlignment="1">
      <alignment vertical="top" wrapText="1"/>
    </xf>
    <xf numFmtId="1" fontId="0" fillId="0" borderId="9" xfId="2" applyNumberFormat="1" applyFont="1" applyFill="1" applyBorder="1" applyAlignment="1">
      <alignment vertical="top" wrapText="1"/>
    </xf>
    <xf numFmtId="2" fontId="11" fillId="0" borderId="8" xfId="2" applyNumberFormat="1" applyFont="1" applyFill="1" applyBorder="1" applyAlignment="1">
      <alignment horizontal="center" wrapText="1" readingOrder="1"/>
    </xf>
    <xf numFmtId="2" fontId="0" fillId="0" borderId="9" xfId="2" applyNumberFormat="1" applyFont="1" applyFill="1" applyBorder="1" applyAlignment="1">
      <alignment wrapText="1"/>
    </xf>
    <xf numFmtId="2" fontId="0" fillId="0" borderId="46" xfId="2" applyNumberFormat="1" applyFont="1" applyFill="1" applyBorder="1" applyAlignment="1">
      <alignment wrapText="1"/>
    </xf>
    <xf numFmtId="0" fontId="0" fillId="0" borderId="30" xfId="0" applyBorder="1" applyAlignment="1">
      <alignment horizontal="center"/>
    </xf>
    <xf numFmtId="0" fontId="0" fillId="0" borderId="43" xfId="0" applyBorder="1" applyAlignment="1">
      <alignment horizontal="center"/>
    </xf>
    <xf numFmtId="169" fontId="54" fillId="0" borderId="38" xfId="2" applyNumberFormat="1" applyFont="1" applyFill="1" applyBorder="1" applyAlignment="1">
      <alignment horizontal="right" vertical="center" wrapText="1" readingOrder="1"/>
    </xf>
    <xf numFmtId="169" fontId="54" fillId="0" borderId="49" xfId="2" applyNumberFormat="1" applyFont="1" applyFill="1" applyBorder="1" applyAlignment="1">
      <alignment horizontal="right" vertical="center" wrapText="1" readingOrder="1"/>
    </xf>
    <xf numFmtId="167" fontId="54" fillId="0" borderId="38" xfId="11" applyNumberFormat="1" applyFont="1" applyFill="1" applyBorder="1" applyAlignment="1">
      <alignment vertical="center" wrapText="1" readingOrder="1"/>
    </xf>
    <xf numFmtId="167" fontId="54" fillId="0" borderId="31" xfId="11" applyNumberFormat="1" applyFont="1" applyFill="1" applyBorder="1" applyAlignment="1">
      <alignment vertical="center" wrapText="1" readingOrder="1"/>
    </xf>
    <xf numFmtId="0" fontId="8" fillId="0" borderId="29" xfId="0" applyFont="1" applyBorder="1" applyAlignment="1">
      <alignment horizontal="center"/>
    </xf>
    <xf numFmtId="0" fontId="8" fillId="0" borderId="29" xfId="0" applyFont="1" applyBorder="1" applyAlignment="1">
      <alignment horizontal="left"/>
    </xf>
    <xf numFmtId="0" fontId="8" fillId="0" borderId="29" xfId="0" applyFont="1" applyBorder="1" applyAlignment="1">
      <alignment horizontal="left" wrapText="1"/>
    </xf>
    <xf numFmtId="0" fontId="8" fillId="0" borderId="29" xfId="0" applyFont="1" applyBorder="1" applyAlignment="1">
      <alignment horizontal="center" vertical="center"/>
    </xf>
    <xf numFmtId="165" fontId="8" fillId="0" borderId="29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0" fillId="0" borderId="30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165" fontId="0" fillId="0" borderId="30" xfId="2" applyNumberFormat="1" applyFont="1" applyBorder="1" applyAlignment="1"/>
    <xf numFmtId="165" fontId="0" fillId="0" borderId="43" xfId="2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right"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18" xfId="0" applyNumberFormat="1" applyFont="1" applyBorder="1" applyAlignment="1">
      <alignment horizontal="right" vertical="center"/>
    </xf>
    <xf numFmtId="0" fontId="8" fillId="0" borderId="48" xfId="0" applyFont="1" applyBorder="1" applyAlignment="1">
      <alignment horizontal="center" vertical="center" wrapText="1"/>
    </xf>
    <xf numFmtId="165" fontId="8" fillId="0" borderId="24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 wrapText="1"/>
    </xf>
    <xf numFmtId="165" fontId="7" fillId="0" borderId="25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9" fontId="8" fillId="0" borderId="26" xfId="0" applyNumberFormat="1" applyFont="1" applyBorder="1" applyAlignment="1">
      <alignment horizontal="right" vertical="center"/>
    </xf>
    <xf numFmtId="165" fontId="7" fillId="0" borderId="23" xfId="0" applyNumberFormat="1" applyFont="1" applyBorder="1" applyAlignment="1">
      <alignment horizontal="right" vertical="center"/>
    </xf>
    <xf numFmtId="0" fontId="43" fillId="0" borderId="2" xfId="0" applyFont="1" applyBorder="1" applyAlignment="1">
      <alignment horizontal="center" vertical="center"/>
    </xf>
    <xf numFmtId="9" fontId="8" fillId="0" borderId="2" xfId="0" applyNumberFormat="1" applyFont="1" applyBorder="1" applyAlignment="1">
      <alignment horizontal="right" vertical="center"/>
    </xf>
    <xf numFmtId="165" fontId="8" fillId="0" borderId="13" xfId="0" applyNumberFormat="1" applyFont="1" applyBorder="1" applyAlignment="1">
      <alignment horizontal="right" vertical="center"/>
    </xf>
    <xf numFmtId="165" fontId="8" fillId="0" borderId="27" xfId="0" applyNumberFormat="1" applyFont="1" applyBorder="1" applyAlignment="1">
      <alignment horizontal="right" vertical="center"/>
    </xf>
    <xf numFmtId="9" fontId="8" fillId="0" borderId="2" xfId="1" applyFont="1" applyFill="1" applyBorder="1" applyAlignment="1">
      <alignment horizontal="right" vertical="center"/>
    </xf>
    <xf numFmtId="0" fontId="17" fillId="2" borderId="50" xfId="0" applyFont="1" applyFill="1" applyBorder="1" applyAlignment="1">
      <alignment horizontal="center" vertical="center" wrapText="1"/>
    </xf>
    <xf numFmtId="165" fontId="17" fillId="2" borderId="17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169" fontId="0" fillId="0" borderId="11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169" fontId="0" fillId="0" borderId="13" xfId="0" applyNumberFormat="1" applyBorder="1" applyAlignment="1">
      <alignment vertical="center"/>
    </xf>
    <xf numFmtId="0" fontId="0" fillId="0" borderId="13" xfId="0" applyBorder="1" applyAlignment="1">
      <alignment vertical="center" wrapText="1"/>
    </xf>
    <xf numFmtId="43" fontId="54" fillId="8" borderId="38" xfId="11" applyFont="1" applyFill="1" applyBorder="1" applyAlignment="1">
      <alignment horizontal="center" vertical="center" wrapText="1" readingOrder="1"/>
    </xf>
    <xf numFmtId="43" fontId="54" fillId="8" borderId="49" xfId="11" applyFont="1" applyFill="1" applyBorder="1" applyAlignment="1">
      <alignment horizontal="center" vertical="center" wrapText="1" readingOrder="1"/>
    </xf>
    <xf numFmtId="43" fontId="54" fillId="8" borderId="38" xfId="11" applyFont="1" applyFill="1" applyBorder="1" applyAlignment="1">
      <alignment horizontal="center" wrapText="1" readingOrder="1"/>
    </xf>
    <xf numFmtId="43" fontId="54" fillId="8" borderId="31" xfId="11" applyFont="1" applyFill="1" applyBorder="1" applyAlignment="1">
      <alignment horizontal="center" wrapText="1" readingOrder="1"/>
    </xf>
    <xf numFmtId="0" fontId="9" fillId="0" borderId="47" xfId="0" applyFont="1" applyBorder="1"/>
    <xf numFmtId="43" fontId="11" fillId="0" borderId="37" xfId="2" applyNumberFormat="1" applyFont="1" applyFill="1" applyBorder="1" applyAlignment="1">
      <alignment horizontal="center" wrapText="1" readingOrder="1"/>
    </xf>
    <xf numFmtId="0" fontId="8" fillId="0" borderId="1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17" fillId="2" borderId="50" xfId="0" applyFont="1" applyFill="1" applyBorder="1" applyAlignment="1">
      <alignment horizontal="left" vertical="center" wrapText="1"/>
    </xf>
    <xf numFmtId="165" fontId="7" fillId="0" borderId="4" xfId="2" applyNumberFormat="1" applyFont="1" applyBorder="1" applyAlignment="1">
      <alignment horizontal="center"/>
    </xf>
    <xf numFmtId="165" fontId="8" fillId="0" borderId="3" xfId="2" applyNumberFormat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5" fillId="0" borderId="4" xfId="0" applyFont="1" applyBorder="1" applyAlignment="1">
      <alignment horizontal="center"/>
    </xf>
    <xf numFmtId="0" fontId="17" fillId="3" borderId="19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8" fillId="0" borderId="5" xfId="0" applyFont="1" applyBorder="1"/>
    <xf numFmtId="0" fontId="45" fillId="0" borderId="4" xfId="0" applyFont="1" applyBorder="1"/>
    <xf numFmtId="0" fontId="8" fillId="0" borderId="3" xfId="0" applyFont="1" applyBorder="1" applyAlignment="1">
      <alignment horizontal="left" indent="2"/>
    </xf>
    <xf numFmtId="0" fontId="17" fillId="3" borderId="19" xfId="0" applyFont="1" applyFill="1" applyBorder="1"/>
    <xf numFmtId="0" fontId="17" fillId="3" borderId="15" xfId="0" applyFont="1" applyFill="1" applyBorder="1"/>
    <xf numFmtId="43" fontId="54" fillId="8" borderId="49" xfId="11" applyFont="1" applyFill="1" applyBorder="1" applyAlignment="1">
      <alignment horizontal="center" wrapText="1" readingOrder="1"/>
    </xf>
    <xf numFmtId="167" fontId="54" fillId="0" borderId="49" xfId="11" applyNumberFormat="1" applyFont="1" applyFill="1" applyBorder="1" applyAlignment="1">
      <alignment horizontal="center" vertical="center" wrapText="1" readingOrder="1"/>
    </xf>
    <xf numFmtId="167" fontId="54" fillId="0" borderId="49" xfId="11" applyNumberFormat="1" applyFont="1" applyBorder="1" applyAlignment="1">
      <alignment vertical="center" wrapText="1" readingOrder="1"/>
    </xf>
    <xf numFmtId="0" fontId="0" fillId="0" borderId="13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1" xfId="0" applyBorder="1" applyAlignment="1">
      <alignment horizontal="center" wrapText="1"/>
    </xf>
    <xf numFmtId="0" fontId="10" fillId="0" borderId="11" xfId="0" applyFont="1" applyBorder="1"/>
    <xf numFmtId="0" fontId="5" fillId="5" borderId="32" xfId="0" applyFont="1" applyFill="1" applyBorder="1" applyAlignment="1">
      <alignment horizontal="center" readingOrder="1"/>
    </xf>
    <xf numFmtId="0" fontId="9" fillId="0" borderId="32" xfId="0" applyFont="1" applyBorder="1" applyAlignment="1">
      <alignment horizontal="center" readingOrder="1"/>
    </xf>
    <xf numFmtId="0" fontId="9" fillId="0" borderId="32" xfId="0" applyFont="1" applyBorder="1" applyAlignment="1">
      <alignment horizontal="left" readingOrder="1"/>
    </xf>
    <xf numFmtId="0" fontId="15" fillId="0" borderId="52" xfId="0" applyFont="1" applyBorder="1" applyAlignment="1">
      <alignment horizontal="left" indent="3"/>
    </xf>
    <xf numFmtId="0" fontId="19" fillId="0" borderId="52" xfId="0" applyFont="1" applyBorder="1" applyAlignment="1">
      <alignment horizontal="center"/>
    </xf>
    <xf numFmtId="167" fontId="0" fillId="0" borderId="52" xfId="2" applyNumberFormat="1" applyFont="1" applyFill="1" applyBorder="1" applyAlignment="1"/>
    <xf numFmtId="0" fontId="15" fillId="0" borderId="29" xfId="0" applyFont="1" applyBorder="1" applyAlignment="1">
      <alignment horizontal="left" indent="3"/>
    </xf>
    <xf numFmtId="0" fontId="11" fillId="0" borderId="52" xfId="0" applyFont="1" applyBorder="1" applyAlignment="1">
      <alignment horizontal="left" wrapText="1" readingOrder="1"/>
    </xf>
    <xf numFmtId="167" fontId="0" fillId="0" borderId="52" xfId="2" applyNumberFormat="1" applyFont="1" applyBorder="1" applyAlignment="1"/>
    <xf numFmtId="164" fontId="11" fillId="0" borderId="37" xfId="2" applyFont="1" applyFill="1" applyBorder="1" applyAlignment="1">
      <alignment horizontal="center" wrapText="1" readingOrder="1"/>
    </xf>
    <xf numFmtId="167" fontId="0" fillId="0" borderId="29" xfId="2" applyNumberFormat="1" applyFont="1" applyFill="1" applyBorder="1" applyAlignment="1">
      <alignment wrapText="1"/>
    </xf>
    <xf numFmtId="167" fontId="0" fillId="0" borderId="52" xfId="2" applyNumberFormat="1" applyFont="1" applyFill="1" applyBorder="1" applyAlignment="1">
      <alignment wrapText="1"/>
    </xf>
    <xf numFmtId="167" fontId="0" fillId="0" borderId="30" xfId="2" applyNumberFormat="1" applyFont="1" applyFill="1" applyBorder="1" applyAlignment="1">
      <alignment wrapText="1"/>
    </xf>
    <xf numFmtId="166" fontId="0" fillId="0" borderId="43" xfId="2" applyNumberFormat="1" applyFont="1" applyFill="1" applyBorder="1" applyAlignment="1">
      <alignment wrapText="1"/>
    </xf>
    <xf numFmtId="3" fontId="0" fillId="0" borderId="13" xfId="0" applyNumberFormat="1" applyBorder="1"/>
    <xf numFmtId="3" fontId="8" fillId="0" borderId="9" xfId="0" applyNumberFormat="1" applyFont="1" applyBorder="1" applyAlignment="1">
      <alignment horizontal="right"/>
    </xf>
    <xf numFmtId="170" fontId="0" fillId="0" borderId="14" xfId="2" applyNumberFormat="1" applyFont="1" applyFill="1" applyBorder="1" applyAlignment="1">
      <alignment horizontal="right"/>
    </xf>
    <xf numFmtId="170" fontId="0" fillId="0" borderId="13" xfId="2" applyNumberFormat="1" applyFont="1" applyFill="1" applyBorder="1" applyAlignment="1">
      <alignment horizontal="right"/>
    </xf>
    <xf numFmtId="0" fontId="4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170" fontId="0" fillId="0" borderId="13" xfId="2" applyNumberFormat="1" applyFont="1" applyFill="1" applyBorder="1" applyAlignment="1"/>
    <xf numFmtId="170" fontId="0" fillId="9" borderId="14" xfId="2" applyNumberFormat="1" applyFont="1" applyFill="1" applyBorder="1" applyAlignment="1"/>
    <xf numFmtId="0" fontId="0" fillId="9" borderId="14" xfId="0" applyFill="1" applyBorder="1"/>
    <xf numFmtId="0" fontId="0" fillId="9" borderId="13" xfId="0" applyFill="1" applyBorder="1"/>
    <xf numFmtId="0" fontId="0" fillId="9" borderId="22" xfId="0" applyFill="1" applyBorder="1"/>
    <xf numFmtId="165" fontId="8" fillId="9" borderId="48" xfId="0" applyNumberFormat="1" applyFont="1" applyFill="1" applyBorder="1" applyAlignment="1">
      <alignment horizontal="left" wrapText="1"/>
    </xf>
    <xf numFmtId="165" fontId="8" fillId="9" borderId="33" xfId="0" applyNumberFormat="1" applyFont="1" applyFill="1" applyBorder="1" applyAlignment="1">
      <alignment horizontal="left" wrapText="1"/>
    </xf>
    <xf numFmtId="165" fontId="10" fillId="9" borderId="33" xfId="0" applyNumberFormat="1" applyFont="1" applyFill="1" applyBorder="1"/>
    <xf numFmtId="165" fontId="7" fillId="9" borderId="33" xfId="0" applyNumberFormat="1" applyFont="1" applyFill="1" applyBorder="1" applyAlignment="1">
      <alignment horizontal="right"/>
    </xf>
    <xf numFmtId="9" fontId="8" fillId="9" borderId="33" xfId="0" applyNumberFormat="1" applyFont="1" applyFill="1" applyBorder="1" applyAlignment="1">
      <alignment horizontal="right"/>
    </xf>
    <xf numFmtId="165" fontId="8" fillId="9" borderId="33" xfId="0" applyNumberFormat="1" applyFont="1" applyFill="1" applyBorder="1" applyAlignment="1">
      <alignment horizontal="left"/>
    </xf>
    <xf numFmtId="165" fontId="8" fillId="9" borderId="33" xfId="0" applyNumberFormat="1" applyFont="1" applyFill="1" applyBorder="1" applyAlignment="1">
      <alignment horizontal="right"/>
    </xf>
    <xf numFmtId="9" fontId="8" fillId="9" borderId="33" xfId="1" applyFont="1" applyFill="1" applyBorder="1" applyAlignment="1">
      <alignment horizontal="right"/>
    </xf>
    <xf numFmtId="165" fontId="17" fillId="9" borderId="17" xfId="0" applyNumberFormat="1" applyFont="1" applyFill="1" applyBorder="1" applyAlignment="1">
      <alignment horizontal="right"/>
    </xf>
    <xf numFmtId="0" fontId="0" fillId="9" borderId="30" xfId="0" applyFill="1" applyBorder="1" applyAlignment="1">
      <alignment horizontal="center" wrapText="1"/>
    </xf>
    <xf numFmtId="0" fontId="0" fillId="9" borderId="43" xfId="0" applyFill="1" applyBorder="1" applyAlignment="1">
      <alignment horizontal="center" wrapText="1"/>
    </xf>
    <xf numFmtId="165" fontId="8" fillId="9" borderId="9" xfId="0" applyNumberFormat="1" applyFont="1" applyFill="1" applyBorder="1" applyAlignment="1">
      <alignment horizontal="right"/>
    </xf>
    <xf numFmtId="165" fontId="17" fillId="3" borderId="20" xfId="2" applyNumberFormat="1" applyFont="1" applyFill="1" applyBorder="1" applyAlignment="1">
      <alignment horizontal="right"/>
    </xf>
    <xf numFmtId="165" fontId="17" fillId="3" borderId="21" xfId="2" applyNumberFormat="1" applyFont="1" applyFill="1" applyBorder="1" applyAlignment="1">
      <alignment horizontal="right"/>
    </xf>
    <xf numFmtId="165" fontId="8" fillId="0" borderId="42" xfId="2" applyNumberFormat="1" applyFont="1" applyBorder="1" applyAlignment="1">
      <alignment wrapText="1"/>
    </xf>
    <xf numFmtId="165" fontId="8" fillId="0" borderId="30" xfId="2" applyNumberFormat="1" applyFont="1" applyBorder="1" applyAlignment="1">
      <alignment wrapText="1"/>
    </xf>
    <xf numFmtId="165" fontId="8" fillId="0" borderId="29" xfId="2" applyNumberFormat="1" applyFont="1" applyBorder="1" applyAlignment="1">
      <alignment wrapText="1"/>
    </xf>
    <xf numFmtId="165" fontId="7" fillId="0" borderId="7" xfId="2" applyNumberFormat="1" applyFont="1" applyBorder="1" applyAlignment="1">
      <alignment horizontal="right"/>
    </xf>
    <xf numFmtId="165" fontId="8" fillId="0" borderId="0" xfId="2" applyNumberFormat="1" applyFont="1" applyBorder="1" applyAlignment="1"/>
    <xf numFmtId="165" fontId="8" fillId="0" borderId="40" xfId="2" applyNumberFormat="1" applyFont="1" applyBorder="1" applyAlignment="1"/>
    <xf numFmtId="165" fontId="8" fillId="0" borderId="41" xfId="2" applyNumberFormat="1" applyFont="1" applyBorder="1" applyAlignment="1"/>
    <xf numFmtId="165" fontId="8" fillId="0" borderId="51" xfId="2" applyNumberFormat="1" applyFont="1" applyBorder="1" applyAlignment="1"/>
    <xf numFmtId="165" fontId="8" fillId="9" borderId="3" xfId="2" applyNumberFormat="1" applyFont="1" applyFill="1" applyBorder="1" applyAlignment="1">
      <alignment horizontal="right"/>
    </xf>
    <xf numFmtId="165" fontId="8" fillId="9" borderId="3" xfId="2" applyNumberFormat="1" applyFont="1" applyFill="1" applyBorder="1" applyAlignment="1"/>
    <xf numFmtId="9" fontId="8" fillId="0" borderId="3" xfId="1" applyFont="1" applyBorder="1" applyAlignment="1">
      <alignment horizontal="right"/>
    </xf>
    <xf numFmtId="3" fontId="0" fillId="9" borderId="11" xfId="0" applyNumberFormat="1" applyFill="1" applyBorder="1"/>
    <xf numFmtId="0" fontId="0" fillId="9" borderId="11" xfId="0" applyFill="1" applyBorder="1" applyAlignment="1">
      <alignment horizontal="right"/>
    </xf>
    <xf numFmtId="0" fontId="0" fillId="9" borderId="14" xfId="0" applyFill="1" applyBorder="1" applyAlignment="1">
      <alignment horizontal="center" vertical="center" wrapText="1"/>
    </xf>
    <xf numFmtId="0" fontId="21" fillId="0" borderId="0" xfId="3"/>
    <xf numFmtId="0" fontId="0" fillId="9" borderId="13" xfId="0" applyFill="1" applyBorder="1" applyAlignment="1">
      <alignment vertical="center" wrapText="1"/>
    </xf>
    <xf numFmtId="10" fontId="0" fillId="0" borderId="0" xfId="2" applyNumberFormat="1" applyFont="1" applyFill="1" applyBorder="1" applyAlignment="1">
      <alignment wrapText="1"/>
    </xf>
    <xf numFmtId="164" fontId="12" fillId="0" borderId="44" xfId="0" applyNumberFormat="1" applyFont="1" applyBorder="1" applyAlignment="1">
      <alignment wrapText="1" readingOrder="1"/>
    </xf>
    <xf numFmtId="0" fontId="14" fillId="0" borderId="39" xfId="2" applyNumberFormat="1" applyFont="1" applyFill="1" applyBorder="1" applyAlignment="1">
      <alignment horizontal="center" vertical="center" readingOrder="1"/>
    </xf>
    <xf numFmtId="0" fontId="14" fillId="0" borderId="37" xfId="2" applyNumberFormat="1" applyFont="1" applyFill="1" applyBorder="1" applyAlignment="1">
      <alignment horizontal="center" vertical="center" readingOrder="1"/>
    </xf>
    <xf numFmtId="167" fontId="12" fillId="0" borderId="39" xfId="2" applyNumberFormat="1" applyFont="1" applyFill="1" applyBorder="1" applyAlignment="1">
      <alignment horizontal="center" vertical="center" wrapText="1" readingOrder="1"/>
    </xf>
    <xf numFmtId="167" fontId="12" fillId="0" borderId="37" xfId="2" applyNumberFormat="1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top" wrapText="1"/>
    </xf>
  </cellXfs>
  <cellStyles count="12">
    <cellStyle name="columnHeader" xfId="10" xr:uid="{6CECD944-DA83-4E23-BDC2-BB6F24C9CBF6}"/>
    <cellStyle name="Comma" xfId="2" builtinId="3"/>
    <cellStyle name="Comma 2" xfId="11" xr:uid="{4C81CD49-5586-4DAC-8932-8259556EE4A0}"/>
    <cellStyle name="Hyperlink" xfId="3" xr:uid="{00000000-000B-0000-0000-000008000000}"/>
    <cellStyle name="Lien hypertexte 2" xfId="7" xr:uid="{952EDF4A-A639-4557-9765-75D90547CF93}"/>
    <cellStyle name="Normal" xfId="0" builtinId="0"/>
    <cellStyle name="Normal 2" xfId="8" xr:uid="{4BDCEBE1-6B82-43C5-91D7-975C0A6761E8}"/>
    <cellStyle name="Normal 3" xfId="4" xr:uid="{A1E7E2ED-BFEF-4FC6-983A-0A0A6B879562}"/>
    <cellStyle name="Normal 4" xfId="6" xr:uid="{04973100-72C0-432C-BE51-806DDD86E7D1}"/>
    <cellStyle name="Normal 5" xfId="5" xr:uid="{D6FA7D10-9BDD-4BCF-A19A-0505E6F4F057}"/>
    <cellStyle name="Percent" xfId="1" builtinId="5"/>
    <cellStyle name="periodHeader" xfId="9" xr:uid="{D23C8D01-FC3E-4624-B109-B9287F14B1FD}"/>
  </cellStyles>
  <dxfs count="0"/>
  <tableStyles count="0" defaultTableStyle="TableStyleMedium2" defaultPivotStyle="PivotStyleMedium9"/>
  <colors>
    <mruColors>
      <color rgb="FFED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ngie.com/en/group/social-responsibility/csr-publica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6C7C-0C4C-45A4-B14F-C61184F986BB}">
  <sheetPr codeName="Feuil1"/>
  <dimension ref="B2:H17"/>
  <sheetViews>
    <sheetView tabSelected="1" zoomScaleNormal="100" workbookViewId="0"/>
  </sheetViews>
  <sheetFormatPr defaultColWidth="11.44140625" defaultRowHeight="15.6" x14ac:dyDescent="0.3"/>
  <cols>
    <col min="1" max="1" width="13.33203125" style="37" customWidth="1"/>
    <col min="2" max="2" width="59" style="37" bestFit="1" customWidth="1"/>
    <col min="3" max="3" width="14.33203125" style="37" customWidth="1"/>
    <col min="4" max="16384" width="11.44140625" style="37"/>
  </cols>
  <sheetData>
    <row r="2" spans="2:8" ht="23.4" x14ac:dyDescent="0.3">
      <c r="B2" s="35" t="s">
        <v>0</v>
      </c>
      <c r="C2" s="36"/>
      <c r="D2" s="36"/>
      <c r="E2" s="36"/>
      <c r="F2" s="36"/>
      <c r="G2" s="36"/>
      <c r="H2" s="36"/>
    </row>
    <row r="3" spans="2:8" x14ac:dyDescent="0.3">
      <c r="B3" s="36"/>
      <c r="C3" s="36"/>
      <c r="D3" s="36"/>
      <c r="E3" s="36"/>
      <c r="F3" s="36"/>
      <c r="G3" s="36"/>
      <c r="H3" s="36"/>
    </row>
    <row r="4" spans="2:8" ht="18" x14ac:dyDescent="0.3">
      <c r="B4" s="39" t="s">
        <v>1</v>
      </c>
      <c r="C4" s="36"/>
      <c r="D4" s="36"/>
      <c r="E4" s="36"/>
      <c r="F4" s="36"/>
      <c r="G4" s="36"/>
      <c r="H4" s="36"/>
    </row>
    <row r="5" spans="2:8" x14ac:dyDescent="0.3">
      <c r="B5" s="38" t="s">
        <v>2</v>
      </c>
      <c r="C5" s="36"/>
      <c r="D5" s="36"/>
      <c r="E5" s="36"/>
      <c r="F5" s="36"/>
      <c r="G5" s="36"/>
      <c r="H5" s="36"/>
    </row>
    <row r="6" spans="2:8" x14ac:dyDescent="0.3">
      <c r="B6" s="42" t="s">
        <v>3</v>
      </c>
      <c r="C6" s="36"/>
      <c r="D6" s="36"/>
      <c r="E6" s="36"/>
      <c r="F6" s="36"/>
      <c r="G6" s="36"/>
    </row>
    <row r="7" spans="2:8" x14ac:dyDescent="0.3">
      <c r="B7" s="38" t="s">
        <v>4</v>
      </c>
      <c r="C7" s="36"/>
      <c r="D7" s="36"/>
      <c r="E7" s="36"/>
      <c r="F7" s="36"/>
      <c r="G7" s="36"/>
    </row>
    <row r="8" spans="2:8" x14ac:dyDescent="0.3">
      <c r="B8" s="38" t="s">
        <v>7</v>
      </c>
      <c r="C8" s="36"/>
      <c r="D8" s="36"/>
      <c r="E8" s="36"/>
      <c r="F8" s="36"/>
      <c r="G8" s="36"/>
    </row>
    <row r="9" spans="2:8" x14ac:dyDescent="0.3">
      <c r="B9" s="38" t="s">
        <v>5</v>
      </c>
      <c r="C9" s="36"/>
      <c r="D9" s="36"/>
      <c r="E9" s="36"/>
      <c r="G9" s="36"/>
    </row>
    <row r="10" spans="2:8" x14ac:dyDescent="0.3">
      <c r="B10" s="38" t="s">
        <v>6</v>
      </c>
      <c r="C10" s="36"/>
      <c r="D10" s="36"/>
      <c r="E10" s="36"/>
      <c r="F10" s="36"/>
      <c r="G10" s="36"/>
    </row>
    <row r="11" spans="2:8" x14ac:dyDescent="0.3">
      <c r="B11" s="38" t="s">
        <v>8</v>
      </c>
      <c r="C11" s="36"/>
      <c r="D11" s="36"/>
      <c r="E11" s="36"/>
      <c r="F11" s="36"/>
      <c r="G11" s="36"/>
    </row>
    <row r="12" spans="2:8" x14ac:dyDescent="0.3">
      <c r="B12" s="38" t="s">
        <v>9</v>
      </c>
      <c r="C12" s="36"/>
      <c r="D12" s="36"/>
      <c r="E12" s="36"/>
      <c r="F12" s="36"/>
      <c r="G12" s="36"/>
    </row>
    <row r="13" spans="2:8" x14ac:dyDescent="0.3">
      <c r="B13" s="38" t="s">
        <v>10</v>
      </c>
      <c r="C13" s="36"/>
      <c r="D13" s="36"/>
      <c r="E13" s="36"/>
      <c r="F13" s="36"/>
      <c r="G13" s="36"/>
    </row>
    <row r="14" spans="2:8" x14ac:dyDescent="0.3">
      <c r="B14" s="38" t="s">
        <v>11</v>
      </c>
      <c r="C14" s="36"/>
      <c r="D14" s="36"/>
      <c r="E14" s="36"/>
      <c r="F14" s="36"/>
      <c r="G14" s="36"/>
    </row>
    <row r="15" spans="2:8" x14ac:dyDescent="0.3">
      <c r="B15" s="38"/>
      <c r="C15" s="36"/>
      <c r="D15" s="36"/>
      <c r="E15" s="36"/>
      <c r="F15" s="36"/>
      <c r="G15" s="36"/>
    </row>
    <row r="16" spans="2:8" x14ac:dyDescent="0.3">
      <c r="B16" s="38"/>
      <c r="C16" s="36"/>
      <c r="D16" s="36"/>
      <c r="E16" s="36"/>
      <c r="F16" s="36"/>
      <c r="G16" s="36"/>
    </row>
    <row r="17" spans="2:8" x14ac:dyDescent="0.3">
      <c r="B17" s="36"/>
      <c r="C17" s="36"/>
      <c r="D17" s="36"/>
      <c r="E17" s="36"/>
      <c r="F17" s="36"/>
      <c r="G17" s="36"/>
      <c r="H17" s="36"/>
    </row>
  </sheetData>
  <hyperlinks>
    <hyperlink ref="B6" location="'ClimChangeMitig-EnerTransition'!A1" display="Climate change mitigation and energy transition matters" xr:uid="{79100E2B-9B5B-425F-B0B1-A87C173D6400}"/>
    <hyperlink ref="B5" location="EnvironmentalMngt!A1" display="Environmental management" xr:uid="{FF1FF9B1-C781-4DC3-A22F-FBA0FBA8F0E7}"/>
    <hyperlink ref="B7" location="ClimateMetrics!A1" display="Climate metrics" xr:uid="{9C0F969E-455E-4D33-80A8-CA36ABCDCB6B}"/>
    <hyperlink ref="B9" location="IndustrialPollution!A1" display="Industrial pollution" xr:uid="{21C9456D-DEF4-49B1-92AA-0B9E06CBA076}"/>
    <hyperlink ref="B10" location="Nuclear!A1" display="Nuclear" xr:uid="{BF2E3CE8-FEF5-41C3-85BA-7FF46E1BA00C}"/>
    <hyperlink ref="B8" location="Water!A1" display="Water" xr:uid="{757C2775-04E6-4479-B171-D75793A84810}"/>
    <hyperlink ref="B11" location="'Biodiversity-Ecosystems'!A1" display="Biodiversity and ecosystems " xr:uid="{3CFDE0DB-6734-4532-A582-515672CCA28C}"/>
    <hyperlink ref="B12" location="'ResourceUse-CircularEconomy'!A1" display="Resource use and circular economy" xr:uid="{0A1B96D7-BB47-4D3A-8D80-C3D480530D61}"/>
    <hyperlink ref="B13" location="WasteMetrics!A1" display="Waste metrics" xr:uid="{10117B80-A422-47B8-B7AB-F05A048058EE}"/>
    <hyperlink ref="B14" location="EnvironmentalRisks!A1" display="Environmental risks" xr:uid="{23AB4250-66B3-4A35-8A79-0092431FD46D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E0A3-B8FB-428B-8B77-45D71D126207}">
  <sheetPr codeName="Feuil8"/>
  <dimension ref="B1:H19"/>
  <sheetViews>
    <sheetView zoomScaleNormal="100" workbookViewId="0"/>
  </sheetViews>
  <sheetFormatPr defaultColWidth="11.44140625" defaultRowHeight="14.4" x14ac:dyDescent="0.3"/>
  <cols>
    <col min="1" max="2" width="8.88671875" customWidth="1"/>
    <col min="3" max="3" width="80.33203125" customWidth="1"/>
    <col min="4" max="4" width="6.6640625" customWidth="1"/>
    <col min="5" max="7" width="11.5546875" customWidth="1"/>
  </cols>
  <sheetData>
    <row r="1" spans="2:8" s="116" customFormat="1" ht="21" x14ac:dyDescent="0.4">
      <c r="B1" s="115" t="s">
        <v>10</v>
      </c>
    </row>
    <row r="3" spans="2:8" x14ac:dyDescent="0.3">
      <c r="C3" s="238" t="s">
        <v>13</v>
      </c>
      <c r="D3" s="237" t="s">
        <v>14</v>
      </c>
      <c r="E3" s="236">
        <v>2024</v>
      </c>
      <c r="F3" s="237">
        <v>2023</v>
      </c>
      <c r="G3" s="237">
        <v>2022</v>
      </c>
    </row>
    <row r="4" spans="2:8" x14ac:dyDescent="0.3">
      <c r="C4" s="169" t="s">
        <v>177</v>
      </c>
      <c r="D4" s="168" t="s">
        <v>133</v>
      </c>
      <c r="E4" s="8">
        <v>1024545</v>
      </c>
      <c r="F4" s="8">
        <v>753711</v>
      </c>
      <c r="G4" s="8">
        <v>1459706</v>
      </c>
    </row>
    <row r="5" spans="2:8" x14ac:dyDescent="0.3">
      <c r="C5" s="169" t="s">
        <v>178</v>
      </c>
      <c r="D5" s="168" t="s">
        <v>133</v>
      </c>
      <c r="E5" s="8">
        <v>63231</v>
      </c>
      <c r="F5" s="8">
        <v>84857</v>
      </c>
      <c r="G5" s="8">
        <v>660169</v>
      </c>
    </row>
    <row r="6" spans="2:8" x14ac:dyDescent="0.3">
      <c r="C6" s="169" t="s">
        <v>179</v>
      </c>
      <c r="D6" s="168" t="s">
        <v>133</v>
      </c>
      <c r="E6" s="8">
        <v>170959</v>
      </c>
      <c r="F6" s="8">
        <v>220895</v>
      </c>
      <c r="G6" s="8">
        <v>513615</v>
      </c>
    </row>
    <row r="7" spans="2:8" x14ac:dyDescent="0.3">
      <c r="C7" s="169" t="s">
        <v>180</v>
      </c>
      <c r="D7" s="168" t="s">
        <v>133</v>
      </c>
      <c r="E7" s="8">
        <v>17409</v>
      </c>
      <c r="F7" s="8">
        <v>13991.9</v>
      </c>
      <c r="G7" s="8">
        <v>53170</v>
      </c>
    </row>
    <row r="8" spans="2:8" x14ac:dyDescent="0.3">
      <c r="C8" s="169" t="s">
        <v>181</v>
      </c>
      <c r="D8" s="168" t="s">
        <v>133</v>
      </c>
      <c r="E8" s="8">
        <v>7286</v>
      </c>
      <c r="F8" s="8">
        <v>39013</v>
      </c>
      <c r="G8" s="8">
        <v>13484</v>
      </c>
    </row>
    <row r="9" spans="2:8" ht="17.25" customHeight="1" x14ac:dyDescent="0.3">
      <c r="C9" s="169" t="s">
        <v>182</v>
      </c>
      <c r="D9" s="168" t="s">
        <v>133</v>
      </c>
      <c r="E9" s="8">
        <v>10792</v>
      </c>
      <c r="F9" s="8">
        <v>5097</v>
      </c>
      <c r="G9" s="8">
        <v>10783</v>
      </c>
      <c r="H9" s="110"/>
    </row>
    <row r="10" spans="2:8" x14ac:dyDescent="0.3">
      <c r="C10" s="169" t="s">
        <v>183</v>
      </c>
      <c r="D10" s="168" t="s">
        <v>133</v>
      </c>
      <c r="E10" s="8">
        <v>870972</v>
      </c>
      <c r="F10" s="8">
        <v>625771</v>
      </c>
      <c r="G10" s="8">
        <v>1164816</v>
      </c>
    </row>
    <row r="11" spans="2:8" ht="28.8" x14ac:dyDescent="0.3">
      <c r="C11" s="170" t="s">
        <v>184</v>
      </c>
      <c r="D11" s="171" t="s">
        <v>133</v>
      </c>
      <c r="E11" s="172">
        <v>31695</v>
      </c>
      <c r="F11" s="172">
        <v>26797</v>
      </c>
      <c r="G11" s="172">
        <v>23506</v>
      </c>
    </row>
    <row r="12" spans="2:8" ht="28.8" x14ac:dyDescent="0.3">
      <c r="C12" s="170" t="s">
        <v>185</v>
      </c>
      <c r="D12" s="171" t="s">
        <v>133</v>
      </c>
      <c r="E12" s="172">
        <v>7021</v>
      </c>
      <c r="F12" s="172">
        <v>6537</v>
      </c>
      <c r="G12" s="172">
        <v>4926</v>
      </c>
    </row>
    <row r="13" spans="2:8" x14ac:dyDescent="0.3">
      <c r="C13" s="75" t="s">
        <v>188</v>
      </c>
      <c r="D13" s="162" t="s">
        <v>133</v>
      </c>
      <c r="E13" s="90">
        <v>772946</v>
      </c>
      <c r="F13" s="91">
        <v>433928</v>
      </c>
      <c r="G13" s="91">
        <v>232752</v>
      </c>
    </row>
    <row r="14" spans="2:8" x14ac:dyDescent="0.3">
      <c r="C14" s="75" t="s">
        <v>189</v>
      </c>
      <c r="D14" s="162" t="s">
        <v>133</v>
      </c>
      <c r="E14" s="90">
        <v>695540</v>
      </c>
      <c r="F14" s="91">
        <v>379606</v>
      </c>
      <c r="G14" s="91">
        <v>136842</v>
      </c>
    </row>
    <row r="15" spans="2:8" x14ac:dyDescent="0.3">
      <c r="C15" s="75" t="s">
        <v>190</v>
      </c>
      <c r="D15" s="162" t="s">
        <v>133</v>
      </c>
      <c r="E15" s="90">
        <v>175432.3</v>
      </c>
      <c r="F15" s="91">
        <v>246163.18410024501</v>
      </c>
      <c r="G15" s="91">
        <v>1028195.2900532857</v>
      </c>
    </row>
    <row r="16" spans="2:8" x14ac:dyDescent="0.3">
      <c r="C16" s="111" t="s">
        <v>191</v>
      </c>
      <c r="D16" s="163" t="s">
        <v>133</v>
      </c>
      <c r="E16" s="112">
        <v>259542</v>
      </c>
      <c r="F16" s="112">
        <v>328471.28138729872</v>
      </c>
      <c r="G16" s="112">
        <v>1234647.2533032857</v>
      </c>
    </row>
    <row r="17" spans="3:3" x14ac:dyDescent="0.3">
      <c r="C17" s="21" t="s">
        <v>186</v>
      </c>
    </row>
    <row r="18" spans="3:3" x14ac:dyDescent="0.3">
      <c r="C18" s="29" t="s">
        <v>187</v>
      </c>
    </row>
    <row r="19" spans="3:3" x14ac:dyDescent="0.3">
      <c r="C19" s="29"/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09EC7-82CC-4546-8229-FA4ED1D9F33A}">
  <dimension ref="B1:J14"/>
  <sheetViews>
    <sheetView zoomScaleNormal="100" workbookViewId="0"/>
  </sheetViews>
  <sheetFormatPr defaultColWidth="9.33203125" defaultRowHeight="14.4" x14ac:dyDescent="0.3"/>
  <cols>
    <col min="1" max="2" width="8.88671875" customWidth="1"/>
    <col min="3" max="3" width="64.5546875" customWidth="1"/>
    <col min="4" max="4" width="8.88671875" customWidth="1"/>
    <col min="5" max="7" width="11.5546875" customWidth="1"/>
    <col min="8" max="8" width="11.6640625" customWidth="1"/>
  </cols>
  <sheetData>
    <row r="1" spans="2:10" s="114" customFormat="1" ht="21" x14ac:dyDescent="0.4">
      <c r="B1" s="113" t="s">
        <v>11</v>
      </c>
    </row>
    <row r="3" spans="2:10" s="24" customFormat="1" ht="18" customHeight="1" x14ac:dyDescent="0.3">
      <c r="B3" s="254" t="s">
        <v>192</v>
      </c>
      <c r="D3" s="257"/>
      <c r="E3" s="257"/>
      <c r="F3" s="257"/>
      <c r="G3" s="257"/>
    </row>
    <row r="4" spans="2:10" x14ac:dyDescent="0.3">
      <c r="C4" s="238" t="s">
        <v>13</v>
      </c>
      <c r="D4" s="237" t="s">
        <v>14</v>
      </c>
      <c r="E4" s="236">
        <v>2024</v>
      </c>
      <c r="F4" s="237">
        <v>2023</v>
      </c>
      <c r="G4" s="237">
        <v>2022</v>
      </c>
      <c r="I4" s="46"/>
      <c r="J4" s="47"/>
    </row>
    <row r="5" spans="2:10" x14ac:dyDescent="0.3">
      <c r="C5" s="119" t="s">
        <v>193</v>
      </c>
      <c r="D5" s="203" t="s">
        <v>16</v>
      </c>
      <c r="E5" s="164"/>
      <c r="F5" s="130">
        <v>93.7</v>
      </c>
      <c r="G5" s="130">
        <v>96</v>
      </c>
    </row>
    <row r="6" spans="2:10" x14ac:dyDescent="0.3">
      <c r="C6" s="120" t="s">
        <v>194</v>
      </c>
      <c r="D6" s="204" t="s">
        <v>16</v>
      </c>
      <c r="E6" s="165"/>
      <c r="F6" s="131">
        <v>90.9</v>
      </c>
      <c r="G6" s="131">
        <v>95.3</v>
      </c>
    </row>
    <row r="7" spans="2:10" x14ac:dyDescent="0.3">
      <c r="C7" s="121"/>
      <c r="D7" s="121"/>
      <c r="E7" s="121"/>
      <c r="F7" s="121"/>
      <c r="G7" s="121"/>
    </row>
    <row r="8" spans="2:10" x14ac:dyDescent="0.3">
      <c r="C8" s="122"/>
      <c r="D8" s="122"/>
      <c r="E8" s="122"/>
      <c r="F8" s="122"/>
      <c r="G8" s="122"/>
    </row>
    <row r="9" spans="2:10" s="24" customFormat="1" ht="18" customHeight="1" x14ac:dyDescent="0.3">
      <c r="B9" s="254" t="s">
        <v>195</v>
      </c>
      <c r="D9" s="257"/>
      <c r="E9" s="257"/>
      <c r="F9" s="257"/>
      <c r="G9" s="257"/>
    </row>
    <row r="10" spans="2:10" x14ac:dyDescent="0.3">
      <c r="C10" s="238" t="s">
        <v>13</v>
      </c>
      <c r="D10" s="237" t="s">
        <v>196</v>
      </c>
      <c r="E10" s="236">
        <v>2024</v>
      </c>
      <c r="F10" s="237">
        <v>2023</v>
      </c>
      <c r="G10" s="237">
        <v>2022</v>
      </c>
    </row>
    <row r="11" spans="2:10" x14ac:dyDescent="0.3">
      <c r="C11" s="119" t="s">
        <v>197</v>
      </c>
      <c r="D11" s="205" t="s">
        <v>162</v>
      </c>
      <c r="E11" s="166">
        <v>36</v>
      </c>
      <c r="F11" s="123">
        <v>4</v>
      </c>
      <c r="G11" s="123">
        <v>8</v>
      </c>
      <c r="I11" s="45"/>
    </row>
    <row r="12" spans="2:10" x14ac:dyDescent="0.3">
      <c r="C12" s="124" t="s">
        <v>198</v>
      </c>
      <c r="D12" s="206" t="s">
        <v>162</v>
      </c>
      <c r="E12" s="167">
        <v>1</v>
      </c>
      <c r="F12" s="125">
        <v>0</v>
      </c>
      <c r="G12" s="125">
        <v>1</v>
      </c>
    </row>
    <row r="13" spans="2:10" x14ac:dyDescent="0.3">
      <c r="C13" s="120" t="s">
        <v>199</v>
      </c>
      <c r="D13" s="229" t="s">
        <v>200</v>
      </c>
      <c r="E13" s="230">
        <v>0</v>
      </c>
      <c r="F13" s="231">
        <v>0</v>
      </c>
      <c r="G13" s="231">
        <v>9.42</v>
      </c>
    </row>
    <row r="14" spans="2:10" x14ac:dyDescent="0.3">
      <c r="C14" s="121"/>
      <c r="D14" s="121"/>
      <c r="E14" s="121"/>
      <c r="F14" s="121"/>
      <c r="G14" s="1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F85A-66F0-4A5F-8392-7B31571A9F4A}">
  <dimension ref="B1:R25"/>
  <sheetViews>
    <sheetView zoomScaleNormal="100" workbookViewId="0"/>
  </sheetViews>
  <sheetFormatPr defaultColWidth="9.33203125" defaultRowHeight="14.4" x14ac:dyDescent="0.3"/>
  <cols>
    <col min="1" max="2" width="8.6640625" customWidth="1"/>
    <col min="3" max="3" width="64.44140625" customWidth="1"/>
    <col min="4" max="4" width="6.6640625" customWidth="1"/>
    <col min="5" max="7" width="11.5546875" customWidth="1"/>
    <col min="8" max="8" width="11.44140625" bestFit="1" customWidth="1"/>
  </cols>
  <sheetData>
    <row r="1" spans="2:18" s="116" customFormat="1" ht="21" x14ac:dyDescent="0.4">
      <c r="B1" s="115" t="s">
        <v>2</v>
      </c>
    </row>
    <row r="3" spans="2:18" s="24" customFormat="1" ht="18" customHeight="1" x14ac:dyDescent="0.3">
      <c r="B3" s="254" t="s">
        <v>12</v>
      </c>
      <c r="E3" s="63"/>
      <c r="F3" s="63"/>
      <c r="G3" s="63"/>
    </row>
    <row r="4" spans="2:18" s="24" customFormat="1" x14ac:dyDescent="0.3">
      <c r="C4" s="238" t="s">
        <v>13</v>
      </c>
      <c r="D4" s="237" t="s">
        <v>14</v>
      </c>
      <c r="E4" s="236">
        <v>2024</v>
      </c>
      <c r="F4" s="237">
        <v>2023</v>
      </c>
      <c r="G4" s="237">
        <v>2022</v>
      </c>
      <c r="I4"/>
      <c r="J4"/>
      <c r="P4"/>
      <c r="Q4"/>
      <c r="R4"/>
    </row>
    <row r="5" spans="2:18" s="24" customFormat="1" x14ac:dyDescent="0.3">
      <c r="C5" s="128" t="s">
        <v>15</v>
      </c>
      <c r="D5" s="144" t="s">
        <v>16</v>
      </c>
      <c r="E5" s="25">
        <v>14.1</v>
      </c>
      <c r="F5" s="26">
        <v>8.92</v>
      </c>
      <c r="G5" s="26">
        <v>8.86</v>
      </c>
      <c r="I5"/>
      <c r="J5"/>
      <c r="P5"/>
      <c r="Q5"/>
      <c r="R5"/>
    </row>
    <row r="6" spans="2:18" x14ac:dyDescent="0.3">
      <c r="C6" s="128" t="s">
        <v>17</v>
      </c>
      <c r="D6" s="145" t="s">
        <v>16</v>
      </c>
      <c r="E6" s="25">
        <v>49.4</v>
      </c>
      <c r="F6" s="25">
        <v>55.6</v>
      </c>
      <c r="G6" s="25">
        <v>59.11</v>
      </c>
    </row>
    <row r="7" spans="2:18" x14ac:dyDescent="0.3">
      <c r="C7" s="128" t="s">
        <v>18</v>
      </c>
      <c r="D7" s="145" t="s">
        <v>16</v>
      </c>
      <c r="E7" s="25">
        <v>2.9</v>
      </c>
      <c r="F7" s="25">
        <v>0.2</v>
      </c>
      <c r="G7" s="25">
        <v>0.03</v>
      </c>
    </row>
    <row r="8" spans="2:18" x14ac:dyDescent="0.3">
      <c r="C8" s="9" t="s">
        <v>19</v>
      </c>
      <c r="D8" s="146" t="s">
        <v>16</v>
      </c>
      <c r="E8" s="27">
        <v>66.400000000000006</v>
      </c>
      <c r="F8" s="27">
        <v>64.73</v>
      </c>
      <c r="G8" s="27">
        <v>67.989999999999995</v>
      </c>
    </row>
    <row r="9" spans="2:18" x14ac:dyDescent="0.3">
      <c r="C9" s="129" t="s">
        <v>20</v>
      </c>
      <c r="D9" s="147" t="s">
        <v>16</v>
      </c>
      <c r="E9" s="28">
        <v>8.9</v>
      </c>
      <c r="F9" s="28">
        <v>10.15</v>
      </c>
      <c r="G9" s="28">
        <v>7.59</v>
      </c>
    </row>
    <row r="10" spans="2:18" x14ac:dyDescent="0.3">
      <c r="C10" s="9" t="s">
        <v>21</v>
      </c>
      <c r="D10" s="148" t="s">
        <v>16</v>
      </c>
      <c r="E10" s="208">
        <v>75.3</v>
      </c>
      <c r="F10" s="208">
        <v>74.900000000000006</v>
      </c>
      <c r="G10" s="208">
        <v>75.599999999999994</v>
      </c>
    </row>
    <row r="11" spans="2:18" x14ac:dyDescent="0.3">
      <c r="C11" s="29"/>
      <c r="D11" s="1"/>
      <c r="E11" s="1"/>
    </row>
    <row r="13" spans="2:18" s="24" customFormat="1" ht="18" customHeight="1" x14ac:dyDescent="0.3">
      <c r="B13" s="254" t="s">
        <v>22</v>
      </c>
    </row>
    <row r="14" spans="2:18" x14ac:dyDescent="0.3">
      <c r="C14" s="238" t="s">
        <v>13</v>
      </c>
      <c r="D14" s="237" t="s">
        <v>14</v>
      </c>
      <c r="E14" s="236">
        <v>2024</v>
      </c>
      <c r="F14" s="237">
        <v>2023</v>
      </c>
      <c r="G14" s="237">
        <v>2022</v>
      </c>
    </row>
    <row r="15" spans="2:18" ht="28.8" x14ac:dyDescent="0.3">
      <c r="C15" s="127" t="s">
        <v>23</v>
      </c>
      <c r="D15" s="149" t="s">
        <v>16</v>
      </c>
      <c r="E15" s="30">
        <v>76</v>
      </c>
      <c r="F15" s="30">
        <v>66</v>
      </c>
      <c r="G15" s="30">
        <v>53</v>
      </c>
    </row>
    <row r="16" spans="2:18" x14ac:dyDescent="0.3">
      <c r="C16" s="29" t="s">
        <v>24</v>
      </c>
    </row>
    <row r="18" spans="2:10" s="24" customFormat="1" ht="18" customHeight="1" x14ac:dyDescent="0.3">
      <c r="B18" s="254" t="s">
        <v>25</v>
      </c>
    </row>
    <row r="19" spans="2:10" x14ac:dyDescent="0.3">
      <c r="C19" s="238" t="s">
        <v>13</v>
      </c>
      <c r="D19" s="237" t="s">
        <v>14</v>
      </c>
      <c r="E19" s="236">
        <v>2024</v>
      </c>
      <c r="F19" s="237">
        <v>2023</v>
      </c>
      <c r="G19" s="237">
        <v>2022</v>
      </c>
      <c r="J19" s="43"/>
    </row>
    <row r="20" spans="2:10" x14ac:dyDescent="0.3">
      <c r="C20" s="31" t="s">
        <v>26</v>
      </c>
      <c r="D20" s="48"/>
      <c r="E20" s="32"/>
      <c r="F20" s="48"/>
      <c r="G20" s="48"/>
    </row>
    <row r="21" spans="2:10" x14ac:dyDescent="0.3">
      <c r="C21" s="126" t="s">
        <v>27</v>
      </c>
      <c r="D21" s="150" t="s">
        <v>16</v>
      </c>
      <c r="E21" s="33">
        <v>100</v>
      </c>
      <c r="F21" s="33">
        <v>100</v>
      </c>
      <c r="G21" s="33">
        <v>85</v>
      </c>
    </row>
    <row r="22" spans="2:10" x14ac:dyDescent="0.3">
      <c r="C22" s="34" t="s">
        <v>28</v>
      </c>
      <c r="D22" s="64"/>
      <c r="E22" s="64"/>
      <c r="F22" s="64"/>
      <c r="G22" s="64"/>
    </row>
    <row r="23" spans="2:10" ht="43.2" x14ac:dyDescent="0.3">
      <c r="C23" s="65" t="s">
        <v>29</v>
      </c>
      <c r="D23" s="295" t="s">
        <v>16</v>
      </c>
      <c r="E23" s="297">
        <v>100</v>
      </c>
      <c r="F23" s="297">
        <v>100</v>
      </c>
      <c r="G23" s="297">
        <v>95</v>
      </c>
    </row>
    <row r="24" spans="2:10" ht="129.6" x14ac:dyDescent="0.3">
      <c r="C24" s="66" t="s">
        <v>30</v>
      </c>
      <c r="D24" s="296"/>
      <c r="E24" s="298"/>
      <c r="F24" s="298"/>
      <c r="G24" s="298"/>
    </row>
    <row r="25" spans="2:10" x14ac:dyDescent="0.3">
      <c r="C25" s="29" t="s">
        <v>31</v>
      </c>
    </row>
  </sheetData>
  <mergeCells count="4">
    <mergeCell ref="D23:D24"/>
    <mergeCell ref="E23:E24"/>
    <mergeCell ref="F23:F24"/>
    <mergeCell ref="G23:G2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608F-65C9-43EB-BAE9-DC114EA5E904}">
  <sheetPr codeName="Feuil2"/>
  <dimension ref="B1:J11"/>
  <sheetViews>
    <sheetView zoomScaleNormal="100" workbookViewId="0"/>
  </sheetViews>
  <sheetFormatPr defaultColWidth="11.44140625" defaultRowHeight="13.5" customHeight="1" x14ac:dyDescent="0.3"/>
  <cols>
    <col min="1" max="2" width="8.6640625" customWidth="1"/>
    <col min="3" max="3" width="64.5546875" customWidth="1"/>
    <col min="4" max="4" width="10" bestFit="1" customWidth="1"/>
    <col min="5" max="7" width="11.33203125" customWidth="1"/>
  </cols>
  <sheetData>
    <row r="1" spans="2:10" s="116" customFormat="1" ht="21" x14ac:dyDescent="0.4">
      <c r="B1" s="115" t="s">
        <v>3</v>
      </c>
      <c r="D1" s="118"/>
      <c r="E1" s="118"/>
      <c r="F1" s="118"/>
      <c r="G1" s="118"/>
      <c r="H1" s="118"/>
      <c r="I1" s="118"/>
      <c r="J1" s="118"/>
    </row>
    <row r="2" spans="2:10" ht="14.4" x14ac:dyDescent="0.3"/>
    <row r="3" spans="2:10" s="24" customFormat="1" ht="18" customHeight="1" x14ac:dyDescent="0.3">
      <c r="B3" s="254" t="s">
        <v>32</v>
      </c>
      <c r="D3" s="255"/>
    </row>
    <row r="4" spans="2:10" ht="14.4" x14ac:dyDescent="0.3">
      <c r="C4" s="238" t="s">
        <v>13</v>
      </c>
      <c r="D4" s="237" t="s">
        <v>14</v>
      </c>
      <c r="E4" s="236">
        <v>2024</v>
      </c>
      <c r="F4" s="237">
        <v>2023</v>
      </c>
      <c r="G4" s="237">
        <v>2022</v>
      </c>
    </row>
    <row r="5" spans="2:10" ht="14.4" x14ac:dyDescent="0.3">
      <c r="C5" s="7" t="s">
        <v>33</v>
      </c>
      <c r="D5" s="49" t="s">
        <v>34</v>
      </c>
      <c r="E5" s="151">
        <v>0</v>
      </c>
      <c r="F5" s="260"/>
      <c r="G5" s="260"/>
    </row>
    <row r="6" spans="2:10" ht="14.4" x14ac:dyDescent="0.3">
      <c r="C6" s="4" t="s">
        <v>35</v>
      </c>
      <c r="D6" s="50" t="s">
        <v>36</v>
      </c>
      <c r="E6" s="152">
        <v>1721</v>
      </c>
      <c r="F6" s="261"/>
      <c r="G6" s="261"/>
    </row>
    <row r="7" spans="2:10" ht="14.4" x14ac:dyDescent="0.3">
      <c r="C7" s="69" t="s">
        <v>37</v>
      </c>
      <c r="D7" s="50" t="s">
        <v>16</v>
      </c>
      <c r="E7" s="153">
        <v>2.9</v>
      </c>
      <c r="F7" s="261"/>
      <c r="G7" s="261"/>
    </row>
    <row r="8" spans="2:10" ht="14.4" x14ac:dyDescent="0.3">
      <c r="C8" s="69" t="s">
        <v>38</v>
      </c>
      <c r="D8" s="50" t="s">
        <v>16</v>
      </c>
      <c r="E8" s="153">
        <v>97.1</v>
      </c>
      <c r="F8" s="261"/>
      <c r="G8" s="261"/>
    </row>
    <row r="9" spans="2:10" ht="14.4" x14ac:dyDescent="0.3">
      <c r="C9" s="69" t="s">
        <v>39</v>
      </c>
      <c r="D9" s="50" t="s">
        <v>16</v>
      </c>
      <c r="E9" s="153">
        <v>100</v>
      </c>
      <c r="F9" s="261"/>
      <c r="G9" s="261"/>
    </row>
    <row r="10" spans="2:10" ht="14.4" x14ac:dyDescent="0.3">
      <c r="C10" s="70" t="s">
        <v>40</v>
      </c>
      <c r="D10" s="62" t="s">
        <v>16</v>
      </c>
      <c r="E10" s="154">
        <v>0</v>
      </c>
      <c r="F10" s="262"/>
      <c r="G10" s="262"/>
    </row>
    <row r="11" spans="2:10" ht="14.4" x14ac:dyDescent="0.3">
      <c r="C11" s="29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FB2F8-0BE5-46AD-98C2-EA48E9F8A6C1}">
  <sheetPr codeName="Feuil3"/>
  <dimension ref="B1:H64"/>
  <sheetViews>
    <sheetView zoomScaleNormal="100" workbookViewId="0"/>
  </sheetViews>
  <sheetFormatPr defaultColWidth="8.6640625" defaultRowHeight="14.4" x14ac:dyDescent="0.3"/>
  <cols>
    <col min="1" max="2" width="8.88671875" customWidth="1"/>
    <col min="3" max="3" width="82" bestFit="1" customWidth="1"/>
    <col min="4" max="4" width="11.33203125" customWidth="1"/>
    <col min="5" max="7" width="15.44140625" customWidth="1"/>
    <col min="8" max="8" width="46.33203125" bestFit="1" customWidth="1"/>
  </cols>
  <sheetData>
    <row r="1" spans="2:7" s="116" customFormat="1" ht="21" x14ac:dyDescent="0.4">
      <c r="B1" s="115" t="s">
        <v>4</v>
      </c>
      <c r="D1" s="117"/>
      <c r="E1" s="117"/>
    </row>
    <row r="2" spans="2:7" ht="18" x14ac:dyDescent="0.35">
      <c r="C2" s="71"/>
      <c r="D2" s="41"/>
      <c r="E2" s="71"/>
    </row>
    <row r="3" spans="2:7" s="24" customFormat="1" ht="18" customHeight="1" x14ac:dyDescent="0.3">
      <c r="B3" s="254" t="s">
        <v>42</v>
      </c>
      <c r="F3" s="43"/>
    </row>
    <row r="4" spans="2:7" x14ac:dyDescent="0.3">
      <c r="C4" s="207" t="s">
        <v>43</v>
      </c>
      <c r="D4" s="72" t="s">
        <v>14</v>
      </c>
      <c r="E4" s="155">
        <v>2024</v>
      </c>
      <c r="F4" s="73">
        <v>2023</v>
      </c>
      <c r="G4" s="73">
        <v>2022</v>
      </c>
    </row>
    <row r="5" spans="2:7" x14ac:dyDescent="0.3">
      <c r="C5" s="209" t="s">
        <v>44</v>
      </c>
      <c r="D5" s="178" t="s">
        <v>45</v>
      </c>
      <c r="E5" s="179">
        <v>4678871</v>
      </c>
      <c r="F5" s="263"/>
      <c r="G5" s="263"/>
    </row>
    <row r="6" spans="2:7" x14ac:dyDescent="0.3">
      <c r="C6" s="209" t="s">
        <v>46</v>
      </c>
      <c r="D6" s="178" t="s">
        <v>45</v>
      </c>
      <c r="E6" s="180">
        <v>2409059</v>
      </c>
      <c r="F6" s="264"/>
      <c r="G6" s="265"/>
    </row>
    <row r="7" spans="2:7" x14ac:dyDescent="0.3">
      <c r="C7" s="209" t="s">
        <v>47</v>
      </c>
      <c r="D7" s="178" t="s">
        <v>45</v>
      </c>
      <c r="E7" s="180">
        <v>91752323</v>
      </c>
      <c r="F7" s="265"/>
      <c r="G7" s="264"/>
    </row>
    <row r="8" spans="2:7" x14ac:dyDescent="0.3">
      <c r="C8" s="209" t="s">
        <v>48</v>
      </c>
      <c r="D8" s="178" t="s">
        <v>45</v>
      </c>
      <c r="E8" s="181">
        <v>8608255</v>
      </c>
      <c r="F8" s="264"/>
      <c r="G8" s="265"/>
    </row>
    <row r="9" spans="2:7" x14ac:dyDescent="0.3">
      <c r="C9" s="210" t="s">
        <v>49</v>
      </c>
      <c r="D9" s="182" t="s">
        <v>45</v>
      </c>
      <c r="E9" s="183">
        <v>3516089</v>
      </c>
      <c r="F9" s="264"/>
      <c r="G9" s="264"/>
    </row>
    <row r="10" spans="2:7" ht="15" thickBot="1" x14ac:dyDescent="0.35">
      <c r="C10" s="211" t="s">
        <v>50</v>
      </c>
      <c r="D10" s="184" t="s">
        <v>45</v>
      </c>
      <c r="E10" s="185">
        <v>110964597</v>
      </c>
      <c r="F10" s="266"/>
      <c r="G10" s="266"/>
    </row>
    <row r="11" spans="2:7" x14ac:dyDescent="0.3">
      <c r="C11" s="212" t="s">
        <v>51</v>
      </c>
      <c r="D11" s="186" t="s">
        <v>16</v>
      </c>
      <c r="E11" s="187">
        <v>0.52</v>
      </c>
      <c r="F11" s="267"/>
      <c r="G11" s="267"/>
    </row>
    <row r="12" spans="2:7" ht="15" thickBot="1" x14ac:dyDescent="0.35">
      <c r="C12" s="211" t="s">
        <v>52</v>
      </c>
      <c r="D12" s="184" t="s">
        <v>45</v>
      </c>
      <c r="E12" s="188">
        <v>87394100</v>
      </c>
      <c r="F12" s="266"/>
      <c r="G12" s="266"/>
    </row>
    <row r="13" spans="2:7" x14ac:dyDescent="0.3">
      <c r="C13" s="213" t="s">
        <v>53</v>
      </c>
      <c r="D13" s="189" t="s">
        <v>16</v>
      </c>
      <c r="E13" s="190">
        <v>0.41</v>
      </c>
      <c r="F13" s="267"/>
      <c r="G13" s="267"/>
    </row>
    <row r="14" spans="2:7" ht="28.8" x14ac:dyDescent="0.3">
      <c r="C14" s="210" t="s">
        <v>54</v>
      </c>
      <c r="D14" s="182" t="s">
        <v>45</v>
      </c>
      <c r="E14" s="181">
        <v>8375517</v>
      </c>
      <c r="F14" s="265"/>
      <c r="G14" s="264"/>
    </row>
    <row r="15" spans="2:7" x14ac:dyDescent="0.3">
      <c r="C15" s="210" t="s">
        <v>55</v>
      </c>
      <c r="D15" s="182"/>
      <c r="E15" s="191">
        <v>4976179</v>
      </c>
      <c r="F15" s="268"/>
      <c r="G15" s="268"/>
    </row>
    <row r="16" spans="2:7" x14ac:dyDescent="0.3">
      <c r="C16" s="214" t="s">
        <v>56</v>
      </c>
      <c r="D16" s="182" t="s">
        <v>45</v>
      </c>
      <c r="E16" s="192" t="s">
        <v>57</v>
      </c>
      <c r="F16" s="269"/>
      <c r="G16" s="269"/>
    </row>
    <row r="17" spans="2:7" ht="15" thickBot="1" x14ac:dyDescent="0.35">
      <c r="C17" s="215" t="s">
        <v>58</v>
      </c>
      <c r="D17" s="184" t="s">
        <v>45</v>
      </c>
      <c r="E17" s="188">
        <v>13351696</v>
      </c>
      <c r="F17" s="266"/>
      <c r="G17" s="266"/>
    </row>
    <row r="18" spans="2:7" x14ac:dyDescent="0.3">
      <c r="C18" s="213" t="s">
        <v>59</v>
      </c>
      <c r="D18" s="189" t="s">
        <v>16</v>
      </c>
      <c r="E18" s="193">
        <v>0.06</v>
      </c>
      <c r="F18" s="270"/>
      <c r="G18" s="270"/>
    </row>
    <row r="19" spans="2:7" x14ac:dyDescent="0.3">
      <c r="C19" s="216" t="s">
        <v>60</v>
      </c>
      <c r="D19" s="194" t="s">
        <v>45</v>
      </c>
      <c r="E19" s="195">
        <v>211710393</v>
      </c>
      <c r="F19" s="271"/>
      <c r="G19" s="271"/>
    </row>
    <row r="20" spans="2:7" x14ac:dyDescent="0.3">
      <c r="C20" s="74" t="s">
        <v>61</v>
      </c>
      <c r="D20" s="22"/>
      <c r="E20" s="12"/>
      <c r="F20" s="12"/>
    </row>
    <row r="21" spans="2:7" x14ac:dyDescent="0.3">
      <c r="C21" s="29" t="s">
        <v>62</v>
      </c>
      <c r="D21" s="22"/>
      <c r="E21" s="12"/>
      <c r="F21" s="12"/>
    </row>
    <row r="22" spans="2:7" x14ac:dyDescent="0.3">
      <c r="C22" s="29"/>
      <c r="D22" s="22"/>
      <c r="E22" s="12"/>
      <c r="F22" s="12"/>
    </row>
    <row r="23" spans="2:7" x14ac:dyDescent="0.3">
      <c r="C23" s="29"/>
      <c r="D23" s="22"/>
      <c r="E23" s="12"/>
      <c r="F23" s="12"/>
    </row>
    <row r="24" spans="2:7" s="24" customFormat="1" ht="18" customHeight="1" x14ac:dyDescent="0.3">
      <c r="B24" s="254" t="s">
        <v>63</v>
      </c>
      <c r="F24" s="43"/>
    </row>
    <row r="25" spans="2:7" x14ac:dyDescent="0.3">
      <c r="C25" s="55" t="s">
        <v>64</v>
      </c>
      <c r="D25" s="56" t="s">
        <v>14</v>
      </c>
      <c r="E25" s="57">
        <v>2024</v>
      </c>
      <c r="F25" s="56">
        <v>2023</v>
      </c>
      <c r="G25" s="56">
        <v>2022</v>
      </c>
    </row>
    <row r="26" spans="2:7" x14ac:dyDescent="0.3">
      <c r="C26" s="75" t="s">
        <v>65</v>
      </c>
      <c r="D26" s="174" t="s">
        <v>45</v>
      </c>
      <c r="E26" s="176">
        <v>90697048</v>
      </c>
      <c r="F26" s="272"/>
      <c r="G26" s="272"/>
    </row>
    <row r="27" spans="2:7" x14ac:dyDescent="0.3">
      <c r="C27" s="75" t="s">
        <v>66</v>
      </c>
      <c r="D27" s="174" t="s">
        <v>45</v>
      </c>
      <c r="E27" s="176">
        <v>14929885</v>
      </c>
      <c r="F27" s="272"/>
      <c r="G27" s="272"/>
    </row>
    <row r="28" spans="2:7" x14ac:dyDescent="0.3">
      <c r="C28" s="75" t="s">
        <v>67</v>
      </c>
      <c r="D28" s="174" t="s">
        <v>45</v>
      </c>
      <c r="E28" s="176">
        <v>100558973</v>
      </c>
      <c r="F28" s="272"/>
      <c r="G28" s="272"/>
    </row>
    <row r="29" spans="2:7" x14ac:dyDescent="0.3">
      <c r="C29" s="76" t="s">
        <v>68</v>
      </c>
      <c r="D29" s="175" t="s">
        <v>45</v>
      </c>
      <c r="E29" s="177">
        <v>73014628</v>
      </c>
      <c r="F29" s="273"/>
      <c r="G29" s="273"/>
    </row>
    <row r="30" spans="2:7" x14ac:dyDescent="0.3">
      <c r="C30" s="74" t="s">
        <v>61</v>
      </c>
      <c r="D30" s="23"/>
      <c r="E30" s="77"/>
      <c r="F30" s="77"/>
      <c r="G30" s="77"/>
    </row>
    <row r="31" spans="2:7" x14ac:dyDescent="0.3">
      <c r="C31" s="29" t="s">
        <v>69</v>
      </c>
      <c r="D31" s="23"/>
      <c r="E31" s="77"/>
      <c r="F31" s="77"/>
      <c r="G31" s="77"/>
    </row>
    <row r="32" spans="2:7" x14ac:dyDescent="0.3">
      <c r="C32" s="29"/>
      <c r="D32" s="23"/>
      <c r="E32" s="293"/>
      <c r="F32" s="77"/>
      <c r="G32" s="77"/>
    </row>
    <row r="33" spans="2:8" x14ac:dyDescent="0.3">
      <c r="D33" s="3"/>
      <c r="E33" s="3"/>
    </row>
    <row r="34" spans="2:8" s="24" customFormat="1" ht="18" customHeight="1" x14ac:dyDescent="0.3">
      <c r="B34" s="254" t="s">
        <v>70</v>
      </c>
      <c r="F34" s="43"/>
    </row>
    <row r="35" spans="2:8" ht="15" thickBot="1" x14ac:dyDescent="0.35">
      <c r="C35" s="224"/>
      <c r="D35" s="78" t="s">
        <v>14</v>
      </c>
      <c r="E35" s="79">
        <v>2024</v>
      </c>
      <c r="F35" s="80">
        <v>2023</v>
      </c>
      <c r="G35" s="81">
        <v>2022</v>
      </c>
    </row>
    <row r="36" spans="2:8" ht="15.6" thickTop="1" thickBot="1" x14ac:dyDescent="0.35">
      <c r="C36" s="225" t="s">
        <v>71</v>
      </c>
      <c r="D36" s="219" t="s">
        <v>72</v>
      </c>
      <c r="E36" s="217">
        <v>21947533</v>
      </c>
      <c r="F36" s="217">
        <v>24496514</v>
      </c>
      <c r="G36" s="217">
        <v>29943790</v>
      </c>
    </row>
    <row r="37" spans="2:8" ht="15" thickTop="1" x14ac:dyDescent="0.3">
      <c r="C37" s="82" t="s">
        <v>73</v>
      </c>
      <c r="D37" s="220" t="s">
        <v>72</v>
      </c>
      <c r="E37" s="281">
        <v>20435596</v>
      </c>
      <c r="F37" s="281">
        <v>22243521</v>
      </c>
      <c r="G37" s="281">
        <v>27918015</v>
      </c>
    </row>
    <row r="38" spans="2:8" x14ac:dyDescent="0.3">
      <c r="C38" s="82" t="s">
        <v>74</v>
      </c>
      <c r="D38" s="220" t="s">
        <v>72</v>
      </c>
      <c r="E38" s="282">
        <v>1243469</v>
      </c>
      <c r="F38" s="282">
        <v>1962875</v>
      </c>
      <c r="G38" s="282">
        <v>1712245</v>
      </c>
    </row>
    <row r="39" spans="2:8" x14ac:dyDescent="0.3">
      <c r="C39" s="226" t="s">
        <v>75</v>
      </c>
      <c r="D39" s="220" t="s">
        <v>72</v>
      </c>
      <c r="E39" s="283">
        <v>960448</v>
      </c>
      <c r="F39" s="283">
        <v>1453447</v>
      </c>
      <c r="G39" s="283">
        <v>1263608</v>
      </c>
    </row>
    <row r="40" spans="2:8" x14ac:dyDescent="0.3">
      <c r="C40" s="226" t="s">
        <v>76</v>
      </c>
      <c r="D40" s="220" t="s">
        <v>72</v>
      </c>
      <c r="E40" s="283">
        <v>283021</v>
      </c>
      <c r="F40" s="283">
        <v>509428</v>
      </c>
      <c r="G40" s="283">
        <v>448637</v>
      </c>
    </row>
    <row r="41" spans="2:8" x14ac:dyDescent="0.3">
      <c r="C41" s="82" t="s">
        <v>77</v>
      </c>
      <c r="D41" s="220" t="s">
        <v>72</v>
      </c>
      <c r="E41" s="284">
        <v>268467</v>
      </c>
      <c r="F41" s="284">
        <v>290118</v>
      </c>
      <c r="G41" s="284">
        <v>313529.75329525903</v>
      </c>
      <c r="H41" s="5"/>
    </row>
    <row r="42" spans="2:8" ht="15" thickBot="1" x14ac:dyDescent="0.35">
      <c r="C42" s="82" t="s">
        <v>78</v>
      </c>
      <c r="D42" s="220" t="s">
        <v>16</v>
      </c>
      <c r="E42" s="287">
        <v>0.73</v>
      </c>
      <c r="F42" s="285"/>
      <c r="G42" s="286"/>
    </row>
    <row r="43" spans="2:8" ht="15.6" thickTop="1" thickBot="1" x14ac:dyDescent="0.35">
      <c r="C43" s="225" t="s">
        <v>79</v>
      </c>
      <c r="D43" s="221"/>
      <c r="E43" s="83"/>
      <c r="F43" s="83"/>
      <c r="G43" s="84" t="s">
        <v>80</v>
      </c>
    </row>
    <row r="44" spans="2:8" ht="15" thickTop="1" x14ac:dyDescent="0.3">
      <c r="C44" s="82" t="s">
        <v>81</v>
      </c>
      <c r="D44" s="85" t="s">
        <v>72</v>
      </c>
      <c r="E44" s="277">
        <v>502325</v>
      </c>
      <c r="F44" s="277">
        <v>654073</v>
      </c>
      <c r="G44" s="278">
        <v>850154</v>
      </c>
    </row>
    <row r="45" spans="2:8" ht="15" thickBot="1" x14ac:dyDescent="0.35">
      <c r="C45" s="82" t="s">
        <v>82</v>
      </c>
      <c r="D45" s="220" t="s">
        <v>72</v>
      </c>
      <c r="E45" s="279">
        <v>808754</v>
      </c>
      <c r="F45" s="279">
        <v>847043</v>
      </c>
      <c r="G45" s="218" t="s">
        <v>57</v>
      </c>
    </row>
    <row r="46" spans="2:8" ht="15.6" thickTop="1" thickBot="1" x14ac:dyDescent="0.35">
      <c r="C46" s="225" t="s">
        <v>83</v>
      </c>
      <c r="D46" s="219" t="s">
        <v>72</v>
      </c>
      <c r="E46" s="280">
        <v>134715936</v>
      </c>
      <c r="F46" s="280">
        <v>133337361</v>
      </c>
      <c r="G46" s="280">
        <v>144543263.42297399</v>
      </c>
    </row>
    <row r="47" spans="2:8" ht="15" thickTop="1" x14ac:dyDescent="0.3">
      <c r="C47" s="82" t="s">
        <v>84</v>
      </c>
      <c r="D47" s="220" t="s">
        <v>72</v>
      </c>
      <c r="E47" s="6">
        <v>3231943</v>
      </c>
      <c r="F47" s="6">
        <v>5936639</v>
      </c>
      <c r="G47" s="6">
        <v>5465933</v>
      </c>
    </row>
    <row r="48" spans="2:8" x14ac:dyDescent="0.3">
      <c r="C48" s="82" t="s">
        <v>85</v>
      </c>
      <c r="D48" s="220" t="s">
        <v>72</v>
      </c>
      <c r="E48" s="10">
        <v>1789419</v>
      </c>
      <c r="F48" s="10">
        <v>3051298</v>
      </c>
      <c r="G48" s="10">
        <v>2820303.6102376902</v>
      </c>
    </row>
    <row r="49" spans="3:7" x14ac:dyDescent="0.3">
      <c r="C49" s="82" t="s">
        <v>86</v>
      </c>
      <c r="D49" s="220" t="s">
        <v>72</v>
      </c>
      <c r="E49" s="10">
        <v>48902238</v>
      </c>
      <c r="F49" s="10">
        <v>41451946</v>
      </c>
      <c r="G49" s="10">
        <v>42168535.619031101</v>
      </c>
    </row>
    <row r="50" spans="3:7" x14ac:dyDescent="0.3">
      <c r="C50" s="226" t="s">
        <v>87</v>
      </c>
      <c r="D50" s="220" t="s">
        <v>72</v>
      </c>
      <c r="E50" s="10">
        <v>19557951</v>
      </c>
      <c r="F50" s="10">
        <v>12918744</v>
      </c>
      <c r="G50" s="10">
        <v>15917665</v>
      </c>
    </row>
    <row r="51" spans="3:7" x14ac:dyDescent="0.3">
      <c r="C51" s="226" t="s">
        <v>88</v>
      </c>
      <c r="D51" s="220" t="s">
        <v>72</v>
      </c>
      <c r="E51" s="10">
        <v>29382815</v>
      </c>
      <c r="F51" s="10">
        <v>28533202</v>
      </c>
      <c r="G51" s="10">
        <v>26250871</v>
      </c>
    </row>
    <row r="52" spans="3:7" x14ac:dyDescent="0.3">
      <c r="C52" s="82" t="s">
        <v>89</v>
      </c>
      <c r="D52" s="220" t="s">
        <v>72</v>
      </c>
      <c r="E52" s="11">
        <v>57252</v>
      </c>
      <c r="F52" s="11">
        <v>43177</v>
      </c>
      <c r="G52" s="11">
        <v>26762</v>
      </c>
    </row>
    <row r="53" spans="3:7" x14ac:dyDescent="0.3">
      <c r="C53" s="82" t="s">
        <v>90</v>
      </c>
      <c r="D53" s="220" t="s">
        <v>72</v>
      </c>
      <c r="E53" s="11">
        <v>69553</v>
      </c>
      <c r="F53" s="11">
        <v>56591</v>
      </c>
      <c r="G53" s="11">
        <v>66222</v>
      </c>
    </row>
    <row r="54" spans="3:7" x14ac:dyDescent="0.3">
      <c r="C54" s="82" t="s">
        <v>91</v>
      </c>
      <c r="D54" s="220" t="s">
        <v>72</v>
      </c>
      <c r="E54" s="10">
        <v>52583063</v>
      </c>
      <c r="F54" s="10">
        <v>52536380</v>
      </c>
      <c r="G54" s="10">
        <v>61288580</v>
      </c>
    </row>
    <row r="55" spans="3:7" x14ac:dyDescent="0.3">
      <c r="C55" s="82" t="s">
        <v>92</v>
      </c>
      <c r="D55" s="220" t="s">
        <v>72</v>
      </c>
      <c r="E55" s="10">
        <v>28082468</v>
      </c>
      <c r="F55" s="10">
        <v>30259065</v>
      </c>
      <c r="G55" s="10">
        <v>32706929</v>
      </c>
    </row>
    <row r="56" spans="3:7" x14ac:dyDescent="0.3">
      <c r="C56" s="226" t="s">
        <v>73</v>
      </c>
      <c r="D56" s="220" t="s">
        <v>72</v>
      </c>
      <c r="E56" s="10">
        <v>27818655</v>
      </c>
      <c r="F56" s="10">
        <v>29969276</v>
      </c>
      <c r="G56" s="10">
        <v>32184853</v>
      </c>
    </row>
    <row r="57" spans="3:7" x14ac:dyDescent="0.3">
      <c r="C57" s="226" t="s">
        <v>77</v>
      </c>
      <c r="D57" s="220" t="s">
        <v>72</v>
      </c>
      <c r="E57" s="10">
        <v>263813</v>
      </c>
      <c r="F57" s="10">
        <v>289789</v>
      </c>
      <c r="G57" s="10">
        <v>522076</v>
      </c>
    </row>
    <row r="58" spans="3:7" ht="15" thickBot="1" x14ac:dyDescent="0.35">
      <c r="C58" s="227" t="s">
        <v>93</v>
      </c>
      <c r="D58" s="222"/>
      <c r="E58" s="275">
        <v>157165794</v>
      </c>
      <c r="F58" s="275">
        <v>158487948</v>
      </c>
      <c r="G58" s="275">
        <v>175337207.42297399</v>
      </c>
    </row>
    <row r="59" spans="3:7" x14ac:dyDescent="0.3">
      <c r="C59" s="228" t="s">
        <v>94</v>
      </c>
      <c r="D59" s="223"/>
      <c r="E59" s="276">
        <v>157472223</v>
      </c>
      <c r="F59" s="276">
        <v>158680918</v>
      </c>
      <c r="G59" s="276" t="s">
        <v>57</v>
      </c>
    </row>
    <row r="60" spans="3:7" x14ac:dyDescent="0.3">
      <c r="C60" s="74" t="s">
        <v>61</v>
      </c>
    </row>
    <row r="61" spans="3:7" x14ac:dyDescent="0.3">
      <c r="C61" s="29" t="s">
        <v>95</v>
      </c>
      <c r="E61" s="86"/>
      <c r="F61" s="44"/>
      <c r="G61" s="44"/>
    </row>
    <row r="62" spans="3:7" x14ac:dyDescent="0.3">
      <c r="C62" s="29" t="s">
        <v>96</v>
      </c>
    </row>
    <row r="63" spans="3:7" x14ac:dyDescent="0.3">
      <c r="C63" s="29" t="s">
        <v>97</v>
      </c>
    </row>
    <row r="64" spans="3:7" x14ac:dyDescent="0.3">
      <c r="C64" s="29" t="s">
        <v>98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A18FA-FF98-448A-B1E0-3973B5C2496B}">
  <sheetPr codeName="Feuil5"/>
  <dimension ref="B1:I46"/>
  <sheetViews>
    <sheetView zoomScaleNormal="100" workbookViewId="0"/>
  </sheetViews>
  <sheetFormatPr defaultColWidth="11.44140625" defaultRowHeight="14.4" x14ac:dyDescent="0.3"/>
  <cols>
    <col min="1" max="2" width="8.6640625" customWidth="1"/>
    <col min="3" max="3" width="64.33203125" bestFit="1" customWidth="1"/>
    <col min="4" max="4" width="12.88671875" bestFit="1" customWidth="1"/>
    <col min="5" max="7" width="12.33203125" customWidth="1"/>
    <col min="8" max="9" width="12.6640625" customWidth="1"/>
    <col min="10" max="10" width="13.33203125" customWidth="1"/>
  </cols>
  <sheetData>
    <row r="1" spans="2:7" s="116" customFormat="1" ht="21" x14ac:dyDescent="0.4">
      <c r="B1" s="115" t="s">
        <v>99</v>
      </c>
    </row>
    <row r="2" spans="2:7" x14ac:dyDescent="0.3">
      <c r="C2" s="2"/>
    </row>
    <row r="3" spans="2:7" s="24" customFormat="1" ht="18" customHeight="1" x14ac:dyDescent="0.3">
      <c r="B3" s="254" t="s">
        <v>100</v>
      </c>
      <c r="D3" s="256"/>
      <c r="E3" s="256"/>
      <c r="F3" s="256"/>
      <c r="G3" s="256"/>
    </row>
    <row r="4" spans="2:7" x14ac:dyDescent="0.3">
      <c r="C4" s="238" t="s">
        <v>13</v>
      </c>
      <c r="D4" s="237" t="s">
        <v>14</v>
      </c>
      <c r="E4" s="236">
        <v>2024</v>
      </c>
      <c r="F4" s="237">
        <v>2023</v>
      </c>
      <c r="G4" s="237">
        <v>2022</v>
      </c>
    </row>
    <row r="5" spans="2:7" x14ac:dyDescent="0.3">
      <c r="C5" s="9" t="s">
        <v>101</v>
      </c>
      <c r="D5" s="13"/>
      <c r="E5" s="245"/>
      <c r="F5" s="14"/>
      <c r="G5" s="14"/>
    </row>
    <row r="6" spans="2:7" ht="15" x14ac:dyDescent="0.3">
      <c r="C6" s="88" t="s">
        <v>102</v>
      </c>
      <c r="D6" s="51" t="s">
        <v>103</v>
      </c>
      <c r="E6" s="246">
        <v>1808.57152</v>
      </c>
      <c r="F6" s="89">
        <v>1773.0735400055</v>
      </c>
      <c r="G6" s="89">
        <v>1658</v>
      </c>
    </row>
    <row r="7" spans="2:7" ht="15" x14ac:dyDescent="0.3">
      <c r="C7" s="88" t="s">
        <v>104</v>
      </c>
      <c r="D7" s="51" t="s">
        <v>103</v>
      </c>
      <c r="E7" s="246">
        <v>1762.4866509999999</v>
      </c>
      <c r="F7" s="89">
        <v>1726.3633785327302</v>
      </c>
      <c r="G7" s="89">
        <v>1603</v>
      </c>
    </row>
    <row r="8" spans="2:7" x14ac:dyDescent="0.3">
      <c r="C8" s="9" t="s">
        <v>105</v>
      </c>
      <c r="D8" s="13"/>
      <c r="E8" s="245"/>
      <c r="F8" s="14"/>
      <c r="G8" s="14"/>
    </row>
    <row r="9" spans="2:7" ht="15" x14ac:dyDescent="0.3">
      <c r="C9" s="88" t="s">
        <v>102</v>
      </c>
      <c r="D9" s="51" t="s">
        <v>103</v>
      </c>
      <c r="E9" s="246">
        <v>4268.8111650000001</v>
      </c>
      <c r="F9" s="89">
        <f>4291733558.1777/1000000</f>
        <v>4291.7335581776997</v>
      </c>
      <c r="G9" s="89">
        <v>5215</v>
      </c>
    </row>
    <row r="10" spans="2:7" ht="15" x14ac:dyDescent="0.3">
      <c r="C10" s="88" t="s">
        <v>104</v>
      </c>
      <c r="D10" s="51" t="s">
        <v>103</v>
      </c>
      <c r="E10" s="246">
        <v>4255.0636539999996</v>
      </c>
      <c r="F10" s="89">
        <v>4276</v>
      </c>
      <c r="G10" s="89">
        <v>5191</v>
      </c>
    </row>
    <row r="11" spans="2:7" ht="15" x14ac:dyDescent="0.3">
      <c r="C11" s="243" t="s">
        <v>106</v>
      </c>
      <c r="D11" s="240" t="s">
        <v>103</v>
      </c>
      <c r="E11" s="241">
        <f>(E6+E9)-(E7+E10)</f>
        <v>59.83238000000074</v>
      </c>
      <c r="F11" s="244">
        <v>62</v>
      </c>
      <c r="G11" s="244">
        <v>79.721999999999994</v>
      </c>
    </row>
    <row r="12" spans="2:7" ht="15" x14ac:dyDescent="0.3">
      <c r="C12" s="242" t="s">
        <v>107</v>
      </c>
      <c r="D12" s="52" t="s">
        <v>103</v>
      </c>
      <c r="E12" s="246">
        <f>E6-E7</f>
        <v>46.084869000000026</v>
      </c>
      <c r="F12" s="90">
        <f>+F6-F7</f>
        <v>46.710161472769869</v>
      </c>
      <c r="G12" s="90">
        <v>55</v>
      </c>
    </row>
    <row r="13" spans="2:7" ht="15" x14ac:dyDescent="0.3">
      <c r="C13" s="239" t="s">
        <v>108</v>
      </c>
      <c r="D13" s="240" t="s">
        <v>103</v>
      </c>
      <c r="E13" s="247">
        <f>E9-E10</f>
        <v>13.747511000000486</v>
      </c>
      <c r="F13" s="241">
        <f>+F9-F10</f>
        <v>15.733558177699706</v>
      </c>
      <c r="G13" s="241">
        <v>24</v>
      </c>
    </row>
    <row r="14" spans="2:7" x14ac:dyDescent="0.3">
      <c r="C14" s="58"/>
      <c r="D14" s="87"/>
      <c r="E14" s="87"/>
      <c r="F14" s="87"/>
      <c r="G14" s="87"/>
    </row>
    <row r="15" spans="2:7" x14ac:dyDescent="0.3">
      <c r="D15" s="87"/>
      <c r="E15" s="87"/>
      <c r="F15" s="87"/>
      <c r="G15" s="87"/>
    </row>
    <row r="16" spans="2:7" x14ac:dyDescent="0.3">
      <c r="D16" s="87"/>
      <c r="E16" s="87"/>
      <c r="F16" s="87"/>
      <c r="G16" s="87"/>
    </row>
    <row r="17" spans="2:9" s="24" customFormat="1" ht="18" customHeight="1" x14ac:dyDescent="0.3">
      <c r="B17" s="254" t="s">
        <v>109</v>
      </c>
      <c r="D17" s="256"/>
      <c r="E17" s="256"/>
      <c r="F17" s="256"/>
      <c r="G17" s="256"/>
    </row>
    <row r="18" spans="2:9" x14ac:dyDescent="0.3">
      <c r="C18" s="238" t="s">
        <v>13</v>
      </c>
      <c r="D18" s="237" t="s">
        <v>14</v>
      </c>
      <c r="E18" s="236">
        <v>2024</v>
      </c>
      <c r="F18" s="237">
        <v>2023</v>
      </c>
      <c r="G18" s="237">
        <v>2022</v>
      </c>
    </row>
    <row r="19" spans="2:9" x14ac:dyDescent="0.3">
      <c r="C19" s="9" t="s">
        <v>101</v>
      </c>
      <c r="D19" s="13"/>
      <c r="E19" s="245"/>
      <c r="F19" s="14"/>
      <c r="G19" s="14"/>
    </row>
    <row r="20" spans="2:9" ht="15" x14ac:dyDescent="0.3">
      <c r="C20" s="88" t="s">
        <v>102</v>
      </c>
      <c r="D20" s="51" t="s">
        <v>103</v>
      </c>
      <c r="E20" s="246">
        <v>1808.5709999999999</v>
      </c>
      <c r="F20" s="89">
        <v>1773.0735400055</v>
      </c>
      <c r="G20" s="89">
        <v>1658.37145199158</v>
      </c>
    </row>
    <row r="21" spans="2:9" ht="15" x14ac:dyDescent="0.3">
      <c r="C21" s="15" t="s">
        <v>110</v>
      </c>
      <c r="D21" s="53" t="s">
        <v>103</v>
      </c>
      <c r="E21" s="248">
        <v>25.4360967</v>
      </c>
      <c r="F21" s="89">
        <v>25.389672810167298</v>
      </c>
      <c r="G21" s="89">
        <v>27.0269987600348</v>
      </c>
    </row>
    <row r="22" spans="2:9" ht="15" x14ac:dyDescent="0.3">
      <c r="C22" s="15" t="s">
        <v>111</v>
      </c>
      <c r="D22" s="53" t="s">
        <v>103</v>
      </c>
      <c r="E22" s="248">
        <v>1764.9875863</v>
      </c>
      <c r="F22" s="89">
        <v>1721.9915596138298</v>
      </c>
      <c r="G22" s="89">
        <v>1628.5447101411371</v>
      </c>
    </row>
    <row r="23" spans="2:9" ht="15" x14ac:dyDescent="0.3">
      <c r="C23" s="15" t="s">
        <v>112</v>
      </c>
      <c r="D23" s="53" t="s">
        <v>103</v>
      </c>
      <c r="E23" s="248">
        <v>18.032997000000002</v>
      </c>
      <c r="F23" s="89">
        <v>25.688112491506303</v>
      </c>
      <c r="G23" s="92">
        <v>2.7647012625823302</v>
      </c>
    </row>
    <row r="24" spans="2:9" ht="15" x14ac:dyDescent="0.3">
      <c r="C24" s="93" t="s">
        <v>104</v>
      </c>
      <c r="D24" s="53" t="s">
        <v>103</v>
      </c>
      <c r="E24" s="248">
        <v>1762.4860000000001</v>
      </c>
      <c r="F24" s="89">
        <v>1726.3633785327302</v>
      </c>
      <c r="G24" s="89">
        <v>1602.7100587244799</v>
      </c>
    </row>
    <row r="25" spans="2:9" ht="15" x14ac:dyDescent="0.3">
      <c r="C25" s="15" t="s">
        <v>113</v>
      </c>
      <c r="D25" s="53" t="s">
        <v>103</v>
      </c>
      <c r="E25" s="248">
        <v>1246.2</v>
      </c>
      <c r="F25" s="89">
        <f>1269.82980327</f>
        <v>1269.82980327</v>
      </c>
      <c r="G25" s="89">
        <v>1031.73499894</v>
      </c>
    </row>
    <row r="26" spans="2:9" ht="15" x14ac:dyDescent="0.3">
      <c r="C26" s="16" t="s">
        <v>106</v>
      </c>
      <c r="D26" s="54" t="s">
        <v>103</v>
      </c>
      <c r="E26" s="249">
        <f>+E20-E24</f>
        <v>46.084999999999809</v>
      </c>
      <c r="F26" s="94">
        <v>46.710161472769869</v>
      </c>
      <c r="G26" s="94">
        <v>55.661393267100038</v>
      </c>
    </row>
    <row r="27" spans="2:9" x14ac:dyDescent="0.3">
      <c r="C27" s="95" t="s">
        <v>114</v>
      </c>
      <c r="D27" s="87"/>
      <c r="E27" s="87"/>
      <c r="F27" s="87"/>
      <c r="G27" s="87"/>
    </row>
    <row r="28" spans="2:9" x14ac:dyDescent="0.3">
      <c r="C28" s="96"/>
      <c r="D28" s="87"/>
      <c r="E28" s="87"/>
      <c r="F28" s="87"/>
      <c r="G28" s="87"/>
    </row>
    <row r="29" spans="2:9" x14ac:dyDescent="0.3">
      <c r="C29" s="95"/>
      <c r="D29" s="87"/>
      <c r="E29" s="87"/>
      <c r="F29" s="87"/>
      <c r="G29" s="87"/>
    </row>
    <row r="30" spans="2:9" s="24" customFormat="1" ht="18" customHeight="1" x14ac:dyDescent="0.3">
      <c r="B30" s="254" t="s">
        <v>115</v>
      </c>
      <c r="D30" s="255"/>
      <c r="E30" s="255"/>
      <c r="F30" s="255"/>
      <c r="G30" s="255"/>
      <c r="H30" s="255"/>
      <c r="I30" s="255"/>
    </row>
    <row r="31" spans="2:9" x14ac:dyDescent="0.3">
      <c r="C31" s="238" t="s">
        <v>13</v>
      </c>
      <c r="D31" s="237" t="s">
        <v>14</v>
      </c>
      <c r="E31" s="236">
        <v>2024</v>
      </c>
      <c r="F31" s="237">
        <v>2023</v>
      </c>
      <c r="G31" s="237">
        <v>2022</v>
      </c>
    </row>
    <row r="32" spans="2:9" x14ac:dyDescent="0.3">
      <c r="C32" s="233" t="s">
        <v>116</v>
      </c>
      <c r="D32" s="234" t="s">
        <v>117</v>
      </c>
      <c r="E32" s="97">
        <v>0.23899999999999999</v>
      </c>
      <c r="F32" s="97">
        <v>0.27500000000000002</v>
      </c>
      <c r="G32" s="235">
        <v>0.30099999999999999</v>
      </c>
    </row>
    <row r="33" spans="2:7" x14ac:dyDescent="0.3">
      <c r="C33" s="232" t="s">
        <v>118</v>
      </c>
      <c r="D33" s="108" t="s">
        <v>117</v>
      </c>
      <c r="E33" s="97">
        <v>9.44</v>
      </c>
      <c r="F33" s="97">
        <v>10.11</v>
      </c>
      <c r="G33" s="97">
        <v>9.01</v>
      </c>
    </row>
    <row r="34" spans="2:7" x14ac:dyDescent="0.3">
      <c r="C34" s="29" t="s">
        <v>119</v>
      </c>
    </row>
    <row r="35" spans="2:7" x14ac:dyDescent="0.3">
      <c r="C35" s="29"/>
    </row>
    <row r="37" spans="2:7" s="24" customFormat="1" ht="18" customHeight="1" x14ac:dyDescent="0.3">
      <c r="B37" s="254" t="s">
        <v>120</v>
      </c>
    </row>
    <row r="38" spans="2:7" ht="15" thickBot="1" x14ac:dyDescent="0.35">
      <c r="C38" s="238" t="s">
        <v>13</v>
      </c>
      <c r="D38" s="237" t="s">
        <v>14</v>
      </c>
      <c r="E38" s="236">
        <v>2024</v>
      </c>
      <c r="F38" s="237">
        <v>2023</v>
      </c>
      <c r="G38" s="237">
        <v>2022</v>
      </c>
    </row>
    <row r="39" spans="2:7" x14ac:dyDescent="0.3">
      <c r="C39" s="98" t="s">
        <v>121</v>
      </c>
      <c r="D39" s="99" t="s">
        <v>122</v>
      </c>
      <c r="E39" s="100">
        <v>59832379</v>
      </c>
      <c r="F39" s="100">
        <v>62466912</v>
      </c>
      <c r="G39" s="100">
        <v>79952205</v>
      </c>
    </row>
    <row r="40" spans="2:7" x14ac:dyDescent="0.3">
      <c r="C40" s="101" t="s">
        <v>123</v>
      </c>
      <c r="D40" s="102" t="s">
        <v>122</v>
      </c>
      <c r="E40" s="103">
        <v>33388535</v>
      </c>
      <c r="F40" s="103">
        <v>34222643</v>
      </c>
      <c r="G40" s="103">
        <v>31586413</v>
      </c>
    </row>
    <row r="41" spans="2:7" x14ac:dyDescent="0.3">
      <c r="C41" s="101" t="s">
        <v>124</v>
      </c>
      <c r="D41" s="102" t="s">
        <v>122</v>
      </c>
      <c r="E41" s="103">
        <v>9407124</v>
      </c>
      <c r="F41" s="103">
        <v>6521781</v>
      </c>
      <c r="G41" s="103">
        <v>10370120</v>
      </c>
    </row>
    <row r="42" spans="2:7" x14ac:dyDescent="0.3">
      <c r="C42" s="101" t="s">
        <v>125</v>
      </c>
      <c r="D42" s="102" t="s">
        <v>117</v>
      </c>
      <c r="E42" s="101">
        <v>0.23899999999999999</v>
      </c>
      <c r="F42" s="101">
        <f>F32</f>
        <v>0.27500000000000002</v>
      </c>
      <c r="G42" s="101">
        <f>G32</f>
        <v>0.30099999999999999</v>
      </c>
    </row>
    <row r="43" spans="2:7" x14ac:dyDescent="0.3">
      <c r="C43" s="101" t="s">
        <v>126</v>
      </c>
      <c r="D43" s="102" t="s">
        <v>127</v>
      </c>
      <c r="E43" s="101">
        <v>810.6</v>
      </c>
      <c r="F43" s="288"/>
      <c r="G43" s="288"/>
    </row>
    <row r="44" spans="2:7" x14ac:dyDescent="0.3">
      <c r="C44" s="101" t="s">
        <v>128</v>
      </c>
      <c r="D44" s="102" t="s">
        <v>122</v>
      </c>
      <c r="E44" s="103">
        <v>11548</v>
      </c>
      <c r="F44" s="289"/>
      <c r="G44" s="289"/>
    </row>
    <row r="45" spans="2:7" x14ac:dyDescent="0.3">
      <c r="C45" s="68" t="s">
        <v>129</v>
      </c>
      <c r="D45" s="104" t="s">
        <v>122</v>
      </c>
      <c r="E45" s="250">
        <v>2471</v>
      </c>
      <c r="F45" s="289"/>
      <c r="G45" s="289"/>
    </row>
    <row r="46" spans="2:7" x14ac:dyDescent="0.3">
      <c r="C46" s="29" t="s">
        <v>130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E1BBA-3CF8-49CA-AEED-0FC9460D9B0C}">
  <sheetPr codeName="Feuil4"/>
  <dimension ref="B1:G16"/>
  <sheetViews>
    <sheetView zoomScaleNormal="100" workbookViewId="0"/>
  </sheetViews>
  <sheetFormatPr defaultColWidth="19" defaultRowHeight="14.4" x14ac:dyDescent="0.3"/>
  <cols>
    <col min="1" max="2" width="8.88671875" customWidth="1"/>
    <col min="3" max="3" width="56.6640625" bestFit="1" customWidth="1"/>
    <col min="4" max="4" width="7.6640625" bestFit="1" customWidth="1"/>
    <col min="5" max="7" width="11.44140625" customWidth="1"/>
    <col min="8" max="8" width="15.5546875" customWidth="1"/>
    <col min="9" max="9" width="23.44140625" customWidth="1"/>
  </cols>
  <sheetData>
    <row r="1" spans="2:7" s="116" customFormat="1" ht="21" x14ac:dyDescent="0.4">
      <c r="B1" s="115" t="s">
        <v>5</v>
      </c>
    </row>
    <row r="2" spans="2:7" s="116" customFormat="1" ht="21" x14ac:dyDescent="0.4">
      <c r="C2" s="173"/>
    </row>
    <row r="3" spans="2:7" s="24" customFormat="1" ht="18.600000000000001" customHeight="1" x14ac:dyDescent="0.3">
      <c r="B3" s="254" t="s">
        <v>131</v>
      </c>
    </row>
    <row r="4" spans="2:7" x14ac:dyDescent="0.3">
      <c r="C4" s="238" t="s">
        <v>13</v>
      </c>
      <c r="D4" s="237" t="s">
        <v>14</v>
      </c>
      <c r="E4" s="236">
        <v>2024</v>
      </c>
      <c r="F4" s="237">
        <v>2023</v>
      </c>
      <c r="G4" s="237">
        <v>2022</v>
      </c>
    </row>
    <row r="5" spans="2:7" x14ac:dyDescent="0.3">
      <c r="C5" s="105" t="s">
        <v>132</v>
      </c>
      <c r="D5" s="106" t="s">
        <v>133</v>
      </c>
      <c r="E5" s="251">
        <v>23223</v>
      </c>
      <c r="F5" s="59">
        <v>27037</v>
      </c>
      <c r="G5" s="60">
        <v>34197</v>
      </c>
    </row>
    <row r="6" spans="2:7" x14ac:dyDescent="0.3">
      <c r="C6" s="105" t="s">
        <v>134</v>
      </c>
      <c r="D6" s="106" t="s">
        <v>135</v>
      </c>
      <c r="E6" s="106">
        <v>0.121</v>
      </c>
      <c r="F6" s="274"/>
      <c r="G6" s="274"/>
    </row>
    <row r="7" spans="2:7" x14ac:dyDescent="0.3">
      <c r="C7" s="105" t="s">
        <v>136</v>
      </c>
      <c r="D7" s="106" t="s">
        <v>133</v>
      </c>
      <c r="E7" s="251">
        <v>2859</v>
      </c>
      <c r="F7" s="59">
        <v>3396</v>
      </c>
      <c r="G7" s="60">
        <v>7418</v>
      </c>
    </row>
    <row r="8" spans="2:7" x14ac:dyDescent="0.3">
      <c r="C8" s="105" t="s">
        <v>137</v>
      </c>
      <c r="D8" s="106" t="s">
        <v>135</v>
      </c>
      <c r="E8" s="106">
        <v>1.4999999999999999E-2</v>
      </c>
      <c r="F8" s="274"/>
      <c r="G8" s="274"/>
    </row>
    <row r="9" spans="2:7" x14ac:dyDescent="0.3">
      <c r="C9" s="105" t="s">
        <v>138</v>
      </c>
      <c r="D9" s="106" t="s">
        <v>133</v>
      </c>
      <c r="E9" s="251">
        <v>2636</v>
      </c>
      <c r="F9" s="59">
        <v>2832</v>
      </c>
      <c r="G9" s="59">
        <v>3398</v>
      </c>
    </row>
    <row r="10" spans="2:7" x14ac:dyDescent="0.3">
      <c r="C10" s="105" t="s">
        <v>139</v>
      </c>
      <c r="D10" s="106" t="s">
        <v>135</v>
      </c>
      <c r="E10" s="106">
        <v>1.4E-2</v>
      </c>
      <c r="F10" s="274"/>
      <c r="G10" s="274"/>
    </row>
    <row r="11" spans="2:7" x14ac:dyDescent="0.3">
      <c r="C11" s="105" t="s">
        <v>140</v>
      </c>
      <c r="D11" s="106" t="s">
        <v>141</v>
      </c>
      <c r="E11" s="106">
        <v>107</v>
      </c>
      <c r="F11" s="59">
        <v>104</v>
      </c>
      <c r="G11" s="59">
        <v>139</v>
      </c>
    </row>
    <row r="12" spans="2:7" x14ac:dyDescent="0.3">
      <c r="C12" s="105" t="s">
        <v>142</v>
      </c>
      <c r="D12" s="106" t="s">
        <v>143</v>
      </c>
      <c r="E12" s="106">
        <v>5.9999999999999995E-4</v>
      </c>
      <c r="F12" s="274"/>
      <c r="G12" s="274"/>
    </row>
    <row r="13" spans="2:7" x14ac:dyDescent="0.3">
      <c r="C13" s="105" t="s">
        <v>201</v>
      </c>
      <c r="D13" s="106" t="s">
        <v>133</v>
      </c>
      <c r="E13" s="106">
        <v>0.09</v>
      </c>
      <c r="F13" s="294">
        <v>0.08</v>
      </c>
      <c r="G13" s="294">
        <v>0.06</v>
      </c>
    </row>
    <row r="14" spans="2:7" x14ac:dyDescent="0.3">
      <c r="C14" s="29" t="s">
        <v>144</v>
      </c>
    </row>
    <row r="15" spans="2:7" x14ac:dyDescent="0.3">
      <c r="C15" s="29"/>
    </row>
    <row r="16" spans="2:7" x14ac:dyDescent="0.3">
      <c r="C16" s="2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75E97-8E56-4E39-8DA7-46D15AB4B043}">
  <dimension ref="B1:H12"/>
  <sheetViews>
    <sheetView zoomScaleNormal="100" workbookViewId="0"/>
  </sheetViews>
  <sheetFormatPr defaultColWidth="9.33203125" defaultRowHeight="14.4" x14ac:dyDescent="0.3"/>
  <cols>
    <col min="1" max="2" width="8.6640625" customWidth="1"/>
    <col min="3" max="3" width="46.6640625" customWidth="1"/>
    <col min="4" max="4" width="6.6640625" customWidth="1"/>
    <col min="5" max="7" width="11.5546875" customWidth="1"/>
    <col min="8" max="8" width="10.33203125" customWidth="1"/>
  </cols>
  <sheetData>
    <row r="1" spans="2:8" s="116" customFormat="1" ht="21" x14ac:dyDescent="0.4">
      <c r="B1" s="115" t="s">
        <v>6</v>
      </c>
    </row>
    <row r="3" spans="2:8" x14ac:dyDescent="0.3">
      <c r="C3" s="238" t="s">
        <v>13</v>
      </c>
      <c r="D3" s="237" t="s">
        <v>14</v>
      </c>
      <c r="E3" s="236">
        <v>2024</v>
      </c>
      <c r="F3" s="237">
        <v>2023</v>
      </c>
      <c r="G3" s="237">
        <v>2022</v>
      </c>
    </row>
    <row r="4" spans="2:8" ht="24" customHeight="1" thickBot="1" x14ac:dyDescent="0.35">
      <c r="C4" s="17" t="s">
        <v>145</v>
      </c>
      <c r="D4" s="18"/>
      <c r="E4" s="156"/>
      <c r="F4" s="19"/>
      <c r="G4" s="19"/>
    </row>
    <row r="5" spans="2:8" s="132" customFormat="1" x14ac:dyDescent="0.3">
      <c r="C5" s="133" t="s">
        <v>146</v>
      </c>
      <c r="D5" s="140" t="s">
        <v>147</v>
      </c>
      <c r="E5" s="157">
        <v>35.04</v>
      </c>
      <c r="F5" s="135">
        <v>37.01</v>
      </c>
      <c r="G5" s="135">
        <v>32.19</v>
      </c>
    </row>
    <row r="6" spans="2:8" s="132" customFormat="1" x14ac:dyDescent="0.3">
      <c r="C6" s="133" t="s">
        <v>148</v>
      </c>
      <c r="D6" s="140" t="s">
        <v>149</v>
      </c>
      <c r="E6" s="157">
        <v>0.02</v>
      </c>
      <c r="F6" s="135">
        <v>0.03</v>
      </c>
      <c r="G6" s="135">
        <v>0.03</v>
      </c>
    </row>
    <row r="7" spans="2:8" s="132" customFormat="1" x14ac:dyDescent="0.3">
      <c r="C7" s="133" t="s">
        <v>150</v>
      </c>
      <c r="D7" s="140" t="s">
        <v>149</v>
      </c>
      <c r="E7" s="157">
        <v>0.04</v>
      </c>
      <c r="F7" s="135">
        <v>0.04</v>
      </c>
      <c r="G7" s="135">
        <v>0.28000000000000003</v>
      </c>
    </row>
    <row r="8" spans="2:8" s="132" customFormat="1" ht="16.2" x14ac:dyDescent="0.3">
      <c r="C8" s="133" t="s">
        <v>151</v>
      </c>
      <c r="D8" s="140" t="s">
        <v>152</v>
      </c>
      <c r="E8" s="158">
        <v>198</v>
      </c>
      <c r="F8" s="139">
        <v>123</v>
      </c>
      <c r="G8" s="139">
        <v>182</v>
      </c>
    </row>
    <row r="9" spans="2:8" ht="24" customHeight="1" thickBot="1" x14ac:dyDescent="0.35">
      <c r="C9" s="20" t="s">
        <v>153</v>
      </c>
      <c r="D9" s="141"/>
      <c r="E9" s="159"/>
      <c r="F9" s="136"/>
      <c r="G9" s="136"/>
    </row>
    <row r="10" spans="2:8" x14ac:dyDescent="0.3">
      <c r="C10" s="133" t="s">
        <v>154</v>
      </c>
      <c r="D10" s="142" t="s">
        <v>149</v>
      </c>
      <c r="E10" s="160">
        <v>11.1</v>
      </c>
      <c r="F10" s="137">
        <v>10.199999999999999</v>
      </c>
      <c r="G10" s="137">
        <v>14.95</v>
      </c>
    </row>
    <row r="11" spans="2:8" x14ac:dyDescent="0.3">
      <c r="C11" s="134" t="s">
        <v>155</v>
      </c>
      <c r="D11" s="143" t="s">
        <v>149</v>
      </c>
      <c r="E11" s="161">
        <v>65.3</v>
      </c>
      <c r="F11" s="138">
        <v>56.3</v>
      </c>
      <c r="G11" s="138">
        <v>101.8</v>
      </c>
    </row>
    <row r="12" spans="2:8" x14ac:dyDescent="0.3">
      <c r="D12" s="299"/>
      <c r="E12" s="299"/>
      <c r="F12" s="299"/>
      <c r="G12" s="299"/>
      <c r="H12" s="299"/>
    </row>
  </sheetData>
  <mergeCells count="1">
    <mergeCell ref="D12:H12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0041C-2AE5-4176-B5B0-9D36FABDD036}">
  <sheetPr codeName="Feuil6"/>
  <dimension ref="B1:K14"/>
  <sheetViews>
    <sheetView zoomScaleNormal="100" workbookViewId="0"/>
  </sheetViews>
  <sheetFormatPr defaultColWidth="11.44140625" defaultRowHeight="17.25" customHeight="1" x14ac:dyDescent="0.3"/>
  <cols>
    <col min="1" max="2" width="8.88671875" customWidth="1"/>
    <col min="3" max="3" width="62.33203125" customWidth="1"/>
  </cols>
  <sheetData>
    <row r="1" spans="2:11" s="116" customFormat="1" ht="21" x14ac:dyDescent="0.4">
      <c r="B1" s="115" t="s">
        <v>156</v>
      </c>
    </row>
    <row r="3" spans="2:11" s="24" customFormat="1" ht="18.600000000000001" customHeight="1" x14ac:dyDescent="0.3">
      <c r="B3" s="254" t="s">
        <v>157</v>
      </c>
    </row>
    <row r="4" spans="2:11" s="107" customFormat="1" ht="15" thickBot="1" x14ac:dyDescent="0.35">
      <c r="C4" s="238" t="s">
        <v>13</v>
      </c>
      <c r="D4" s="237" t="s">
        <v>14</v>
      </c>
      <c r="E4" s="236">
        <v>2024</v>
      </c>
      <c r="F4" s="237">
        <v>2023</v>
      </c>
      <c r="G4" s="237">
        <v>2022</v>
      </c>
      <c r="H4"/>
      <c r="I4"/>
      <c r="J4"/>
      <c r="K4"/>
    </row>
    <row r="5" spans="2:11" ht="14.4" x14ac:dyDescent="0.3">
      <c r="C5" s="196" t="s">
        <v>158</v>
      </c>
      <c r="D5" s="197" t="s">
        <v>16</v>
      </c>
      <c r="E5" s="198">
        <v>84.5</v>
      </c>
      <c r="F5" s="290"/>
      <c r="G5" s="290"/>
    </row>
    <row r="6" spans="2:11" ht="14.4" x14ac:dyDescent="0.3">
      <c r="C6" s="199" t="s">
        <v>159</v>
      </c>
      <c r="D6" s="200" t="s">
        <v>16</v>
      </c>
      <c r="E6" s="201">
        <v>91</v>
      </c>
      <c r="F6" s="201">
        <v>90</v>
      </c>
      <c r="G6" s="201">
        <v>80</v>
      </c>
    </row>
    <row r="7" spans="2:11" ht="28.8" x14ac:dyDescent="0.3">
      <c r="C7" s="202" t="s">
        <v>160</v>
      </c>
      <c r="D7" s="200" t="s">
        <v>16</v>
      </c>
      <c r="E7" s="201">
        <v>63</v>
      </c>
      <c r="F7" s="201">
        <v>58</v>
      </c>
      <c r="G7" s="201">
        <v>34</v>
      </c>
    </row>
    <row r="8" spans="2:11" ht="14.4" x14ac:dyDescent="0.3">
      <c r="C8" s="202" t="s">
        <v>161</v>
      </c>
      <c r="D8" s="200" t="s">
        <v>162</v>
      </c>
      <c r="E8" s="202">
        <v>3</v>
      </c>
      <c r="F8" s="202">
        <v>1</v>
      </c>
      <c r="G8" s="292"/>
    </row>
    <row r="9" spans="2:11" ht="17.25" customHeight="1" x14ac:dyDescent="0.3">
      <c r="C9" s="29" t="s">
        <v>163</v>
      </c>
      <c r="D9" s="29"/>
    </row>
    <row r="12" spans="2:11" s="24" customFormat="1" ht="18.600000000000001" customHeight="1" x14ac:dyDescent="0.3">
      <c r="B12" s="254" t="s">
        <v>164</v>
      </c>
    </row>
    <row r="13" spans="2:11" ht="17.25" customHeight="1" x14ac:dyDescent="0.3">
      <c r="C13" t="s">
        <v>165</v>
      </c>
    </row>
    <row r="14" spans="2:11" ht="17.25" customHeight="1" x14ac:dyDescent="0.3">
      <c r="C14" s="291" t="s">
        <v>166</v>
      </c>
    </row>
  </sheetData>
  <phoneticPr fontId="3" type="noConversion"/>
  <hyperlinks>
    <hyperlink ref="C14" r:id="rId1" xr:uid="{BB0DFDB7-F72D-475B-B87B-9E730AD3AFD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9E63-E091-4211-AD26-E20A454B6903}">
  <sheetPr codeName="Feuil7"/>
  <dimension ref="B1:K9"/>
  <sheetViews>
    <sheetView zoomScaleNormal="100" workbookViewId="0"/>
  </sheetViews>
  <sheetFormatPr defaultColWidth="11.44140625" defaultRowHeight="14.4" x14ac:dyDescent="0.3"/>
  <cols>
    <col min="1" max="2" width="8.6640625" customWidth="1"/>
    <col min="3" max="3" width="46.33203125" bestFit="1" customWidth="1"/>
    <col min="4" max="5" width="13.6640625" customWidth="1"/>
    <col min="6" max="6" width="14.33203125" customWidth="1"/>
    <col min="7" max="7" width="15" customWidth="1"/>
  </cols>
  <sheetData>
    <row r="1" spans="2:11" s="116" customFormat="1" ht="21" x14ac:dyDescent="0.4">
      <c r="B1" s="115" t="s">
        <v>9</v>
      </c>
      <c r="H1"/>
      <c r="I1"/>
      <c r="J1"/>
      <c r="K1"/>
    </row>
    <row r="2" spans="2:11" ht="18" x14ac:dyDescent="0.35">
      <c r="D2" s="40"/>
    </row>
    <row r="3" spans="2:11" ht="15" thickBot="1" x14ac:dyDescent="0.35">
      <c r="C3" s="238" t="s">
        <v>13</v>
      </c>
      <c r="D3" s="237" t="s">
        <v>14</v>
      </c>
      <c r="E3" s="236" t="s">
        <v>167</v>
      </c>
      <c r="F3" s="237" t="s">
        <v>168</v>
      </c>
      <c r="G3" s="237" t="s">
        <v>169</v>
      </c>
    </row>
    <row r="4" spans="2:11" x14ac:dyDescent="0.3">
      <c r="C4" s="67" t="s">
        <v>170</v>
      </c>
      <c r="D4" s="109" t="s">
        <v>171</v>
      </c>
      <c r="E4" s="252">
        <v>1.2</v>
      </c>
      <c r="F4" s="259"/>
      <c r="G4" s="259"/>
    </row>
    <row r="5" spans="2:11" x14ac:dyDescent="0.3">
      <c r="C5" s="68" t="s">
        <v>172</v>
      </c>
      <c r="D5" s="104" t="s">
        <v>173</v>
      </c>
      <c r="E5" s="253">
        <v>13</v>
      </c>
      <c r="F5" s="258">
        <v>10.8</v>
      </c>
      <c r="G5" s="258">
        <v>8.3000000000000007</v>
      </c>
    </row>
    <row r="6" spans="2:11" x14ac:dyDescent="0.3">
      <c r="C6" s="61" t="s">
        <v>174</v>
      </c>
      <c r="G6" s="107"/>
    </row>
    <row r="7" spans="2:11" x14ac:dyDescent="0.3">
      <c r="C7" s="61" t="s">
        <v>175</v>
      </c>
      <c r="G7" s="107"/>
    </row>
    <row r="8" spans="2:11" x14ac:dyDescent="0.3">
      <c r="C8" s="61" t="s">
        <v>176</v>
      </c>
      <c r="G8" s="107"/>
    </row>
    <row r="9" spans="2:11" x14ac:dyDescent="0.3">
      <c r="D9" s="44"/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8278708E0B7C4898BBBA60548BAB32" ma:contentTypeVersion="25" ma:contentTypeDescription="Create a new document." ma:contentTypeScope="" ma:versionID="d93f1e488bf059801a1177ac302a25dd">
  <xsd:schema xmlns:xsd="http://www.w3.org/2001/XMLSchema" xmlns:xs="http://www.w3.org/2001/XMLSchema" xmlns:p="http://schemas.microsoft.com/office/2006/metadata/properties" xmlns:ns2="87037488-ec5d-4aba-84c2-9b1d22638e8e" xmlns:ns3="dfaecaa3-c15e-4244-a3a1-8cefa451c3f2" xmlns:ns4="ce4eb57f-1797-4b58-879f-c73cef2a53a5" targetNamespace="http://schemas.microsoft.com/office/2006/metadata/properties" ma:root="true" ma:fieldsID="7c2ca8d61e1344a68e09b1324fa45e4f" ns2:_="" ns3:_="" ns4:_="">
    <xsd:import namespace="87037488-ec5d-4aba-84c2-9b1d22638e8e"/>
    <xsd:import namespace="dfaecaa3-c15e-4244-a3a1-8cefa451c3f2"/>
    <xsd:import namespace="ce4eb57f-1797-4b58-879f-c73cef2a53a5"/>
    <xsd:element name="properties">
      <xsd:complexType>
        <xsd:sequence>
          <xsd:element name="documentManagement">
            <xsd:complexType>
              <xsd:all>
                <xsd:element ref="ns2:b1b820adfd3e4a078472514c1a5cb5ff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TNFDWebinar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6bb878d-b247-4df5-a7a1-94ffba0b90f9}" ma:internalName="TaxCatchAll" ma:showField="CatchAllData" ma:web="ce4eb57f-1797-4b58-879f-c73cef2a53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6bb878d-b247-4df5-a7a1-94ffba0b90f9}" ma:internalName="TaxCatchAllLabel" ma:readOnly="true" ma:showField="CatchAllDataLabel" ma:web="ce4eb57f-1797-4b58-879f-c73cef2a53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ecaa3-c15e-4244-a3a1-8cefa451c3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3bf472f7-a010-4b5a-bb99-a26ed4c996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NFDWebinars" ma:index="29" nillable="true" ma:displayName="TNFD Webinars " ma:description="https://tnfd.global/knowledge-hub/webinars/&#10;" ma:format="Hyperlink" ma:internalName="TNFDWebinar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eb57f-1797-4b58-879f-c73cef2a53a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902b3144-05cb-4777-86b3-e84c4a6b5b61" ContentTypeId="0x0101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G Y V / W l t P G B 2 l A A A A 9 g A A A B I A H A B D b 2 5 m a W c v U G F j a 2 F n Z S 5 4 b W w g o h g A K K A U A A A A A A A A A A A A A A A A A A A A A A A A A A A A h Y 8 x D o I w G I W v Q r r T F s T E k J 8 y m D h J Y j Q x r k 2 p 0 A j F t M V y N w e P 5 B X E K O r m + L 7 3 D e / d r z f I h 7 Y J L t J Y 1 e k M R Z i i Q G r R l U p X G e r d M V y g n M G G i x O v Z D D K 2 q a D L T N U O 3 d O C f H e Y z / D n a l I T G l E D s V 6 J 2 r Z c v S R 1 X 8 5 V N o 6 r o V E D P a v M S z G U U J x Q u e Y A p k g F E p / h X j c + 2 x / I C z 7 x v V G s q M J V 1 s g U w T y / s A e U E s D B B Q A A g A I A B m F f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h X 9 a K I p H u A 4 A A A A R A A A A E w A c A E Z v c m 1 1 b G F z L 1 N l Y 3 R p b 2 4 x L m 0 g o h g A K K A U A A A A A A A A A A A A A A A A A A A A A A A A A A A A K 0 5 N L s n M z 1 M I h t C G 1 g B Q S w E C L Q A U A A I A C A A Z h X 9 a W 0 8 Y H a U A A A D 2 A A A A E g A A A A A A A A A A A A A A A A A A A A A A Q 2 9 u Z m l n L 1 B h Y 2 t h Z 2 U u e G 1 s U E s B A i 0 A F A A C A A g A G Y V / W g / K 6 a u k A A A A 6 Q A A A B M A A A A A A A A A A A A A A A A A 8 Q A A A F t D b 2 5 0 Z W 5 0 X 1 R 5 c G V z X S 5 4 b W x Q S w E C L Q A U A A I A C A A Z h X 9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Y 1 J 1 w D Z f 0 e O c B v z d Q h H 5 g A A A A A C A A A A A A A Q Z g A A A A E A A C A A A A B I + n 3 Y J W l U 6 2 m v t B 7 r 4 R 1 E 2 i Q U o d Z + P c K + r Z v x P 3 8 m C Q A A A A A O g A A A A A I A A C A A A A B W X j A J 8 F f L C 6 E X s N h f N D G y Y K q Q 6 J N P D E 7 A M B o B e V g 1 V F A A A A D x J m 5 7 s q N 3 e U O 0 / Z z Q d S C 5 4 w + c m 9 J Z F b a y I 0 r b C 7 K X 0 7 e 4 g U e y 4 K m y a x c y 2 E A D r U s / o K Z k r g V L T l i D N q G + N N Q r D Y h P 7 I i O D o f J O H f q a T U K G U A A A A B i M V 8 J S s b d S E Z J n z i y g 2 L 8 J S 3 G 2 T B 0 C a p Y M L 0 l 5 + I l A 1 3 p J n 9 k 4 h R B W s n f 0 i 6 x L B i Z D d m e u i 0 U 0 X V L K J C x B z Y 7 < / D a t a M a s h u p > 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lcf76f155ced4ddcb4097134ff3c332f xmlns="dfaecaa3-c15e-4244-a3a1-8cefa451c3f2">
      <Terms xmlns="http://schemas.microsoft.com/office/infopath/2007/PartnerControls"/>
    </lcf76f155ced4ddcb4097134ff3c332f>
    <TaxCatchAll xmlns="87037488-ec5d-4aba-84c2-9b1d22638e8e" xsi:nil="true"/>
    <TNFDWebinars xmlns="dfaecaa3-c15e-4244-a3a1-8cefa451c3f2">
      <Url xsi:nil="true"/>
      <Description xsi:nil="true"/>
    </TNFDWebinars>
  </documentManagement>
</p:properties>
</file>

<file path=customXml/itemProps1.xml><?xml version="1.0" encoding="utf-8"?>
<ds:datastoreItem xmlns:ds="http://schemas.openxmlformats.org/officeDocument/2006/customXml" ds:itemID="{3F617394-AE17-48A4-AA63-84D6BE4B5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37488-ec5d-4aba-84c2-9b1d22638e8e"/>
    <ds:schemaRef ds:uri="dfaecaa3-c15e-4244-a3a1-8cefa451c3f2"/>
    <ds:schemaRef ds:uri="ce4eb57f-1797-4b58-879f-c73cef2a53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44F4F-9E83-4672-A52E-BE41E869ABC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E1DF14AF-55F5-417D-8084-1F4ABAB09AF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97B906D-CAEA-4F93-B1F6-F70833CA161C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5BA73AFF-34F1-4165-BAC3-06BB839FA240}">
  <ds:schemaRefs>
    <ds:schemaRef ds:uri="http://schemas.microsoft.com/office/2006/metadata/properties"/>
    <ds:schemaRef ds:uri="http://schemas.microsoft.com/office/infopath/2007/PartnerControls"/>
    <ds:schemaRef ds:uri="87037488-ec5d-4aba-84c2-9b1d22638e8e"/>
    <ds:schemaRef ds:uri="dfaecaa3-c15e-4244-a3a1-8cefa451c3f2"/>
  </ds:schemaRefs>
</ds:datastoreItem>
</file>

<file path=docMetadata/LabelInfo.xml><?xml version="1.0" encoding="utf-8"?>
<clbl:labelList xmlns:clbl="http://schemas.microsoft.com/office/2020/mipLabelMetadata">
  <clbl:label id="{0a9b9e15-83d2-4075-9282-a04e05c6580a}" enabled="1" method="Standard" siteId="{24139d14-c62c-4c47-8bdd-ce71ea1d50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TableOfContents</vt:lpstr>
      <vt:lpstr>EnvironmentalMngt</vt:lpstr>
      <vt:lpstr>ClimChangeMitig-EnerTransition</vt:lpstr>
      <vt:lpstr>ClimateMetrics</vt:lpstr>
      <vt:lpstr>Water</vt:lpstr>
      <vt:lpstr>IndustrialPollution</vt:lpstr>
      <vt:lpstr>Nuclear</vt:lpstr>
      <vt:lpstr>Biodiversity-Ecosystems</vt:lpstr>
      <vt:lpstr>ResourceUse-CircularEconomy</vt:lpstr>
      <vt:lpstr>WasteMetrics</vt:lpstr>
      <vt:lpstr>EnvironmentalRisks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MONBAILLU Olivier (ENGIE CC)</cp:lastModifiedBy>
  <cp:revision/>
  <dcterms:created xsi:type="dcterms:W3CDTF">2025-02-20T13:30:01Z</dcterms:created>
  <dcterms:modified xsi:type="dcterms:W3CDTF">2025-07-04T14:18:29Z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0x010100FF8278708E0B7C4898BBBA60548BAB32</vt:lpwstr>
  </property>
  <property fmtid="{D5CDD505-2E9C-101B-9397-08002B2CF9AE}" pid="3" name="MediaServiceImageTags">
    <vt:lpwstr/>
  </property>
  <property fmtid="{D5CDD505-2E9C-101B-9397-08002B2CF9AE}" pid="4" name="Security_x0020_Classification">
    <vt:lpwstr/>
  </property>
  <property fmtid="{D5CDD505-2E9C-101B-9397-08002B2CF9AE}" pid="5" name="Security Classification">
    <vt:lpwstr/>
  </property>
</Properties>
</file>