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hidePivotFieldList="1" defaultThemeVersion="124226"/>
  <bookViews>
    <workbookView xWindow="6945" yWindow="-15" windowWidth="6960" windowHeight="3975" tabRatio="878"/>
  </bookViews>
  <sheets>
    <sheet name="CONTENTS" sheetId="30" r:id="rId1"/>
    <sheet name="1 ENGIE presence" sheetId="18" r:id="rId2"/>
    <sheet name="2.1 Power plants list" sheetId="40" r:id="rId3"/>
    <sheet name="2.2 Power plants synthesis" sheetId="35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36" r:id="rId8"/>
    <sheet name="3.2 KPIs finance divisional" sheetId="37" r:id="rId9"/>
    <sheet name="3.3 KPIs finance BS" sheetId="38" r:id="rId10"/>
    <sheet name="4 Main consolidated entities" sheetId="39" r:id="rId11"/>
    <sheet name="5 Weather sensitivity" sheetId="23" r:id="rId12"/>
  </sheets>
  <definedNames>
    <definedName name="_xlnm._FilterDatabase" localSheetId="1" hidden="1">'1 ENGIE presence'!#REF!</definedName>
    <definedName name="a" localSheetId="5">'2.4 Other industrial assets'!$A$1:$E$116</definedName>
    <definedName name="aaaa" localSheetId="9">'3.3 KPIs finance BS'!$B$1:$F$51</definedName>
    <definedName name="DF_GRID_1" localSheetId="3">#REF!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e">#REF!</definedName>
    <definedName name="_xlnm.Print_Titles" localSheetId="1">'1 ENGIE presence'!$1:$5</definedName>
    <definedName name="_xlnm.Print_Titles" localSheetId="2">'2.1 Power plants list'!$2:$5</definedName>
    <definedName name="_xlnm.Print_Titles" localSheetId="5">'2.4 Other industrial assets'!$1:$3</definedName>
    <definedName name="_xlnm.Print_Titles" localSheetId="6">'2.5 E&amp;P metrics'!$1:$1</definedName>
    <definedName name="_xlnm.Print_Titles" localSheetId="7">'3.1 KPIs finance P&amp;L CAPEX'!$1:$2</definedName>
    <definedName name="_xlnm.Print_Titles" localSheetId="8">'3.2 KPIs finance divisional'!$1:$2</definedName>
    <definedName name="_xlnm.Print_Titles" localSheetId="9">'3.3 KPIs finance BS'!$1:$2</definedName>
    <definedName name="_xlnm.Print_Titles" localSheetId="10">'4 Main consolidated entities'!$1:$4</definedName>
    <definedName name="KPIFBS" localSheetId="5">#REF!</definedName>
    <definedName name="KPIFBS" localSheetId="6">#REF!</definedName>
    <definedName name="KPIFBS">#REF!</definedName>
    <definedName name="OOOO" localSheetId="9">'3.3 KPIs finance BS'!$B$1:$F$50</definedName>
    <definedName name="PEP" localSheetId="3">#REF!</definedName>
    <definedName name="PEP" localSheetId="5">#REF!</definedName>
    <definedName name="PEP" localSheetId="6">'2.5 E&amp;P metrics'!$A$1:$G$36</definedName>
    <definedName name="PEP">#REF!</definedName>
    <definedName name="PKPIFBS" localSheetId="3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3">#REF!</definedName>
    <definedName name="PKPIFP" localSheetId="5">#REF!</definedName>
    <definedName name="PKPIFP" localSheetId="6">#REF!</definedName>
    <definedName name="PKPIFP" localSheetId="7">'3.1 KPIs finance P&amp;L CAPEX'!$A$1:$G$78</definedName>
    <definedName name="PKPIFP" localSheetId="0">#REF!</definedName>
    <definedName name="PKPIFP">#REF!</definedName>
    <definedName name="PKPIO" localSheetId="3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#REF!</definedName>
    <definedName name="POIA" localSheetId="3">#REF!</definedName>
    <definedName name="POIA" localSheetId="5">'2.4 Other industrial assets'!$A$1:$E$116</definedName>
    <definedName name="POIA">#REF!</definedName>
    <definedName name="PPLT" localSheetId="3">#REF!</definedName>
    <definedName name="PPLT" localSheetId="5">#REF!</definedName>
    <definedName name="PPLT" localSheetId="6">#REF!</definedName>
    <definedName name="PPLT">#REF!</definedName>
    <definedName name="ppp" localSheetId="9">'3.3 KPIs finance BS'!$A$1:$I$51</definedName>
    <definedName name="PPPL" localSheetId="3">#REF!</definedName>
    <definedName name="PPPL" localSheetId="5">#REF!</definedName>
    <definedName name="PPPL" localSheetId="6">#REF!</definedName>
    <definedName name="PPPL">#REF!</definedName>
    <definedName name="PPRES" localSheetId="1">'1 ENGIE presence'!$B$2:$P$73</definedName>
    <definedName name="PPRES" localSheetId="3">#REF!</definedName>
    <definedName name="PPRES">#REF!</definedName>
    <definedName name="Print_Area2" localSheetId="1">'1 ENGIE presence'!$B$2:$P$73</definedName>
    <definedName name="Print_Area2" localSheetId="6">'2.5 E&amp;P metrics'!$A$1:$G$36</definedName>
    <definedName name="Print_Area2" localSheetId="7">'3.1 KPIs finance P&amp;L CAPEX'!$A$1:$G$78</definedName>
    <definedName name="Print_Area2" localSheetId="10">'4 Main consolidated entities'!$A$1:$D$92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ENGIE presence'!$A$1:$P$71</definedName>
    <definedName name="_xlnm.Print_Area" localSheetId="2">'2.1 Power plants list'!$A$1:$M$802</definedName>
    <definedName name="_xlnm.Print_Area" localSheetId="3">'2.2 Power plants synthesis'!$A$1:$G$64</definedName>
    <definedName name="_xlnm.Print_Area" localSheetId="4">'2.3 Nuclear assets in Belgium'!$A$1:$I$13</definedName>
    <definedName name="_xlnm.Print_Area" localSheetId="5">'2.4 Other industrial assets'!$A$1:$E$122</definedName>
    <definedName name="_xlnm.Print_Area" localSheetId="6">'2.5 E&amp;P metrics'!$A$1:$G$37</definedName>
    <definedName name="_xlnm.Print_Area" localSheetId="7">'3.1 KPIs finance P&amp;L CAPEX'!$A$1:$G$77</definedName>
    <definedName name="_xlnm.Print_Area" localSheetId="8">'3.2 KPIs finance divisional'!$A$1:$K$44</definedName>
    <definedName name="_xlnm.Print_Area" localSheetId="9">'3.3 KPIs finance BS'!$B$1:$I$50</definedName>
    <definedName name="_xlnm.Print_Area" localSheetId="10">'4 Main consolidated entities'!$A$1:$D$93</definedName>
    <definedName name="_xlnm.Print_Area" localSheetId="11">'5 Weather sensitivity'!$A$1:$J$22</definedName>
    <definedName name="_xlnm.Print_Area" localSheetId="0">CONTENTS!$B$2:$C$51</definedName>
  </definedNames>
  <calcPr calcId="125725"/>
  <pivotCaches>
    <pivotCache cacheId="23" r:id="rId13"/>
  </pivotCaches>
</workbook>
</file>

<file path=xl/calcChain.xml><?xml version="1.0" encoding="utf-8"?>
<calcChain xmlns="http://schemas.openxmlformats.org/spreadsheetml/2006/main">
  <c r="F14" i="36"/>
  <c r="G33" i="38"/>
  <c r="G49"/>
  <c r="I37"/>
  <c r="H37"/>
  <c r="G37"/>
  <c r="G35"/>
  <c r="G34"/>
  <c r="G32"/>
  <c r="F17" i="37"/>
  <c r="F18"/>
  <c r="F19"/>
  <c r="F20"/>
  <c r="F21"/>
  <c r="F22"/>
  <c r="F16"/>
  <c r="F15"/>
  <c r="F10"/>
  <c r="F11"/>
  <c r="F12"/>
  <c r="F13"/>
  <c r="F14"/>
  <c r="F9"/>
  <c r="F8"/>
  <c r="F7"/>
  <c r="I6" i="22"/>
  <c r="D34" i="25"/>
  <c r="C34"/>
  <c r="E33"/>
  <c r="E32"/>
  <c r="E31"/>
  <c r="E30"/>
  <c r="E29"/>
  <c r="E34"/>
  <c r="D22"/>
  <c r="C22"/>
  <c r="E22"/>
  <c r="E23"/>
  <c r="D23"/>
  <c r="C23"/>
  <c r="E21"/>
  <c r="E20"/>
  <c r="E19"/>
  <c r="E18"/>
  <c r="E17"/>
  <c r="D35"/>
  <c r="E35"/>
  <c r="C35"/>
  <c r="I17" i="23"/>
  <c r="I16"/>
  <c r="I19"/>
  <c r="D17"/>
  <c r="D16"/>
  <c r="H17"/>
  <c r="H16"/>
  <c r="C17"/>
  <c r="C16"/>
  <c r="C19"/>
  <c r="H19"/>
  <c r="N72" i="18"/>
  <c r="O72"/>
  <c r="P72"/>
  <c r="L72"/>
  <c r="K72"/>
  <c r="J72"/>
  <c r="I72"/>
  <c r="H72"/>
  <c r="G72"/>
  <c r="F72"/>
  <c r="E72"/>
  <c r="D72"/>
  <c r="C72"/>
  <c r="M72"/>
  <c r="E58" i="35"/>
</calcChain>
</file>

<file path=xl/sharedStrings.xml><?xml version="1.0" encoding="utf-8"?>
<sst xmlns="http://schemas.openxmlformats.org/spreadsheetml/2006/main" count="7491" uniqueCount="1313">
  <si>
    <t>Country</t>
  </si>
  <si>
    <t>Plant name</t>
  </si>
  <si>
    <t>Consolidation method</t>
  </si>
  <si>
    <t>Energy Europe</t>
  </si>
  <si>
    <t>Central Western Europe</t>
  </si>
  <si>
    <t>France</t>
  </si>
  <si>
    <t>Global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</si>
  <si>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</si>
  <si>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</si>
  <si>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</si>
  <si>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</si>
  <si>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</si>
  <si>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</si>
  <si>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</si>
  <si>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</si>
  <si>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</si>
  <si>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</si>
  <si>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</si>
  <si>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</si>
  <si>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</si>
  <si>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</si>
  <si>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</si>
  <si>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</si>
  <si>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</si>
  <si>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</si>
  <si>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SAINT-GHISLAIN</t>
  </si>
  <si>
    <t>WILMARSDONK</t>
  </si>
  <si>
    <t>ZANDVLIET</t>
  </si>
  <si>
    <t>LILLO ENERGY</t>
  </si>
  <si>
    <t>COO</t>
  </si>
  <si>
    <t>Biomass and biogas</t>
  </si>
  <si>
    <t>RODENHUIZE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</si>
  <si>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</si>
  <si>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</si>
  <si>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</si>
  <si>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</si>
  <si>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</si>
  <si>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</si>
  <si>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</si>
  <si>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</si>
  <si>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</si>
  <si>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</si>
  <si>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</si>
  <si>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</si>
  <si>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</si>
  <si>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</si>
  <si>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</si>
  <si>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</si>
  <si>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</si>
  <si>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</si>
  <si>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</si>
  <si>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</si>
  <si>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</si>
  <si>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</si>
  <si>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</si>
  <si>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</si>
  <si>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</si>
  <si>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</si>
  <si>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</si>
  <si>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</si>
  <si>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</si>
  <si>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</si>
  <si>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</si>
  <si>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</si>
  <si>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</si>
  <si>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</si>
  <si>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</si>
  <si>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</si>
  <si>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</si>
  <si>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</si>
  <si>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</si>
  <si>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</si>
  <si>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</si>
  <si>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</si>
  <si>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</si>
  <si>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</si>
  <si>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</si>
  <si>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</si>
  <si>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</si>
  <si>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</si>
  <si>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</si>
  <si>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</si>
  <si>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</si>
  <si>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</si>
  <si>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</si>
  <si>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</si>
  <si>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</si>
  <si>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</si>
  <si>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</si>
  <si>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</si>
  <si>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</si>
  <si>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</si>
  <si>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</si>
  <si>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</si>
  <si>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</si>
  <si>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</si>
  <si>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</si>
  <si>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TOCOPILLA</t>
  </si>
  <si>
    <t>CHAPIQUIÑA</t>
  </si>
  <si>
    <t>LAJA</t>
  </si>
  <si>
    <t>MONTE REDONDO</t>
  </si>
  <si>
    <t>Peru</t>
  </si>
  <si>
    <t>CHILCA</t>
  </si>
  <si>
    <t>ILO 21</t>
  </si>
  <si>
    <t>QUITARACSA</t>
  </si>
  <si>
    <t>YUNCAN</t>
  </si>
  <si>
    <t>North America</t>
  </si>
  <si>
    <t>Canada</t>
  </si>
  <si>
    <t>BROCKVILLE</t>
  </si>
  <si>
    <t>Mexico</t>
  </si>
  <si>
    <t>MONTERREY COGENERATION</t>
  </si>
  <si>
    <t>PANUCO (DUPONT)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</si>
  <si>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</si>
  <si>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</si>
  <si>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</si>
  <si>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</si>
  <si>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</si>
  <si>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</si>
  <si>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</si>
  <si>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</si>
  <si>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</si>
  <si>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</si>
  <si>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</si>
  <si>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</si>
  <si>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</si>
  <si>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ENNIS POWER STATION</t>
  </si>
  <si>
    <t>PLEASANTS (WV)</t>
  </si>
  <si>
    <t>CALUMET (IL)</t>
  </si>
  <si>
    <t>MILFORD (MA)</t>
  </si>
  <si>
    <t>COLETO CREEK (TX)</t>
  </si>
  <si>
    <t>COLORADO (COORS)</t>
  </si>
  <si>
    <t>NORTHEASTERN POWER COMPANY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</si>
  <si>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</si>
  <si>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</si>
  <si>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</si>
  <si>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</si>
  <si>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</si>
  <si>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</si>
  <si>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</si>
  <si>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United Kingdom</t>
  </si>
  <si>
    <t>DEESIDE</t>
  </si>
  <si>
    <t>SALTEND</t>
  </si>
  <si>
    <t>RUGELEY B</t>
  </si>
  <si>
    <t>FIRST HYDRO</t>
  </si>
  <si>
    <t>CRIMP</t>
  </si>
  <si>
    <t>INDIAN QUEENS</t>
  </si>
  <si>
    <t>PEG AKA BRULLI</t>
  </si>
  <si>
    <t>FUJAIRAH F2</t>
  </si>
  <si>
    <t>SHUWEIHAT 2</t>
  </si>
  <si>
    <t>SHUWEIHAT S1</t>
  </si>
  <si>
    <t>TAWEELAH</t>
  </si>
  <si>
    <t>UMM AL NAR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</si>
  <si>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</si>
  <si>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</si>
  <si>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</si>
  <si>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</si>
  <si>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</si>
  <si>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</si>
  <si>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</si>
  <si>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</si>
  <si>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</si>
  <si>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</si>
  <si>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</si>
  <si>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</si>
  <si>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</si>
  <si>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</si>
  <si>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</si>
  <si>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</si>
  <si>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</si>
  <si>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</si>
  <si>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</si>
  <si>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</si>
  <si>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</si>
  <si>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China</t>
  </si>
  <si>
    <t>Indonesia</t>
  </si>
  <si>
    <t>Laos</t>
  </si>
  <si>
    <t>HOUAY HO</t>
  </si>
  <si>
    <t>Pakistan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</si>
  <si>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</si>
  <si>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</si>
  <si>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</si>
  <si>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</si>
  <si>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</si>
  <si>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</si>
  <si>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</si>
  <si>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</si>
  <si>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</si>
  <si>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</si>
  <si>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</si>
  <si>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</si>
  <si>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</si>
  <si>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</si>
  <si>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</si>
  <si>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</si>
  <si>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</si>
  <si>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</si>
  <si>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</si>
  <si>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</si>
  <si>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</si>
  <si>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</si>
  <si>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</si>
  <si>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</si>
  <si>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COFELY SUD-EST</t>
  </si>
  <si>
    <t>COFELY NORD-EST</t>
  </si>
  <si>
    <t>NE VARIETUR</t>
  </si>
  <si>
    <t>ENERSOL</t>
  </si>
  <si>
    <t>COFELY CENTRE OUEST</t>
  </si>
  <si>
    <t>COFELY DEUTSCHLAND GMBH</t>
  </si>
  <si>
    <t>COFELY ITALIA - ENR SOLAIRE</t>
  </si>
  <si>
    <t>COFELY SPAIN</t>
  </si>
  <si>
    <t>SOLVAY</t>
  </si>
  <si>
    <t>EDT - ENR HYDRO</t>
  </si>
  <si>
    <t>CENTRALE E. MARTIN</t>
  </si>
  <si>
    <t>CENTRALE VAIRAATOA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</si>
  <si>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</si>
  <si>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</si>
  <si>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</si>
  <si>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</si>
  <si>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</si>
  <si>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</si>
  <si>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</si>
  <si>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EEWF - ENR SOLAIRE</t>
  </si>
  <si>
    <t>EEWF - ENR HYDRO</t>
  </si>
  <si>
    <t>Notes :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</si>
  <si>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</si>
  <si>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</si>
  <si>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</si>
  <si>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</si>
  <si>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</si>
  <si>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</si>
  <si>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</si>
  <si>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</si>
  <si>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</si>
  <si>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</si>
  <si>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</si>
  <si>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</si>
  <si>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</si>
  <si>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</si>
  <si>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</si>
  <si>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</si>
  <si>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</si>
  <si>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</si>
  <si>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</si>
  <si>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</si>
  <si>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</si>
  <si>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</si>
  <si>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</si>
  <si>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</si>
  <si>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</si>
  <si>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</si>
  <si>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</si>
  <si>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</si>
  <si>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</si>
  <si>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</si>
  <si>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</si>
  <si>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</si>
  <si>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</si>
  <si>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</si>
  <si>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</si>
  <si>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</si>
  <si>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</si>
  <si>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</si>
  <si>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</si>
  <si>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</si>
  <si>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</si>
  <si>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</si>
  <si>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</si>
  <si>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</si>
  <si>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</si>
  <si>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</si>
  <si>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</si>
  <si>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</si>
  <si>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</si>
  <si>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</si>
  <si>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</si>
  <si>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</si>
  <si>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</si>
  <si>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</si>
  <si>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</si>
  <si>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Saint-Illiers-la-Ville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</si>
  <si>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</si>
  <si>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</si>
  <si>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</si>
  <si>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</si>
  <si>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</si>
  <si>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</si>
  <si>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</si>
  <si>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</si>
  <si>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</si>
  <si>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</si>
  <si>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</si>
  <si>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</si>
  <si>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</si>
  <si>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</si>
  <si>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</si>
  <si>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</si>
  <si>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</si>
  <si>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</si>
  <si>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</si>
  <si>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</si>
  <si>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</si>
  <si>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Intragaz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</si>
  <si>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</si>
  <si>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</si>
  <si>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</si>
  <si>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</si>
  <si>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</si>
  <si>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</si>
  <si>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</si>
  <si>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</si>
  <si>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</si>
  <si>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</si>
  <si>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</si>
  <si>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T-GNP - Tampico</t>
  </si>
  <si>
    <t>EcoEléctrica LNG terminal</t>
  </si>
  <si>
    <t>UK</t>
  </si>
  <si>
    <t>Izgaz</t>
  </si>
  <si>
    <t>Energy Europe business line</t>
  </si>
  <si>
    <t xml:space="preserve">Bahrain </t>
  </si>
  <si>
    <t xml:space="preserve">Saudi Arabia </t>
  </si>
  <si>
    <t xml:space="preserve">Turkey </t>
  </si>
  <si>
    <t xml:space="preserve">Thailand </t>
  </si>
  <si>
    <t>Slovakia</t>
  </si>
  <si>
    <t>Zone / Asset name</t>
  </si>
  <si>
    <t>AFS</t>
  </si>
  <si>
    <t>Intermunicipalities (Wallonia)</t>
  </si>
  <si>
    <t>Proportionate</t>
  </si>
  <si>
    <t>Power generation fleet</t>
  </si>
  <si>
    <t>PTT NGD</t>
  </si>
  <si>
    <t>Amata NGD</t>
  </si>
  <si>
    <t>Region / Asset name</t>
  </si>
  <si>
    <t>Heating &amp; Cooling networks</t>
  </si>
  <si>
    <t>Energy International business line</t>
  </si>
  <si>
    <t>Licenses: breakdown by country</t>
  </si>
  <si>
    <t>Integrated services</t>
  </si>
  <si>
    <t>Installation &amp; Maintenance</t>
  </si>
  <si>
    <t>Engineering</t>
  </si>
  <si>
    <t>Global Gas &amp; LNG</t>
  </si>
  <si>
    <t>Infrastructures</t>
  </si>
  <si>
    <t>Morocco</t>
  </si>
  <si>
    <t>Electricity and Gas distribution network</t>
  </si>
  <si>
    <t>DSO zrt.</t>
  </si>
  <si>
    <t>GDF SUEZ Energy Romania</t>
  </si>
  <si>
    <t>2P Reserves</t>
  </si>
  <si>
    <t>% of Total</t>
  </si>
  <si>
    <t>Global Gas &amp; LNG business line
E&amp;P metrics</t>
  </si>
  <si>
    <t>2 networks</t>
  </si>
  <si>
    <t>1 network</t>
  </si>
  <si>
    <t>Malaysia</t>
  </si>
  <si>
    <t>Major industrial assets in operation  
excluding power generation assets</t>
  </si>
  <si>
    <t>Number of licenses by country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</si>
  <si>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</si>
  <si>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</si>
  <si>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</si>
  <si>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</si>
  <si>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</si>
  <si>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</si>
  <si>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</si>
  <si>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</si>
  <si>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</si>
  <si>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</si>
  <si>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</si>
  <si>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</si>
  <si>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</si>
  <si>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T</t>
  </si>
  <si>
    <t>GT GD GS LNG</t>
  </si>
  <si>
    <t>GT GS</t>
  </si>
  <si>
    <t>GD</t>
  </si>
  <si>
    <t>GD GS</t>
  </si>
  <si>
    <t>GS</t>
  </si>
  <si>
    <t xml:space="preserve">U.A. Emirates </t>
  </si>
  <si>
    <t>Asia-Pacific</t>
  </si>
  <si>
    <t>F. Polynesia</t>
  </si>
  <si>
    <t>●</t>
  </si>
  <si>
    <t>GT GD</t>
  </si>
  <si>
    <t>GT = Gas Transport
GD = Gas Distribution
GS = Gas Storage
LNG = LNG terminal
PT = Power Transmission
T = Trading</t>
  </si>
  <si>
    <t>GT PT</t>
  </si>
  <si>
    <t>Wallis &amp; Futuna</t>
  </si>
  <si>
    <t xml:space="preserve">DOEL 3 </t>
  </si>
  <si>
    <t xml:space="preserve">DOEL 4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</si>
  <si>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</si>
  <si>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</si>
  <si>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</si>
  <si>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</si>
  <si>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</si>
  <si>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</si>
  <si>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</si>
  <si>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</si>
  <si>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Q1</t>
  </si>
  <si>
    <t>Q2</t>
  </si>
  <si>
    <t>H1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</si>
  <si>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</si>
  <si>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</si>
  <si>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</si>
  <si>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</si>
  <si>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</si>
  <si>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t>Libya</t>
  </si>
  <si>
    <t>834 km gas transportation network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</si>
  <si>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</si>
  <si>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</si>
  <si>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</si>
  <si>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</si>
  <si>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</si>
  <si>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</si>
  <si>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</si>
  <si>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</si>
  <si>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</si>
  <si>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</si>
  <si>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</si>
  <si>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</si>
  <si>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</si>
  <si>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</si>
  <si>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</si>
  <si>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</si>
  <si>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</si>
  <si>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</si>
  <si>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</si>
  <si>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</si>
  <si>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</si>
  <si>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</si>
  <si>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</si>
  <si>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</si>
  <si>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BOURG-LÈS-VALENCE</t>
  </si>
  <si>
    <t>BELLEY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</si>
  <si>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</si>
  <si>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</si>
  <si>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</si>
  <si>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</si>
  <si>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</si>
  <si>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</si>
  <si>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</si>
  <si>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</si>
  <si>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</si>
  <si>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</si>
  <si>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</si>
  <si>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</si>
  <si>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</si>
  <si>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</si>
  <si>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</si>
  <si>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</si>
  <si>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</si>
  <si>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</si>
  <si>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</si>
  <si>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</si>
  <si>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</si>
  <si>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</si>
  <si>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</si>
  <si>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</si>
  <si>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</si>
  <si>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</si>
  <si>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</si>
  <si>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</si>
  <si>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</si>
  <si>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</si>
  <si>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</si>
  <si>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</si>
  <si>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</si>
  <si>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</si>
  <si>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</si>
  <si>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</si>
  <si>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</si>
  <si>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</si>
  <si>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</si>
  <si>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</si>
  <si>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</si>
  <si>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</si>
  <si>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</si>
  <si>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</si>
  <si>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</si>
  <si>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</si>
  <si>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</si>
  <si>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</si>
  <si>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</si>
  <si>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</si>
  <si>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</si>
  <si>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</si>
  <si>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</si>
  <si>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</si>
  <si>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</si>
  <si>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</si>
  <si>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</si>
  <si>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</si>
  <si>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</si>
  <si>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</si>
  <si>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</si>
  <si>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</si>
  <si>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</si>
  <si>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</si>
  <si>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</si>
  <si>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</si>
  <si>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</si>
  <si>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</si>
  <si>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</si>
  <si>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</si>
  <si>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</si>
  <si>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</si>
  <si>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</si>
  <si>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</si>
  <si>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</si>
  <si>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</si>
  <si>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</si>
  <si>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</si>
  <si>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</si>
  <si>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</si>
  <si>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</si>
  <si>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</si>
  <si>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</si>
  <si>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</si>
  <si>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</si>
  <si>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</si>
  <si>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</si>
  <si>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LA RIBÉROLE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</si>
  <si>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</si>
  <si>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</si>
  <si>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</si>
  <si>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</si>
  <si>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</si>
  <si>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</si>
  <si>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</si>
  <si>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</si>
  <si>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</si>
  <si>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</si>
  <si>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</si>
  <si>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</si>
  <si>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</si>
  <si>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</si>
  <si>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</si>
  <si>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</si>
  <si>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</si>
  <si>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</si>
  <si>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</si>
  <si>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</si>
  <si>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</si>
  <si>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</si>
  <si>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</si>
  <si>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</si>
  <si>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</si>
  <si>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</si>
  <si>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</si>
  <si>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</si>
  <si>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</si>
  <si>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</si>
  <si>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</si>
  <si>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</si>
  <si>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</si>
  <si>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</si>
  <si>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</si>
  <si>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</si>
  <si>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</si>
  <si>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</si>
  <si>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</si>
  <si>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</si>
  <si>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</si>
  <si>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</si>
  <si>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GENK</t>
  </si>
  <si>
    <t>HEID-DE-GOREUX</t>
  </si>
  <si>
    <t>HOOGSTRATEN</t>
  </si>
  <si>
    <t>IXELLES</t>
  </si>
  <si>
    <t>IZEGEM</t>
  </si>
  <si>
    <t>KASTERLEE</t>
  </si>
  <si>
    <t>KRUISHOUTEM</t>
  </si>
  <si>
    <t>LANAKEN 2</t>
  </si>
  <si>
    <t>LANAKEN</t>
  </si>
  <si>
    <t>LEUVEN</t>
  </si>
  <si>
    <t>LOCHRISTI LAARNE</t>
  </si>
  <si>
    <t>LORCE</t>
  </si>
  <si>
    <t>NOORDSCHOTE</t>
  </si>
  <si>
    <t>OOSTAKKER 2</t>
  </si>
  <si>
    <t>OOSTAKKER 3</t>
  </si>
  <si>
    <t>OOSTAKKER</t>
  </si>
  <si>
    <t>ORVAL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</si>
  <si>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</si>
  <si>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</si>
  <si>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</si>
  <si>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</si>
  <si>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</si>
  <si>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</si>
  <si>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</si>
  <si>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</si>
  <si>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</si>
  <si>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</si>
  <si>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</si>
  <si>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</si>
  <si>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</si>
  <si>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</si>
  <si>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</si>
  <si>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</si>
  <si>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</si>
  <si>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</si>
  <si>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</si>
  <si>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</si>
  <si>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</si>
  <si>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</si>
  <si>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</si>
  <si>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CAPRACOTTA</t>
  </si>
  <si>
    <t>MONTE CAVUTI</t>
  </si>
  <si>
    <t>MONTE DELLA DIFESA</t>
  </si>
  <si>
    <t>PIANO DEL CORNALE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</si>
  <si>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</si>
  <si>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</si>
  <si>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</si>
  <si>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</si>
  <si>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</si>
  <si>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</si>
  <si>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</si>
  <si>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</si>
  <si>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</si>
  <si>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</si>
  <si>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</si>
  <si>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</si>
  <si>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</si>
  <si>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</si>
  <si>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</si>
  <si>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</si>
  <si>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</si>
  <si>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</si>
  <si>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</si>
  <si>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</si>
  <si>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</si>
  <si>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</si>
  <si>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</si>
  <si>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</si>
  <si>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</si>
  <si>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</si>
  <si>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</si>
  <si>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</si>
  <si>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</si>
  <si>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</si>
  <si>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</si>
  <si>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PCH JOSÉ GELÁZIO</t>
  </si>
  <si>
    <t>UEE PEDRA DO SAL</t>
  </si>
  <si>
    <t>PCH RONDONOPOLIS</t>
  </si>
  <si>
    <t>TRAIRI - CEARA</t>
  </si>
  <si>
    <t>ARICA</t>
  </si>
  <si>
    <t>IQUIQUE</t>
  </si>
  <si>
    <t>TAMAYA DIESELS</t>
  </si>
  <si>
    <t>ILO 1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</si>
  <si>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</si>
  <si>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</si>
  <si>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</si>
  <si>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</si>
  <si>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</si>
  <si>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</si>
  <si>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</si>
  <si>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</si>
  <si>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</si>
  <si>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</si>
  <si>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</si>
  <si>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</si>
  <si>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</si>
  <si>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</si>
  <si>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</si>
  <si>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</si>
  <si>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</si>
  <si>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</si>
  <si>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</si>
  <si>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</si>
  <si>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</si>
  <si>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</si>
  <si>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ROBERTSVILLE</t>
  </si>
  <si>
    <t>RYEGATE POWER STATION</t>
  </si>
  <si>
    <t>SCOTLAND</t>
  </si>
  <si>
    <t>TAFTVILLE</t>
  </si>
  <si>
    <t>TAMWORTH POWER STATION</t>
  </si>
  <si>
    <t>TURNERS FALLS</t>
  </si>
  <si>
    <t>WATERBURY</t>
  </si>
  <si>
    <t>WHARTON</t>
  </si>
  <si>
    <t>BARLOCKHART</t>
  </si>
  <si>
    <t>BLANTYRE</t>
  </si>
  <si>
    <t>CARSINGTON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</si>
  <si>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</si>
  <si>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</si>
  <si>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</si>
  <si>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</si>
  <si>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</si>
  <si>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</si>
  <si>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</si>
  <si>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</si>
  <si>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</si>
  <si>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COGELYO GTDF</t>
  </si>
  <si>
    <t>CHAMBÉRY INST BISSY-BASSENS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</si>
  <si>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</si>
  <si>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</si>
  <si>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</si>
  <si>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</si>
  <si>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</si>
  <si>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</si>
  <si>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</si>
  <si>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</si>
  <si>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</si>
  <si>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</si>
  <si>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</si>
  <si>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GENNEDITH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</si>
  <si>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</si>
  <si>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</si>
  <si>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</si>
  <si>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</si>
  <si>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</si>
  <si>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</si>
  <si>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</si>
  <si>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</si>
  <si>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</si>
  <si>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</si>
  <si>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CENTRALE DI MICHELIN</t>
  </si>
  <si>
    <t>CENTRALE DI SPINETTA MARENGO</t>
  </si>
  <si>
    <t>COFELY ITALIA</t>
  </si>
  <si>
    <t>Installed</t>
  </si>
  <si>
    <t xml:space="preserve"> Capacity (MW)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</si>
  <si>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</si>
  <si>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</si>
  <si>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</si>
  <si>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>SDC FIRMINY</t>
  </si>
  <si>
    <t>Contents:</t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</si>
  <si>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</si>
  <si>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</si>
  <si>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</si>
  <si>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</si>
  <si>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POPERINGE</t>
  </si>
  <si>
    <t>BISTERSBERG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</si>
  <si>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</si>
  <si>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</si>
  <si>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</si>
  <si>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</si>
  <si>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</si>
  <si>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</si>
  <si>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</si>
  <si>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SPESENROTH</t>
  </si>
  <si>
    <t>BESSE-SUR-ISSOLE(83)</t>
  </si>
  <si>
    <t>LE BOSC(34)</t>
  </si>
  <si>
    <t>MONTPELLIER(34)</t>
  </si>
  <si>
    <t>SAINT JEAN DU PIN(30)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</si>
  <si>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</si>
  <si>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</si>
  <si>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</si>
  <si>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</si>
  <si>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</si>
  <si>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</si>
  <si>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</si>
  <si>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VREDENBURG</t>
  </si>
  <si>
    <t xml:space="preserve">Southern &amp; Eastern Europe </t>
  </si>
  <si>
    <t>Kuwait</t>
  </si>
  <si>
    <t>1,070 km gas transportation network</t>
  </si>
  <si>
    <t>Gas storage with working capacity of 5 Bcf</t>
  </si>
  <si>
    <t>715 MMcfd (design capacity) regasification terminal</t>
  </si>
  <si>
    <t>400 MMcfd (design capacity) regasification terminal</t>
  </si>
  <si>
    <t>88 MMcfd (design capacity) regasification terminal</t>
  </si>
  <si>
    <t>186 km gas distribution network</t>
  </si>
  <si>
    <t>68 km gas distribution network</t>
  </si>
  <si>
    <t>Boston LNG Carrier</t>
  </si>
  <si>
    <t>LEUZE-EN-HAINAUT 2</t>
  </si>
  <si>
    <t>ZELE</t>
  </si>
  <si>
    <t>ZELZATE KNIPPEGROEN</t>
  </si>
  <si>
    <t>ZWIJNDRECHT (LANXESS RUBBER)</t>
  </si>
  <si>
    <t>HARTENFELSER KOPF 13</t>
  </si>
  <si>
    <t>BOOS(40)</t>
  </si>
  <si>
    <t>CHATEAURENARD(13)</t>
  </si>
  <si>
    <t>DROUPT-SAINT-BASLE (10)</t>
  </si>
  <si>
    <t>LARGENTIÈRE (07)</t>
  </si>
  <si>
    <t>ORGNAC L'AVEN (07)</t>
  </si>
  <si>
    <t>OZON/ARRAS-SUR-RHÔNE (07)</t>
  </si>
  <si>
    <t>ROQUETAILLADE (11)</t>
  </si>
  <si>
    <t>SAINT-GEORGES-LES-BAINS (07)</t>
  </si>
  <si>
    <t>SOMMEREUX (60)</t>
  </si>
  <si>
    <t>TRÉCON(51)</t>
  </si>
  <si>
    <t>VITROLLES(05)</t>
  </si>
  <si>
    <t>THAMMINAPATNAM PHASE I</t>
  </si>
  <si>
    <t>THAMMINAPATNAM PHASE II</t>
  </si>
  <si>
    <t>AZ ZOUR NORTH</t>
  </si>
  <si>
    <t>DURBAN</t>
  </si>
  <si>
    <t>PORT ELIZABETH</t>
  </si>
  <si>
    <t>HUMBER ENERGY</t>
  </si>
  <si>
    <t>South Asia, Middle East &amp; Africa</t>
  </si>
  <si>
    <t>(Tous)</t>
  </si>
  <si>
    <t>194 MMcfd (design capacity) regasification terminal</t>
  </si>
  <si>
    <t>275 km power transmission network</t>
  </si>
  <si>
    <r>
      <rPr>
        <b/>
        <sz val="10"/>
        <color theme="0"/>
        <rFont val="Arial"/>
        <family val="2"/>
      </rPr>
      <t xml:space="preserve"> Infrastructures - France - Distribution: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~±€5m EBITDA / TWh </t>
    </r>
  </si>
  <si>
    <t>Philippines</t>
  </si>
  <si>
    <t>6 networks</t>
  </si>
  <si>
    <t>BELGIUM</t>
  </si>
  <si>
    <t>GERMANY</t>
  </si>
  <si>
    <t>RÖMERBERG II</t>
  </si>
  <si>
    <t>LUXEMBOURG</t>
  </si>
  <si>
    <t>NETHERLANDS</t>
  </si>
  <si>
    <t>FRANCE</t>
  </si>
  <si>
    <t>ARGUEL/SAINT-MAULVIS (80)</t>
  </si>
  <si>
    <t>ARTHEZ D'ASSON</t>
  </si>
  <si>
    <t>BAIS (53)</t>
  </si>
  <si>
    <t>BARRAGARY</t>
  </si>
  <si>
    <t>BEAUCAIRE (30)</t>
  </si>
  <si>
    <t>BEAUCAIRE/TARASCON (30)</t>
  </si>
  <si>
    <t>BEAUFOU (85)</t>
  </si>
  <si>
    <t>BOLLÈNE (84)</t>
  </si>
  <si>
    <t>BUIGNY-LES-GAMACHES (80)</t>
  </si>
  <si>
    <t>CAMBERNON (50)</t>
  </si>
  <si>
    <t>CANEHAN (76)</t>
  </si>
  <si>
    <t>CHAMPFLEURY1 (10)</t>
  </si>
  <si>
    <t>CRENNES-SUR-FRAUBÉE(53)</t>
  </si>
  <si>
    <t>CRUGUEL (56)</t>
  </si>
  <si>
    <t>ERBRAY (44)</t>
  </si>
  <si>
    <t>FALLERON (85)</t>
  </si>
  <si>
    <t>FOS-SUR-MER (13)</t>
  </si>
  <si>
    <t>FREIGNÉ (49)</t>
  </si>
  <si>
    <t>GUERVILLE MELLEVILLE (76)</t>
  </si>
  <si>
    <t>HANGEST-SUR-SOMME(80)</t>
  </si>
  <si>
    <t>HARCANVILLE (76)</t>
  </si>
  <si>
    <t>LA CROISETTE (60)</t>
  </si>
  <si>
    <t>LA DIVATTE (44)</t>
  </si>
  <si>
    <t>LE HORPS (53)</t>
  </si>
  <si>
    <t>LE POUZIN (07)</t>
  </si>
  <si>
    <t>LES TOURRETTES (26)</t>
  </si>
  <si>
    <t>LIHUS (60)</t>
  </si>
  <si>
    <t>MAISNIÈRES (80)</t>
  </si>
  <si>
    <t>MÉSANGER (44)</t>
  </si>
  <si>
    <t>MOTTE DE GALAURE (26)</t>
  </si>
  <si>
    <t>RAMBURES (80)</t>
  </si>
  <si>
    <t>ROCHEFORT EN VALDAINE (26)</t>
  </si>
  <si>
    <t>SAINT QUENTIN LA MOTTE (80)</t>
  </si>
  <si>
    <t>SAULCE SUR RHÔNE (27)</t>
  </si>
  <si>
    <t>SOUDAN (44)</t>
  </si>
  <si>
    <t>ST QUENTIN EN MAUGES (49)</t>
  </si>
  <si>
    <t>VALANJOU (49)</t>
  </si>
  <si>
    <t>VALLABRÈGUES (30)</t>
  </si>
  <si>
    <t>GREECE</t>
  </si>
  <si>
    <t>ITALY</t>
  </si>
  <si>
    <t>POLAND</t>
  </si>
  <si>
    <t>PORTUGAL</t>
  </si>
  <si>
    <t>PEGO I</t>
  </si>
  <si>
    <t>PEGO II - ELECGAS</t>
  </si>
  <si>
    <t>TAPADA - TURBOGAS</t>
  </si>
  <si>
    <t>ROMANIA</t>
  </si>
  <si>
    <t>SPAIN</t>
  </si>
  <si>
    <t>AUSTRALIA</t>
  </si>
  <si>
    <t>INDONESIA</t>
  </si>
  <si>
    <t>SINGAPORE</t>
  </si>
  <si>
    <t>THAILAND</t>
  </si>
  <si>
    <t>BRAZIL</t>
  </si>
  <si>
    <t>PIRASSUNUNGA</t>
  </si>
  <si>
    <t>SANTA MONICA</t>
  </si>
  <si>
    <t>CHILE</t>
  </si>
  <si>
    <t>PERU</t>
  </si>
  <si>
    <t>CANADA</t>
  </si>
  <si>
    <t>MEXICO</t>
  </si>
  <si>
    <t>PUERTO RICO</t>
  </si>
  <si>
    <t>BAHRAIN</t>
  </si>
  <si>
    <t>INDIA</t>
  </si>
  <si>
    <t>KUWAIT</t>
  </si>
  <si>
    <t>MOROCCO</t>
  </si>
  <si>
    <t>OMAN</t>
  </si>
  <si>
    <t>PAKISTAN</t>
  </si>
  <si>
    <t>QATAR</t>
  </si>
  <si>
    <t>SAUDI ARABIA</t>
  </si>
  <si>
    <t>SOUTH AFRICA</t>
  </si>
  <si>
    <t>TURKEY</t>
  </si>
  <si>
    <t>NEW CALEDONIA</t>
  </si>
  <si>
    <t>VANUATU</t>
  </si>
  <si>
    <t>WALLIS AND FUTUNA</t>
  </si>
  <si>
    <t>GEMBLOUX</t>
  </si>
  <si>
    <t>Not consolidated</t>
  </si>
  <si>
    <t>PERWEZ</t>
  </si>
  <si>
    <t>RAMACCA - SICILIA</t>
  </si>
  <si>
    <t>SAN BARTOLOMEO - APULIA</t>
  </si>
  <si>
    <t>SAN PANCRAZIO - PUGLIA</t>
  </si>
  <si>
    <t>SANT'ANNA - PUGLIA</t>
  </si>
  <si>
    <t>Values</t>
  </si>
  <si>
    <t>LNG GS</t>
  </si>
  <si>
    <t xml:space="preserve">          Weather sensitivity</t>
  </si>
  <si>
    <t>Q3</t>
  </si>
  <si>
    <t>Q4</t>
  </si>
  <si>
    <t>H2</t>
  </si>
  <si>
    <t>FY</t>
  </si>
  <si>
    <t>Non merchant refers to assets with one or several long term (&gt; 3 years) contracts</t>
  </si>
  <si>
    <t>GT GD 
LNG PT</t>
  </si>
  <si>
    <t>CWE</t>
  </si>
  <si>
    <t>SEE</t>
  </si>
  <si>
    <t>Étiquettes de lignes</t>
  </si>
  <si>
    <t>Total général</t>
  </si>
  <si>
    <t>Fuel</t>
  </si>
  <si>
    <t>BEE</t>
  </si>
  <si>
    <t>BEI</t>
  </si>
  <si>
    <t>BES</t>
  </si>
  <si>
    <t>Somme de Capa. MW 100%</t>
  </si>
  <si>
    <t>% conso: % of consolidation for full and proportionally affiliates and % holding for equity consolidated companies</t>
  </si>
  <si>
    <t>V 2013.08.08</t>
  </si>
  <si>
    <t>Stublach</t>
  </si>
  <si>
    <t>MOSTLY CONTRACTED</t>
  </si>
  <si>
    <t>MERCHANT</t>
  </si>
  <si>
    <t>NON MERCHANT</t>
  </si>
  <si>
    <t>GENK ZUID</t>
  </si>
  <si>
    <t>GENT HAVEN</t>
  </si>
  <si>
    <t>GINGELOM</t>
  </si>
  <si>
    <t>PARTIALLY CONTRACTED</t>
  </si>
  <si>
    <t>WUUSTWEZEL</t>
  </si>
  <si>
    <t>BERNES (80)</t>
  </si>
  <si>
    <t>BETHENIVILLE(51)</t>
  </si>
  <si>
    <t>CHITRY-QUENNE(89)</t>
  </si>
  <si>
    <t>CIREY-LÈS-MAREILLES(52)</t>
  </si>
  <si>
    <t>GROS-CHASTANG(19)</t>
  </si>
  <si>
    <t>JONCELS(34)</t>
  </si>
  <si>
    <t>LIEUVILLERS(60)</t>
  </si>
  <si>
    <t>MARCOLÈS(15)</t>
  </si>
  <si>
    <t>MESNIL ROUSSET (27)</t>
  </si>
  <si>
    <t>MONTMIRAIL VAUCHAMPS(51)</t>
  </si>
  <si>
    <t>SAINT-HILAIRE-LE-PETIT(51)</t>
  </si>
  <si>
    <t>ENEOP DVT</t>
  </si>
  <si>
    <t>SENTO SÉ E UMBURANAS</t>
  </si>
  <si>
    <t>TUBARAO</t>
  </si>
  <si>
    <t>CAMARONES</t>
  </si>
  <si>
    <t>SAFI</t>
  </si>
  <si>
    <t>MIRFA</t>
  </si>
  <si>
    <t>UK and Turkey</t>
  </si>
  <si>
    <t>FICOBEL</t>
  </si>
  <si>
    <t>Central Western Europe (CWE)</t>
  </si>
  <si>
    <t>Southern &amp; Eastern Europe (SEE)</t>
  </si>
  <si>
    <t>* ”Other” covers Algeria, Egypt and Indonesia.</t>
  </si>
  <si>
    <t xml:space="preserve"> GS</t>
  </si>
  <si>
    <t>SAMEA</t>
  </si>
  <si>
    <t>Construction</t>
  </si>
  <si>
    <t>12,021 km gas distribution network</t>
  </si>
  <si>
    <t>Solgas (formerly Distrinor)</t>
  </si>
  <si>
    <t>2,290 km  power transmission &amp; distribution network</t>
  </si>
  <si>
    <t>786 km gas distribution network</t>
  </si>
  <si>
    <t>700 km gas transportation network</t>
  </si>
  <si>
    <t>2,107 km gas distribution network</t>
  </si>
  <si>
    <t>1,202 km gas distribution network</t>
  </si>
  <si>
    <t>1,301 km gas distribution network</t>
  </si>
  <si>
    <t>740 km gas distribution network</t>
  </si>
  <si>
    <t>534 km gas distribution network</t>
  </si>
  <si>
    <t>2,624 km gas distribution network</t>
  </si>
  <si>
    <t>308 km gas transportation network</t>
  </si>
  <si>
    <t>GHENT</t>
  </si>
  <si>
    <t>ASPRES-SUR-BÜECH (05)</t>
  </si>
  <si>
    <t>CN'AIR OTHER</t>
  </si>
  <si>
    <t>SAINT-RESTITUT (26)</t>
  </si>
  <si>
    <t>SIGNES (83)</t>
  </si>
  <si>
    <t>DABROWICE</t>
  </si>
  <si>
    <t>PAITON 7&amp;8</t>
  </si>
  <si>
    <t>CANDIOTA</t>
  </si>
  <si>
    <t>LAGES COGENERATION FACILITY</t>
  </si>
  <si>
    <t>MEJILLONES I-II-III-VII</t>
  </si>
  <si>
    <t>WEST WINDSOR COGENERATION FACILITY</t>
  </si>
  <si>
    <t>BELLINGHAM COGENERATION FACILITY</t>
  </si>
  <si>
    <t>HOPEWELL COGENERATION FACILITY</t>
  </si>
  <si>
    <t>SAYREVILLE COGENERATION FACILITY</t>
  </si>
  <si>
    <t>CLE COGÉNÉRATION SETHELEC D'ARLES</t>
  </si>
  <si>
    <t>CLE COGÉNÉRATION SETHELEC SAILLAT</t>
  </si>
  <si>
    <t>COGÉNÉRATION INDUSTRIELLE SITE CONDAT</t>
  </si>
  <si>
    <t>Nordstream</t>
  </si>
  <si>
    <t>Russia to Germany</t>
  </si>
  <si>
    <t>1,224 km of 2 off-shore natural gas pipelines</t>
  </si>
  <si>
    <t>Capacity 126,540 m3, Operator Hoegh</t>
  </si>
  <si>
    <t>Capacity 154,500 m3, Operator GAZOCEAN</t>
  </si>
  <si>
    <t>Capacity 74,130  m3, Operator GAZOCEAN</t>
  </si>
  <si>
    <t>Capacity 138,000 m3, Operator BW Gas</t>
  </si>
  <si>
    <r>
      <t xml:space="preserve">ENGIE presence </t>
    </r>
    <r>
      <rPr>
        <sz val="12"/>
        <color theme="0" tint="-0.499984740745262"/>
        <rFont val="Wingdings 3"/>
        <family val="1"/>
        <charset val="2"/>
      </rPr>
      <t>Ú</t>
    </r>
  </si>
  <si>
    <t>Regasification terminal, capacity of 8,25 Gm3/year</t>
  </si>
  <si>
    <t>Regasification terminal, capacity of 3 Gm3/year</t>
  </si>
  <si>
    <t>Regasification terminal, capacity of 10 Gm3/year</t>
  </si>
  <si>
    <t>Gas Storage with working capacity of 497 Mm3 (*)</t>
  </si>
  <si>
    <t>Gas Storage with working capacity of 570 Mm3 (*)</t>
  </si>
  <si>
    <t>Gas Storage with working capacity of 650 Mm3 (*)</t>
  </si>
  <si>
    <t>Gas Storage with working capacity of 3710 Mm3  (*)</t>
  </si>
  <si>
    <t>Gas Storage with working capacity of 880 Mm3 (*)</t>
  </si>
  <si>
    <t>Gas Storage with working capacity of 1310 Mm3 (*)</t>
  </si>
  <si>
    <t>Gas Storage with working capacity of 140 Mm3 (*)</t>
  </si>
  <si>
    <t>Gas Storage with working capacity of 530 Mm3 (*)</t>
  </si>
  <si>
    <t>Gas Storage with working capacity of 690 Mm3 (*)</t>
  </si>
  <si>
    <t>Gas Storage with working capacity of 220 Mm3 (*)</t>
  </si>
  <si>
    <t>Gas Storage with working capacity of 163 Mm3 (*)</t>
  </si>
  <si>
    <t>Gas Storage with working capacity of 80 Mm3 (*)</t>
  </si>
  <si>
    <t>Gas Storage with working capacity of 840 Mm3 (*)</t>
  </si>
  <si>
    <t>Gas Storage with working capacity of 195 Mm3 (*)</t>
  </si>
  <si>
    <t>Gas Storage with working capacity of 150 Mm3 (*)</t>
  </si>
  <si>
    <r>
      <t xml:space="preserve">Saint-Clair-sur-Epte </t>
    </r>
    <r>
      <rPr>
        <vertAlign val="superscript"/>
        <sz val="10"/>
        <rFont val="Arial"/>
        <family val="2"/>
      </rPr>
      <t>(1)</t>
    </r>
  </si>
  <si>
    <r>
      <t xml:space="preserve">Soings-en-Sologne </t>
    </r>
    <r>
      <rPr>
        <vertAlign val="superscript"/>
        <sz val="10"/>
        <rFont val="Arial"/>
        <family val="2"/>
      </rPr>
      <t>(1)</t>
    </r>
  </si>
  <si>
    <r>
      <t xml:space="preserve">Trois Fontaines </t>
    </r>
    <r>
      <rPr>
        <vertAlign val="superscript"/>
        <sz val="10"/>
        <rFont val="Arial"/>
        <family val="2"/>
      </rPr>
      <t>(1)</t>
    </r>
  </si>
  <si>
    <t>(1) storage sites mothballed; (*) in proportion to the ownership detained</t>
  </si>
  <si>
    <t>Ramones II South - in construction</t>
  </si>
  <si>
    <r>
      <rPr>
        <b/>
        <sz val="10"/>
        <color theme="0"/>
        <rFont val="Arial"/>
        <family val="2"/>
      </rPr>
      <t>Energy Europe – France - Gas sales: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~±10m EBITDA / TWh</t>
    </r>
    <r>
      <rPr>
        <b/>
        <vertAlign val="superscript"/>
        <sz val="10"/>
        <color theme="0"/>
        <rFont val="Arial"/>
        <family val="2"/>
      </rPr>
      <t>(1)</t>
    </r>
  </si>
  <si>
    <t>Data as at 31 December 2015</t>
  </si>
  <si>
    <t>Data as at 31 December 2015, unless otherwise stated</t>
  </si>
  <si>
    <t>Production 2015</t>
  </si>
  <si>
    <r>
      <t>Power generation fleet</t>
    </r>
    <r>
      <rPr>
        <sz val="8"/>
        <color theme="0" tint="-0.499984740745262"/>
        <rFont val="Arial"/>
        <family val="2"/>
      </rPr>
      <t xml:space="preserve"> (as of December 31, 2015)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</si>
  <si>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December 31, 2015)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</si>
  <si>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P&amp;L, CAPEX, Capital employed</t>
  </si>
  <si>
    <t>In €m</t>
  </si>
  <si>
    <t>P&amp;L</t>
  </si>
  <si>
    <t>Revenues</t>
  </si>
  <si>
    <t>EBITDA</t>
  </si>
  <si>
    <t xml:space="preserve">   of which share in Net Income of Associates</t>
  </si>
  <si>
    <t>D&amp;A and Others</t>
  </si>
  <si>
    <t>Current Operating Income (EBIT) including share in Net Income of Associates</t>
  </si>
  <si>
    <t>Mark-to-market on commodity contracts other than trading instruments</t>
  </si>
  <si>
    <t>Impairment of PP&amp;E, intangible assets and financial assets</t>
  </si>
  <si>
    <t>Restructuring costs</t>
  </si>
  <si>
    <t>Income from operating activities</t>
  </si>
  <si>
    <t>Financial result</t>
  </si>
  <si>
    <t>Income tax</t>
  </si>
  <si>
    <t>Non controlling interests</t>
  </si>
  <si>
    <t>Net income group share</t>
  </si>
  <si>
    <t>MtM commodities</t>
  </si>
  <si>
    <t>Impairment</t>
  </si>
  <si>
    <t>Asset disposals &amp; others</t>
  </si>
  <si>
    <t>Financial result (non-recurring items)</t>
  </si>
  <si>
    <t>Share in net income of entities accounted for using the equity method (non-recurring items)</t>
  </si>
  <si>
    <t>Income tax on non recurring items</t>
  </si>
  <si>
    <t>Nuclear contribution in Belgium</t>
  </si>
  <si>
    <t>Non controlling interests on above items</t>
  </si>
  <si>
    <t>Net recurring income group share</t>
  </si>
  <si>
    <t>Gross Capex</t>
  </si>
  <si>
    <t>Maintenance capex</t>
  </si>
  <si>
    <t>Development capex</t>
  </si>
  <si>
    <t>Financial capex</t>
  </si>
  <si>
    <t>Group</t>
  </si>
  <si>
    <t>Industrial Capital Employed</t>
  </si>
  <si>
    <t>Other EU countries</t>
  </si>
  <si>
    <t>Other European countries</t>
  </si>
  <si>
    <t>Asia, Middle East and Oceania</t>
  </si>
  <si>
    <t>South America</t>
  </si>
  <si>
    <t>Africa</t>
  </si>
  <si>
    <t>Divisional P&amp;L, CAPEX, Capital employed</t>
  </si>
  <si>
    <t>From revenues to Current Operating Income</t>
  </si>
  <si>
    <t>Other items</t>
  </si>
  <si>
    <r>
      <t>EBITDA</t>
    </r>
    <r>
      <rPr>
        <b/>
        <vertAlign val="superscript"/>
        <sz val="10"/>
        <color theme="1"/>
        <rFont val="Arial"/>
        <family val="2"/>
      </rPr>
      <t xml:space="preserve"> (1)</t>
    </r>
  </si>
  <si>
    <r>
      <t xml:space="preserve">Current Operating Income (EBIT) </t>
    </r>
    <r>
      <rPr>
        <b/>
        <vertAlign val="superscript"/>
        <sz val="10"/>
        <color theme="1"/>
        <rFont val="Arial"/>
        <family val="2"/>
      </rPr>
      <t>(1)</t>
    </r>
  </si>
  <si>
    <t>GROUP</t>
  </si>
  <si>
    <t>UK &amp; Turkey</t>
  </si>
  <si>
    <t>Others</t>
  </si>
  <si>
    <t>Total Capex</t>
  </si>
  <si>
    <t>Maintenance</t>
  </si>
  <si>
    <t>Development</t>
  </si>
  <si>
    <t>Financial</t>
  </si>
  <si>
    <t>Balance sheet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</si>
  <si>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</si>
  <si>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</si>
  <si>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</si>
  <si>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</si>
  <si>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</si>
  <si>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</si>
  <si>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</si>
  <si>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</si>
  <si>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</si>
  <si>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</si>
  <si>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</si>
  <si>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</si>
  <si>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</si>
  <si>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</si>
  <si>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</si>
  <si>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</si>
  <si>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Financial assets</t>
  </si>
  <si>
    <t>Available-for-sale securities</t>
  </si>
  <si>
    <t>Other financial assets at fair value</t>
  </si>
  <si>
    <t>Cash &amp; cash equivalents</t>
  </si>
  <si>
    <t>Provisions</t>
  </si>
  <si>
    <t>Book Value 
(Balance Sheet)</t>
  </si>
  <si>
    <t>Post-employment benefits and other long-term benefits</t>
  </si>
  <si>
    <t>Nuclear fuel reprocessing and storage</t>
  </si>
  <si>
    <r>
      <t xml:space="preserve">Dismantling of plant and equipment </t>
    </r>
    <r>
      <rPr>
        <vertAlign val="superscript"/>
        <sz val="10"/>
        <color theme="1"/>
        <rFont val="Arial"/>
        <family val="2"/>
      </rPr>
      <t>(*)</t>
    </r>
  </si>
  <si>
    <t>Site rehabilitation</t>
  </si>
  <si>
    <t>Other contingencies</t>
  </si>
  <si>
    <t xml:space="preserve">          Main consolidated companies</t>
  </si>
  <si>
    <t>This list of main consolidated companies has been determined, for the operational entities, based on their contribution to revenues, EBITDA, net debt</t>
  </si>
  <si>
    <t>ENERGY INTERNATIONAL</t>
  </si>
  <si>
    <t>Company name</t>
  </si>
  <si>
    <t>Headquarter</t>
  </si>
  <si>
    <t>% interest</t>
  </si>
  <si>
    <t>FC</t>
  </si>
  <si>
    <t>ENERSUR</t>
  </si>
  <si>
    <t>HAZELWOOD POWER PARTNERSHIP</t>
  </si>
  <si>
    <t>GDF SUEZ ENERGY UK RETAIL</t>
  </si>
  <si>
    <t>BAYMINA ENERJI A.S.</t>
  </si>
  <si>
    <t>ENERGY EUROPE</t>
  </si>
  <si>
    <t>ELECTRABEL S.A.</t>
  </si>
  <si>
    <t>ELECTRABEL CUSTOMER SOLUTIONS</t>
  </si>
  <si>
    <t>SYNATOM</t>
  </si>
  <si>
    <t>France/Belgium</t>
  </si>
  <si>
    <t>COMPAGNIE NATIONALE DU RHONE (CNR)</t>
  </si>
  <si>
    <t>GDF SUEZ SA (*)</t>
  </si>
  <si>
    <t>GDF SUEZ ENERGIA ITALIA SPA</t>
  </si>
  <si>
    <t>GDF SUEZ ENERGIA POLSKA SA</t>
  </si>
  <si>
    <t>GLOBAL GAS &amp; LNG</t>
  </si>
  <si>
    <t>France &amp; other countries</t>
  </si>
  <si>
    <t>GDF SUEZ E&amp;P NEDERLAND B.V.</t>
  </si>
  <si>
    <t xml:space="preserve">GDF SUEZ E&amp;P DEUTSCHLAND GBMH </t>
  </si>
  <si>
    <t xml:space="preserve">GDF SUEZ E&amp;P NORGE AS </t>
  </si>
  <si>
    <t>GDF SUEZ E&amp;P UK LTD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</si>
  <si>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</si>
  <si>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t>ELENGY</t>
  </si>
  <si>
    <t>ENERGY SERVICES</t>
  </si>
  <si>
    <t>COFELY FABRICOM SA</t>
  </si>
  <si>
    <t>AXIMA CONCEPT</t>
  </si>
  <si>
    <t>ECOVA</t>
  </si>
  <si>
    <t>CPCU</t>
  </si>
  <si>
    <t>OTHER</t>
  </si>
  <si>
    <t>FC: Full consolidation (subsidiaries)</t>
  </si>
  <si>
    <t>EM: Equity method (associates)</t>
  </si>
  <si>
    <t>(**) Cofely Workplace Limited is the new name of Balfour Beatty Workplace, acquired by the Group end 2013</t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</si>
  <si>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</si>
  <si>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</si>
  <si>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</si>
  <si>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</si>
  <si>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t>FY 2015 Profit and Loss</t>
  </si>
  <si>
    <t>FY 2015 Capex</t>
  </si>
  <si>
    <t>FY 2015 Financials by Geography</t>
  </si>
  <si>
    <t>FY 2015 P&amp;L</t>
  </si>
  <si>
    <t>FY 2015 Capex &amp; Industrial Capital Employed</t>
  </si>
  <si>
    <t>Japan</t>
  </si>
  <si>
    <t>* ”Other” covers France, Egypt, Algeria, Azerbaijan, Libya, Indonesia, Malaysia, Australia, and Brazil.</t>
  </si>
  <si>
    <t>* ”Other” covers Egypt.</t>
  </si>
  <si>
    <t>197,928 km gas distribution network in France as of 31 Dec. 2014</t>
  </si>
  <si>
    <t>32,323 km gas transmission network in France, connexions with Germany, Belgium and Switzerland</t>
  </si>
  <si>
    <t>1,334 km gas transmission network in Germany, connexions with Austria, Czeck Republic and France</t>
  </si>
  <si>
    <t>Gas Storage with working capacity of 168 Mm3 (*)</t>
  </si>
  <si>
    <t>Gas Storage with working capacity of 12 Mm3 (*)</t>
  </si>
  <si>
    <t>Gas Storage with working capacity of 112 Mm3 (*)</t>
  </si>
  <si>
    <t>Gas Storage with working capacity of 407 Mm3 (*)</t>
  </si>
  <si>
    <t>Gas Storage with working capacity of 200 Mm3 (*)</t>
  </si>
  <si>
    <t>146 networks</t>
  </si>
  <si>
    <t>4 networks</t>
  </si>
  <si>
    <t>22 networks</t>
  </si>
  <si>
    <t>17 networks</t>
  </si>
  <si>
    <t>16 networks</t>
  </si>
  <si>
    <t>Business Line</t>
  </si>
  <si>
    <t>Solar</t>
  </si>
  <si>
    <t>DOUR EXTENSION</t>
  </si>
  <si>
    <t>STERPENICH</t>
  </si>
  <si>
    <t>BKW HYDRO</t>
  </si>
  <si>
    <t>NIJMEGEN</t>
  </si>
  <si>
    <t>BONREPOS</t>
  </si>
  <si>
    <t>CALLIAN</t>
  </si>
  <si>
    <t>CAMPISTROUS</t>
  </si>
  <si>
    <t>CANOUVILLE(16)</t>
  </si>
  <si>
    <t>CHABEUIL</t>
  </si>
  <si>
    <t>CLARENS</t>
  </si>
  <si>
    <t>CLELLES</t>
  </si>
  <si>
    <t>ERNY SAINT JULIEN (62)</t>
  </si>
  <si>
    <t>LE LORRAIN</t>
  </si>
  <si>
    <t>MOMERES</t>
  </si>
  <si>
    <t>MONFERRAT</t>
  </si>
  <si>
    <t>MONTVENDRE</t>
  </si>
  <si>
    <t>MORNE ETOILE</t>
  </si>
  <si>
    <t>OUAINVILLE(16)</t>
  </si>
  <si>
    <t>RECURT</t>
  </si>
  <si>
    <t>RIVESALTES (66)</t>
  </si>
  <si>
    <t>SAINT-MARCEL</t>
  </si>
  <si>
    <t>GLUCHOW</t>
  </si>
  <si>
    <t>ALMANSA</t>
  </si>
  <si>
    <t>ALOS</t>
  </si>
  <si>
    <t>BARRAX</t>
  </si>
  <si>
    <t>BOCOS</t>
  </si>
  <si>
    <t>BONETE</t>
  </si>
  <si>
    <t>CAMI BELLMUNT, JUNEDAS 1-10</t>
  </si>
  <si>
    <t>CATELLAS</t>
  </si>
  <si>
    <t>FUENTE ÁLAMO NORTE</t>
  </si>
  <si>
    <t>FUENTE ÁLAMO SUL</t>
  </si>
  <si>
    <t>GELSA</t>
  </si>
  <si>
    <t>JUNEDA 11</t>
  </si>
  <si>
    <t>JUNEDA 12</t>
  </si>
  <si>
    <t>LA FLECHA</t>
  </si>
  <si>
    <t>LA RIBERA</t>
  </si>
  <si>
    <t>LOBON</t>
  </si>
  <si>
    <t>LOGRONO</t>
  </si>
  <si>
    <t>MENDAVIA</t>
  </si>
  <si>
    <t>MENUZA</t>
  </si>
  <si>
    <t>MONASTERIO</t>
  </si>
  <si>
    <t>MORA LA NOVA</t>
  </si>
  <si>
    <t>OLVERA</t>
  </si>
  <si>
    <t>QUINTANA</t>
  </si>
  <si>
    <t>SARDON</t>
  </si>
  <si>
    <t>SASTAGO 1</t>
  </si>
  <si>
    <t>SASTAGO 2</t>
  </si>
  <si>
    <t>SOSSIS</t>
  </si>
  <si>
    <t>TORO</t>
  </si>
  <si>
    <t>TUDELA</t>
  </si>
  <si>
    <t>VILLARES</t>
  </si>
  <si>
    <t>IEM 1</t>
  </si>
  <si>
    <t>ILO 31</t>
  </si>
  <si>
    <t>ILO NODO</t>
  </si>
  <si>
    <t>HUNTLY</t>
  </si>
  <si>
    <t>ANDACOLLO</t>
  </si>
  <si>
    <t>LOS LOROS</t>
  </si>
  <si>
    <t>AMBLARD ET OUSSOULX</t>
  </si>
  <si>
    <t>AUDIBERTE</t>
  </si>
  <si>
    <t>BEAUMORT</t>
  </si>
  <si>
    <t>BEGAAR</t>
  </si>
  <si>
    <t>BLOND</t>
  </si>
  <si>
    <t>BOUTRE</t>
  </si>
  <si>
    <t>CAILLAVET</t>
  </si>
  <si>
    <t>CAISSARGUES</t>
  </si>
  <si>
    <t>CODELANNES</t>
  </si>
  <si>
    <t>FONTENAY</t>
  </si>
  <si>
    <t>HAUTE MONTAGNE</t>
  </si>
  <si>
    <t>IOVI</t>
  </si>
  <si>
    <t>JONQUIERES</t>
  </si>
  <si>
    <t>LA CITRINCHE</t>
  </si>
  <si>
    <t>LA MAISSE</t>
  </si>
  <si>
    <t>LA MASSUGUIÈRE</t>
  </si>
  <si>
    <t>LA MONTAGNE</t>
  </si>
  <si>
    <t>LA ROCHE ET FLORIMONDE</t>
  </si>
  <si>
    <t>L'AUVIÈRE</t>
  </si>
  <si>
    <t>LE SALZET</t>
  </si>
  <si>
    <t>LEI ROUMPIDOU DE BONNEVA</t>
  </si>
  <si>
    <t>LES PALLIÈRES</t>
  </si>
  <si>
    <t>LES PLAINES DE LA GARDE</t>
  </si>
  <si>
    <t>LES TOURETTES</t>
  </si>
  <si>
    <t>LIGUGE</t>
  </si>
  <si>
    <t>MONTBETON</t>
  </si>
  <si>
    <t>MONTJAY</t>
  </si>
  <si>
    <t>NOHIC</t>
  </si>
  <si>
    <t>PIANICCIA</t>
  </si>
  <si>
    <t>PLAINE DES ESPÈCES</t>
  </si>
  <si>
    <t>QUARCIOLO</t>
  </si>
  <si>
    <t>ROQUE SENGLÉ ET SARGLES</t>
  </si>
  <si>
    <t>ROUTE DE PUYRAVEAU</t>
  </si>
  <si>
    <t>SADIRAC</t>
  </si>
  <si>
    <t>SELVES</t>
  </si>
  <si>
    <t>SG PEYRISSAN</t>
  </si>
  <si>
    <t>SORBIERS</t>
  </si>
  <si>
    <t>ST FONS (RHODIA)</t>
  </si>
  <si>
    <t>SUIE BLANC</t>
  </si>
  <si>
    <t>TARISSOU</t>
  </si>
  <si>
    <t>TIPER 1</t>
  </si>
  <si>
    <t>TRENTE VENTS</t>
  </si>
  <si>
    <t>ZAC NICOPOLIS</t>
  </si>
  <si>
    <t>ABOHAR</t>
  </si>
  <si>
    <t>BAAP LEPL</t>
  </si>
  <si>
    <t>BAAP NSM2A</t>
  </si>
  <si>
    <t>PUNJAB-2A</t>
  </si>
  <si>
    <t>BERG RIVER</t>
  </si>
  <si>
    <t>MATSIKAMA</t>
  </si>
  <si>
    <t>CHALON TOTAL</t>
  </si>
  <si>
    <t>EDT AUTRES</t>
  </si>
  <si>
    <t>MONACO</t>
  </si>
  <si>
    <t>SMA -50MW</t>
  </si>
  <si>
    <t>ELECTRICITÉ EAUX CALÉDONIE (&lt; 20 MWTH)</t>
  </si>
  <si>
    <t>VANUATU - CONSOLIDATION (&lt; 100 MWTH)</t>
  </si>
  <si>
    <t>EEWF (&lt; 20 MWTH)</t>
  </si>
  <si>
    <t>Business Area</t>
  </si>
  <si>
    <t>DOEL 1</t>
  </si>
  <si>
    <t>DOEL 2</t>
  </si>
  <si>
    <t>TIHANGE 1</t>
  </si>
  <si>
    <t>Lifetime extension expiration date</t>
  </si>
  <si>
    <t>-</t>
  </si>
  <si>
    <t>23,184 km gas distribution network</t>
  </si>
  <si>
    <t>18,693 km gas distribution network and gas storage of 300 Mm3</t>
  </si>
  <si>
    <t>Energy Services business line</t>
  </si>
  <si>
    <t>Conso. Method</t>
  </si>
  <si>
    <t>Capa. MW
%conso</t>
  </si>
  <si>
    <t>Capa.
MW Net
owner.</t>
  </si>
  <si>
    <t>Solairedirect</t>
  </si>
  <si>
    <t>FRENCH POLYNESIA</t>
  </si>
  <si>
    <t>LAOS</t>
  </si>
  <si>
    <t>UAE</t>
  </si>
  <si>
    <t>Somme de Capa. MW
%conso</t>
  </si>
  <si>
    <t>Somme de Capa.
MW Net
owner.</t>
  </si>
  <si>
    <t>Net ownership %: ENGIE shareholding</t>
  </si>
  <si>
    <t>ENGIE SA (*)</t>
  </si>
  <si>
    <t>GDF SUEZ ENERGIE DEUTSCHLAND AG</t>
  </si>
  <si>
    <t>GDF SUEZ TRADING</t>
  </si>
  <si>
    <t>GDF SUEZ CARTAGENA ENERGIA</t>
  </si>
  <si>
    <t>GDF SUEZ ENERGY ROMANIA SA</t>
  </si>
  <si>
    <t>GDF SUEZ ENERGY MANAGEMENT TRADING</t>
  </si>
  <si>
    <t xml:space="preserve">GRDF </t>
  </si>
  <si>
    <t>ENGIE CC</t>
  </si>
  <si>
    <t>ENGIE FINANCE SA</t>
  </si>
  <si>
    <t>LOY YANG B CONSOLIDATED</t>
  </si>
  <si>
    <t>SIMPLY ENERGY</t>
  </si>
  <si>
    <t>FIRST HYDRO HOLDINGS COMPANY</t>
  </si>
  <si>
    <t>RUGELEY POWER LIMITED</t>
  </si>
  <si>
    <t xml:space="preserve">INTERNATIONAL POWER PLC </t>
  </si>
  <si>
    <t>FOSMAX LNG</t>
  </si>
  <si>
    <t>STORENGY DEUTSCHLAND GMBH</t>
  </si>
  <si>
    <t>STORENGY SA</t>
  </si>
  <si>
    <t>COFELY SERVICES SA</t>
  </si>
  <si>
    <t>COFELY NEDERLAND N.V.</t>
  </si>
  <si>
    <t xml:space="preserve">TRACTEBEL ENGINEERING </t>
  </si>
  <si>
    <t>COFELY UK LTD.</t>
  </si>
  <si>
    <t>COFELY WORKPLACE LIMITED</t>
  </si>
  <si>
    <t>GAZTRANSPORT &amp; TECHNIGAZ (GTT)</t>
  </si>
  <si>
    <r>
      <rPr>
        <b/>
        <sz val="10"/>
        <rFont val="Arial"/>
        <family val="2"/>
      </rPr>
      <t>157</t>
    </r>
    <r>
      <rPr>
        <b/>
        <sz val="10"/>
        <color rgb="FFFF0000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2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</si>
  <si>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</si>
  <si>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E-CL GROUP</t>
  </si>
  <si>
    <t>TRACTEBEL ENERGIA GROUP</t>
  </si>
  <si>
    <t>GLOW GROUP</t>
  </si>
  <si>
    <t>GDF SUEZ ENERGY GENERATION NORTH AMERICA GROUP</t>
  </si>
  <si>
    <t>ENGIE GAS &amp; LNG LLC GROUP</t>
  </si>
  <si>
    <t>GDF SUEZ ENERGY RESOURCES NORTH AMERICA GROUP</t>
  </si>
  <si>
    <t>ENGIE ENERGIE NEDERLAND N.V.</t>
  </si>
  <si>
    <t>ENGIE E&amp;P INTERNATIONAL GROUP</t>
  </si>
  <si>
    <t>ENGIE E&amp;P INTERNATIONAL</t>
  </si>
  <si>
    <t>GRTGAZ GROUP</t>
  </si>
  <si>
    <t>ENDEL GROUP</t>
  </si>
  <si>
    <t>INEO GROUP</t>
  </si>
  <si>
    <t>COFELY ITALIA SPA GROUP</t>
  </si>
  <si>
    <t>COFELY RESEAUX  GROUP</t>
  </si>
  <si>
    <t>SOLAIREDIRECT</t>
  </si>
  <si>
    <t>(*) Entities which form part of the legal entity ENGIE SA.</t>
  </si>
  <si>
    <t>Loans and receivables at amortized cost (incl. trade and other receivables)</t>
  </si>
  <si>
    <t xml:space="preserve">(*) of which € 3,629 million in provisions for dismantling nuclear facilities at December 31, 2015 </t>
  </si>
  <si>
    <t>Share in net income of entities accounted for using the equity method</t>
  </si>
  <si>
    <t>(1) including share in Net Income of entities accounted for using the equity method; 
(2) including share in net income of SUEZ Environnement</t>
  </si>
  <si>
    <t>Asset disposals &amp; other</t>
  </si>
  <si>
    <t>Differed income tax in Luxembourg</t>
  </si>
  <si>
    <t>Hydro (1)</t>
  </si>
  <si>
    <t>(1) Including pumped storage</t>
  </si>
  <si>
    <t>(2) Non merchant refers to assets with one or several long term (&gt; 3 years) contracts</t>
  </si>
  <si>
    <t>(4) % Net Ownership: ENGIE shareholding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</si>
  <si>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(2)</t>
    </r>
  </si>
  <si>
    <r>
      <t xml:space="preserve">% Conso. </t>
    </r>
    <r>
      <rPr>
        <b/>
        <vertAlign val="superscript"/>
        <sz val="14"/>
        <color theme="0"/>
        <rFont val="Arial"/>
        <family val="2"/>
      </rPr>
      <t>(3)</t>
    </r>
  </si>
  <si>
    <r>
      <t xml:space="preserve">% Net Owner. </t>
    </r>
    <r>
      <rPr>
        <b/>
        <vertAlign val="superscript"/>
        <sz val="14"/>
        <color theme="0"/>
        <rFont val="Arial"/>
        <family val="2"/>
      </rPr>
      <t>(4)</t>
    </r>
  </si>
  <si>
    <t>(3) % Conso: % of consolidation for fully consolidated companies (global) and joint operations affiliates (proportional) and % holding for equity consolidated companies (equity)</t>
  </si>
  <si>
    <t>Capa. MW 
100%</t>
  </si>
  <si>
    <t>Somme de Capa. MW 
100%</t>
  </si>
  <si>
    <t>Total ENGIE</t>
  </si>
</sst>
</file>

<file path=xl/styles.xml><?xml version="1.0" encoding="utf-8"?>
<styleSheet xmlns="http://schemas.openxmlformats.org/spreadsheetml/2006/main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[$-409]dd\-mmm\-yyyy;@"/>
    <numFmt numFmtId="167" formatCode="\+#,##0.0;\ \-#,##0.0"/>
    <numFmt numFmtId="168" formatCode="0.0"/>
    <numFmt numFmtId="169" formatCode="#,##0;\(#,##0\);&quot;-&quot;"/>
    <numFmt numFmtId="170" formatCode="#,##0.0"/>
    <numFmt numFmtId="171" formatCode="_-* #,##0\ _€_-;\-* #,##0\ _€_-;_-* &quot;-&quot;??\ _€_-;_-@_-"/>
  </numFmts>
  <fonts count="13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i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sz val="8"/>
      <color theme="0" tint="-0.49998474074526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i/>
      <sz val="9"/>
      <color theme="1"/>
      <name val="Arial"/>
      <family val="2"/>
    </font>
    <font>
      <sz val="14"/>
      <color rgb="FF0086CD"/>
      <name val="Arial"/>
      <family val="2"/>
    </font>
    <font>
      <b/>
      <sz val="36"/>
      <color rgb="FF403387"/>
      <name val="Arial"/>
      <family val="2"/>
    </font>
    <font>
      <b/>
      <sz val="20"/>
      <color rgb="FF403387"/>
      <name val="Arial"/>
      <family val="2"/>
    </font>
    <font>
      <b/>
      <sz val="16"/>
      <color rgb="FF403387"/>
      <name val="Arial"/>
      <family val="2"/>
    </font>
    <font>
      <b/>
      <sz val="12"/>
      <color rgb="FF403387"/>
      <name val="Arial"/>
      <family val="2"/>
    </font>
    <font>
      <b/>
      <sz val="12"/>
      <color theme="1" tint="0.34998626667073579"/>
      <name val="Arial"/>
      <family val="2"/>
    </font>
    <font>
      <b/>
      <sz val="10"/>
      <color rgb="FF0095DA"/>
      <name val="Arial"/>
      <family val="2"/>
    </font>
    <font>
      <b/>
      <sz val="12"/>
      <color rgb="FF0095DA"/>
      <name val="Arial"/>
      <family val="2"/>
    </font>
    <font>
      <b/>
      <sz val="10"/>
      <color rgb="FFF47721"/>
      <name val="Arial"/>
      <family val="2"/>
    </font>
    <font>
      <b/>
      <sz val="12"/>
      <color rgb="FFF47721"/>
      <name val="Arial"/>
      <family val="2"/>
    </font>
    <font>
      <b/>
      <sz val="12"/>
      <color rgb="FFD31345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 Narrow"/>
      <family val="2"/>
    </font>
    <font>
      <i/>
      <sz val="12"/>
      <color theme="1"/>
      <name val="Arial Narrow"/>
      <family val="2"/>
    </font>
    <font>
      <sz val="14"/>
      <name val="Arial Narrow"/>
      <family val="2"/>
    </font>
    <font>
      <i/>
      <sz val="11"/>
      <color theme="1"/>
      <name val="Arial Narrow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i/>
      <sz val="10"/>
      <color theme="1"/>
      <name val="Arial Narrow"/>
      <family val="2"/>
    </font>
    <font>
      <strike/>
      <sz val="16"/>
      <name val="Arial Narrow"/>
      <family val="2"/>
    </font>
    <font>
      <sz val="16"/>
      <color rgb="FFFF0000"/>
      <name val="Arial Narrow"/>
      <family val="2"/>
    </font>
    <font>
      <b/>
      <sz val="24"/>
      <color rgb="FF00AAFF"/>
      <name val="Arial"/>
      <family val="2"/>
    </font>
    <font>
      <b/>
      <sz val="36"/>
      <color rgb="FF00AAFF"/>
      <name val="Arial"/>
      <family val="2"/>
    </font>
    <font>
      <b/>
      <sz val="16"/>
      <color rgb="FF00AAFF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b/>
      <sz val="18"/>
      <color rgb="FF00AAFF"/>
      <name val="Arial"/>
      <family val="2"/>
    </font>
    <font>
      <b/>
      <sz val="14"/>
      <color rgb="FF00AAFF"/>
      <name val="Arial"/>
      <family val="2"/>
    </font>
    <font>
      <b/>
      <sz val="20"/>
      <color rgb="FF00AAFF"/>
      <name val="Arial"/>
      <family val="2"/>
    </font>
    <font>
      <strike/>
      <sz val="16"/>
      <color rgb="FFFF0000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 Narrow"/>
      <family val="2"/>
    </font>
    <font>
      <b/>
      <vertAlign val="superscript"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i/>
      <sz val="10"/>
      <color rgb="FF403387"/>
      <name val="Arial"/>
      <family val="2"/>
    </font>
    <font>
      <b/>
      <i/>
      <sz val="12"/>
      <name val="Arial"/>
      <family val="2"/>
    </font>
    <font>
      <sz val="10"/>
      <name val="TradeGothic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26"/>
      <color rgb="FF00AAFF"/>
      <name val="Arial"/>
      <family val="2"/>
    </font>
    <font>
      <b/>
      <i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4"/>
      <color theme="1"/>
      <name val="Arial Narrow"/>
      <family val="2"/>
    </font>
    <font>
      <b/>
      <sz val="14"/>
      <color rgb="FF00AAFF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i/>
      <sz val="10"/>
      <name val="Arial Narrow"/>
      <family val="2"/>
    </font>
    <font>
      <i/>
      <sz val="10"/>
      <color rgb="FF0000FF"/>
      <name val="Arial Narrow"/>
      <family val="2"/>
    </font>
    <font>
      <sz val="10"/>
      <color rgb="FFFF0000"/>
      <name val="Arial Narrow"/>
      <family val="2"/>
    </font>
  </fonts>
  <fills count="7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6CD"/>
        <bgColor indexed="64"/>
      </patternFill>
    </fill>
    <fill>
      <patternFill patternType="solid">
        <fgColor rgb="FF403387"/>
        <bgColor indexed="64"/>
      </patternFill>
    </fill>
    <fill>
      <patternFill patternType="solid">
        <fgColor rgb="FF0095DA"/>
        <bgColor indexed="64"/>
      </patternFill>
    </fill>
    <fill>
      <patternFill patternType="solid">
        <fgColor rgb="FFF47721"/>
        <bgColor indexed="64"/>
      </patternFill>
    </fill>
    <fill>
      <patternFill patternType="solid">
        <fgColor rgb="FFD31345"/>
        <bgColor indexed="64"/>
      </patternFill>
    </fill>
    <fill>
      <patternFill patternType="solid">
        <fgColor rgb="FFD4D0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6D4"/>
        <bgColor indexed="64"/>
      </patternFill>
    </fill>
    <fill>
      <patternFill patternType="solid">
        <fgColor rgb="FF004169"/>
        <bgColor indexed="64"/>
      </patternFill>
    </fill>
    <fill>
      <patternFill patternType="solid">
        <fgColor rgb="FF00AA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03387"/>
      </bottom>
      <diagonal/>
    </border>
    <border>
      <left/>
      <right/>
      <top style="thick">
        <color rgb="FF403387"/>
      </top>
      <bottom style="thick">
        <color rgb="FF403387"/>
      </bottom>
      <diagonal/>
    </border>
    <border>
      <left/>
      <right/>
      <top style="thick">
        <color rgb="FF403387"/>
      </top>
      <bottom style="thick">
        <color rgb="FF009999"/>
      </bottom>
      <diagonal/>
    </border>
    <border>
      <left/>
      <right/>
      <top style="thick">
        <color rgb="FF009999"/>
      </top>
      <bottom style="thick">
        <color rgb="FF403387"/>
      </bottom>
      <diagonal/>
    </border>
    <border>
      <left/>
      <right/>
      <top style="thick">
        <color rgb="FF403387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dotted">
        <color theme="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 style="hair">
        <color rgb="FF001C5C"/>
      </bottom>
      <diagonal/>
    </border>
    <border>
      <left/>
      <right/>
      <top style="hair">
        <color rgb="FF001C5C"/>
      </top>
      <bottom style="hair">
        <color rgb="FF001C5C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1C5C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23">
    <xf numFmtId="0" fontId="0" fillId="0" borderId="0"/>
    <xf numFmtId="9" fontId="3" fillId="0" borderId="0" applyFont="0" applyFill="0" applyBorder="0" applyAlignment="0" applyProtection="0"/>
    <xf numFmtId="0" fontId="4" fillId="2" borderId="0"/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166" fontId="7" fillId="4" borderId="0" applyNumberFormat="0" applyBorder="0" applyAlignment="0" applyProtection="0"/>
    <xf numFmtId="166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166" fontId="7" fillId="5" borderId="0" applyNumberFormat="0" applyBorder="0" applyAlignment="0" applyProtection="0"/>
    <xf numFmtId="166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166" fontId="8" fillId="6" borderId="0" applyNumberFormat="0" applyBorder="0" applyAlignment="0" applyProtection="0"/>
    <xf numFmtId="166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166" fontId="7" fillId="8" borderId="0" applyNumberFormat="0" applyBorder="0" applyAlignment="0" applyProtection="0"/>
    <xf numFmtId="166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166" fontId="7" fillId="9" borderId="0" applyNumberFormat="0" applyBorder="0" applyAlignment="0" applyProtection="0"/>
    <xf numFmtId="166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166" fontId="7" fillId="12" borderId="0" applyNumberFormat="0" applyBorder="0" applyAlignment="0" applyProtection="0"/>
    <xf numFmtId="166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166" fontId="7" fillId="13" borderId="0" applyNumberFormat="0" applyBorder="0" applyAlignment="0" applyProtection="0"/>
    <xf numFmtId="166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166" fontId="7" fillId="8" borderId="0" applyNumberFormat="0" applyBorder="0" applyAlignment="0" applyProtection="0"/>
    <xf numFmtId="166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6" fontId="7" fillId="16" borderId="0" applyNumberFormat="0" applyBorder="0" applyAlignment="0" applyProtection="0"/>
    <xf numFmtId="166" fontId="7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6" fontId="7" fillId="18" borderId="0" applyNumberFormat="0" applyBorder="0" applyAlignment="0" applyProtection="0"/>
    <xf numFmtId="166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6" fontId="7" fillId="19" borderId="0" applyNumberFormat="0" applyBorder="0" applyAlignment="0" applyProtection="0"/>
    <xf numFmtId="166" fontId="7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166" fontId="8" fillId="6" borderId="0" applyNumberFormat="0" applyBorder="0" applyAlignment="0" applyProtection="0"/>
    <xf numFmtId="166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6" fontId="7" fillId="20" borderId="0" applyNumberFormat="0" applyBorder="0" applyAlignment="0" applyProtection="0"/>
    <xf numFmtId="166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6" fontId="7" fillId="21" borderId="0" applyNumberFormat="0" applyBorder="0" applyAlignment="0" applyProtection="0"/>
    <xf numFmtId="166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166" fontId="8" fillId="22" borderId="0" applyNumberFormat="0" applyBorder="0" applyAlignment="0" applyProtection="0"/>
    <xf numFmtId="166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20" borderId="0" applyNumberFormat="0" applyBorder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1" fillId="17" borderId="2" applyNumberFormat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166" fontId="13" fillId="25" borderId="0" applyNumberFormat="0" applyBorder="0" applyAlignment="0" applyProtection="0"/>
    <xf numFmtId="166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166" fontId="13" fillId="26" borderId="0" applyNumberFormat="0" applyBorder="0" applyAlignment="0" applyProtection="0"/>
    <xf numFmtId="166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6" fontId="13" fillId="27" borderId="0" applyNumberFormat="0" applyBorder="0" applyAlignment="0" applyProtection="0"/>
    <xf numFmtId="166" fontId="13" fillId="27" borderId="0" applyNumberFormat="0" applyBorder="0" applyAlignment="0" applyProtection="0"/>
    <xf numFmtId="166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8" fillId="0" borderId="6" applyNumberFormat="0" applyFill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2" fillId="0" borderId="0"/>
    <xf numFmtId="166" fontId="4" fillId="2" borderId="0"/>
    <xf numFmtId="0" fontId="4" fillId="2" borderId="0"/>
    <xf numFmtId="0" fontId="4" fillId="2" borderId="0"/>
    <xf numFmtId="0" fontId="4" fillId="2" borderId="0"/>
    <xf numFmtId="0" fontId="3" fillId="0" borderId="0"/>
    <xf numFmtId="0" fontId="4" fillId="2" borderId="0"/>
    <xf numFmtId="0" fontId="3" fillId="0" borderId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0" fontId="4" fillId="46" borderId="10" applyNumberFormat="0">
      <protection locked="0"/>
    </xf>
    <xf numFmtId="166" fontId="4" fillId="46" borderId="10" applyNumberFormat="0">
      <protection locked="0"/>
    </xf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0" fontId="4" fillId="51" borderId="12"/>
    <xf numFmtId="166" fontId="4" fillId="51" borderId="12"/>
    <xf numFmtId="166" fontId="4" fillId="51" borderId="12"/>
    <xf numFmtId="166" fontId="4" fillId="51" borderId="12"/>
    <xf numFmtId="166" fontId="4" fillId="51" borderId="12"/>
    <xf numFmtId="166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166" fontId="4" fillId="51" borderId="12"/>
    <xf numFmtId="166" fontId="4" fillId="51" borderId="12"/>
    <xf numFmtId="166" fontId="4" fillId="51" borderId="12"/>
    <xf numFmtId="0" fontId="4" fillId="51" borderId="12"/>
    <xf numFmtId="0" fontId="4" fillId="51" borderId="12"/>
    <xf numFmtId="0" fontId="4" fillId="51" borderId="12"/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27" fillId="0" borderId="0" applyNumberFormat="0" applyFill="0" applyBorder="0" applyAlignment="0" applyProtection="0"/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35" applyNumberFormat="0" applyProtection="0">
      <alignment horizontal="left" vertical="center" indent="1"/>
    </xf>
    <xf numFmtId="4" fontId="4" fillId="3" borderId="35" applyNumberFormat="0" applyProtection="0">
      <alignment horizontal="left" vertical="center" indent="1"/>
    </xf>
    <xf numFmtId="0" fontId="4" fillId="43" borderId="35" applyNumberFormat="0" applyProtection="0">
      <alignment horizontal="left" vertical="center" indent="1"/>
    </xf>
    <xf numFmtId="4" fontId="20" fillId="49" borderId="35" applyNumberFormat="0" applyProtection="0">
      <alignment horizontal="right" vertical="center"/>
    </xf>
    <xf numFmtId="4" fontId="4" fillId="0" borderId="35" applyNumberFormat="0" applyProtection="0">
      <alignment horizontal="right" vertical="center"/>
    </xf>
    <xf numFmtId="4" fontId="4" fillId="3" borderId="35" applyNumberFormat="0" applyProtection="0">
      <alignment horizontal="left" vertical="center" indent="1"/>
    </xf>
    <xf numFmtId="0" fontId="4" fillId="43" borderId="35" applyNumberFormat="0" applyProtection="0">
      <alignment horizontal="left" vertical="center" indent="1"/>
    </xf>
    <xf numFmtId="4" fontId="20" fillId="49" borderId="35" applyNumberFormat="0" applyProtection="0">
      <alignment horizontal="right" vertical="center"/>
    </xf>
    <xf numFmtId="4" fontId="4" fillId="0" borderId="35" applyNumberFormat="0" applyProtection="0">
      <alignment horizontal="right" vertical="center"/>
    </xf>
    <xf numFmtId="0" fontId="9" fillId="20" borderId="0" applyNumberFormat="0" applyBorder="0" applyAlignment="0" applyProtection="0"/>
    <xf numFmtId="0" fontId="11" fillId="17" borderId="2" applyNumberFormat="0" applyAlignment="0" applyProtection="0"/>
    <xf numFmtId="0" fontId="7" fillId="13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" fontId="4" fillId="3" borderId="55" applyNumberFormat="0" applyProtection="0">
      <alignment horizontal="left" vertical="center" indent="1"/>
    </xf>
    <xf numFmtId="4" fontId="4" fillId="3" borderId="55" applyNumberFormat="0" applyProtection="0">
      <alignment horizontal="left" vertical="center" indent="1"/>
    </xf>
    <xf numFmtId="4" fontId="4" fillId="3" borderId="55" applyNumberFormat="0" applyProtection="0">
      <alignment horizontal="left" vertical="center" indent="1"/>
    </xf>
    <xf numFmtId="4" fontId="4" fillId="3" borderId="60" applyNumberFormat="0" applyProtection="0">
      <alignment horizontal="left" vertical="center" indent="1"/>
    </xf>
    <xf numFmtId="4" fontId="4" fillId="3" borderId="60" applyNumberFormat="0" applyProtection="0">
      <alignment horizontal="left" vertical="center" indent="1"/>
    </xf>
    <xf numFmtId="0" fontId="106" fillId="0" borderId="0"/>
    <xf numFmtId="0" fontId="3" fillId="0" borderId="0"/>
  </cellStyleXfs>
  <cellXfs count="514">
    <xf numFmtId="0" fontId="0" fillId="0" borderId="0" xfId="0"/>
    <xf numFmtId="0" fontId="28" fillId="0" borderId="0" xfId="0" applyFont="1"/>
    <xf numFmtId="0" fontId="5" fillId="52" borderId="0" xfId="2" applyFont="1" applyFill="1" applyBorder="1" applyAlignment="1">
      <alignment horizontal="center" vertical="center" wrapText="1"/>
    </xf>
    <xf numFmtId="165" fontId="5" fillId="52" borderId="0" xfId="2" applyNumberFormat="1" applyFont="1" applyFill="1" applyBorder="1" applyAlignment="1">
      <alignment horizontal="center" vertical="center" wrapText="1"/>
    </xf>
    <xf numFmtId="0" fontId="22" fillId="52" borderId="0" xfId="2" applyFont="1" applyFill="1" applyBorder="1" applyAlignment="1">
      <alignment horizontal="left" vertical="center" wrapText="1"/>
    </xf>
    <xf numFmtId="165" fontId="22" fillId="52" borderId="0" xfId="2" applyNumberFormat="1" applyFont="1" applyFill="1" applyBorder="1" applyAlignment="1">
      <alignment horizontal="center" vertical="center" wrapText="1"/>
    </xf>
    <xf numFmtId="0" fontId="22" fillId="52" borderId="0" xfId="2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52" borderId="0" xfId="0" applyFont="1" applyFill="1"/>
    <xf numFmtId="0" fontId="29" fillId="52" borderId="0" xfId="0" applyFont="1" applyFill="1" applyBorder="1" applyAlignment="1">
      <alignment vertical="center"/>
    </xf>
    <xf numFmtId="0" fontId="28" fillId="52" borderId="0" xfId="0" applyFont="1" applyFill="1" applyBorder="1"/>
    <xf numFmtId="0" fontId="30" fillId="52" borderId="0" xfId="0" applyFont="1" applyFill="1"/>
    <xf numFmtId="0" fontId="35" fillId="52" borderId="0" xfId="0" applyFont="1" applyFill="1" applyBorder="1" applyAlignment="1">
      <alignment horizontal="center" vertical="center"/>
    </xf>
    <xf numFmtId="0" fontId="1" fillId="52" borderId="0" xfId="0" applyFont="1" applyFill="1"/>
    <xf numFmtId="0" fontId="1" fillId="52" borderId="0" xfId="0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28" fillId="0" borderId="0" xfId="0" applyFont="1" applyAlignment="1"/>
    <xf numFmtId="0" fontId="0" fillId="0" borderId="0" xfId="0"/>
    <xf numFmtId="165" fontId="5" fillId="55" borderId="0" xfId="2" applyNumberFormat="1" applyFont="1" applyFill="1" applyBorder="1" applyAlignment="1">
      <alignment horizontal="center" vertical="center" wrapText="1"/>
    </xf>
    <xf numFmtId="9" fontId="31" fillId="52" borderId="0" xfId="1" applyFont="1" applyFill="1" applyAlignment="1">
      <alignment horizontal="center" vertical="center"/>
    </xf>
    <xf numFmtId="0" fontId="31" fillId="5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44" fillId="0" borderId="0" xfId="0" applyFont="1"/>
    <xf numFmtId="0" fontId="22" fillId="52" borderId="0" xfId="2" applyFont="1" applyFill="1" applyBorder="1" applyAlignment="1">
      <alignment horizontal="center" vertical="center" wrapText="1"/>
    </xf>
    <xf numFmtId="9" fontId="22" fillId="52" borderId="0" xfId="307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2" fillId="56" borderId="0" xfId="2" applyFont="1" applyFill="1" applyBorder="1" applyAlignment="1">
      <alignment horizontal="left" vertical="center" wrapText="1"/>
    </xf>
    <xf numFmtId="165" fontId="22" fillId="56" borderId="0" xfId="2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Alignment="1">
      <alignment wrapText="1"/>
    </xf>
    <xf numFmtId="0" fontId="22" fillId="56" borderId="0" xfId="2" applyFont="1" applyFill="1" applyBorder="1" applyAlignment="1">
      <alignment vertical="center" wrapText="1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5" fillId="52" borderId="0" xfId="2" applyFont="1" applyFill="1" applyBorder="1" applyAlignment="1">
      <alignment horizontal="right" vertical="center" wrapText="1"/>
    </xf>
    <xf numFmtId="2" fontId="22" fillId="52" borderId="0" xfId="274" applyNumberFormat="1" applyFont="1" applyFill="1" applyBorder="1" applyAlignment="1">
      <alignment horizontal="center" wrapText="1"/>
    </xf>
    <xf numFmtId="0" fontId="45" fillId="0" borderId="0" xfId="0" applyFont="1"/>
    <xf numFmtId="0" fontId="46" fillId="0" borderId="0" xfId="0" applyFont="1"/>
    <xf numFmtId="0" fontId="35" fillId="52" borderId="0" xfId="0" applyFont="1" applyFill="1" applyBorder="1" applyAlignment="1">
      <alignment horizontal="center" vertical="center" wrapText="1"/>
    </xf>
    <xf numFmtId="0" fontId="50" fillId="52" borderId="23" xfId="0" applyFont="1" applyFill="1" applyBorder="1" applyAlignment="1">
      <alignment horizontal="left" vertical="center" indent="1"/>
    </xf>
    <xf numFmtId="0" fontId="50" fillId="52" borderId="24" xfId="0" applyFont="1" applyFill="1" applyBorder="1" applyAlignment="1">
      <alignment horizontal="left" vertical="center" indent="1"/>
    </xf>
    <xf numFmtId="0" fontId="28" fillId="58" borderId="0" xfId="0" applyFont="1" applyFill="1" applyBorder="1"/>
    <xf numFmtId="0" fontId="50" fillId="52" borderId="25" xfId="0" applyFont="1" applyFill="1" applyBorder="1" applyAlignment="1">
      <alignment horizontal="left" vertical="center" indent="1"/>
    </xf>
    <xf numFmtId="0" fontId="45" fillId="52" borderId="0" xfId="0" applyFont="1" applyFill="1"/>
    <xf numFmtId="0" fontId="52" fillId="52" borderId="0" xfId="0" applyFont="1" applyFill="1" applyBorder="1" applyAlignment="1">
      <alignment horizontal="center" vertical="center"/>
    </xf>
    <xf numFmtId="0" fontId="50" fillId="52" borderId="27" xfId="0" applyFont="1" applyFill="1" applyBorder="1" applyAlignment="1">
      <alignment horizontal="left" vertical="center" indent="1"/>
    </xf>
    <xf numFmtId="0" fontId="32" fillId="52" borderId="0" xfId="0" applyFont="1" applyFill="1" applyBorder="1" applyAlignment="1">
      <alignment horizontal="left" vertical="center" wrapText="1"/>
    </xf>
    <xf numFmtId="0" fontId="42" fillId="52" borderId="0" xfId="0" applyFont="1" applyFill="1"/>
    <xf numFmtId="0" fontId="1" fillId="57" borderId="0" xfId="0" quotePrefix="1" applyFont="1" applyFill="1" applyAlignment="1">
      <alignment vertical="center"/>
    </xf>
    <xf numFmtId="0" fontId="1" fillId="60" borderId="0" xfId="0" quotePrefix="1" applyFont="1" applyFill="1" applyAlignment="1">
      <alignment vertical="center"/>
    </xf>
    <xf numFmtId="0" fontId="28" fillId="61" borderId="0" xfId="0" applyFont="1" applyFill="1"/>
    <xf numFmtId="0" fontId="22" fillId="0" borderId="0" xfId="2" applyFont="1" applyFill="1" applyBorder="1" applyAlignment="1">
      <alignment vertical="center" wrapText="1"/>
    </xf>
    <xf numFmtId="168" fontId="2" fillId="52" borderId="0" xfId="0" applyNumberFormat="1" applyFont="1" applyFill="1" applyBorder="1" applyAlignment="1">
      <alignment horizontal="center"/>
    </xf>
    <xf numFmtId="168" fontId="2" fillId="52" borderId="0" xfId="0" applyNumberFormat="1" applyFont="1" applyFill="1" applyAlignment="1">
      <alignment horizontal="center"/>
    </xf>
    <xf numFmtId="165" fontId="22" fillId="56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2" borderId="0" xfId="0" applyFill="1"/>
    <xf numFmtId="0" fontId="5" fillId="52" borderId="0" xfId="996" applyNumberFormat="1" applyFont="1" applyFill="1" applyBorder="1" applyAlignment="1">
      <alignment vertical="center"/>
    </xf>
    <xf numFmtId="0" fontId="22" fillId="52" borderId="0" xfId="996" applyNumberFormat="1" applyFont="1" applyFill="1" applyBorder="1" applyAlignment="1">
      <alignment vertical="center"/>
    </xf>
    <xf numFmtId="0" fontId="44" fillId="0" borderId="0" xfId="0" applyFont="1" applyAlignment="1">
      <alignment horizontal="left" indent="1"/>
    </xf>
    <xf numFmtId="0" fontId="42" fillId="0" borderId="0" xfId="0" applyFont="1"/>
    <xf numFmtId="0" fontId="5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62" borderId="0" xfId="0" applyFill="1"/>
    <xf numFmtId="0" fontId="63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 wrapText="1"/>
    </xf>
    <xf numFmtId="168" fontId="2" fillId="52" borderId="34" xfId="0" applyNumberFormat="1" applyFont="1" applyFill="1" applyBorder="1" applyAlignment="1">
      <alignment horizontal="center"/>
    </xf>
    <xf numFmtId="0" fontId="64" fillId="0" borderId="0" xfId="2" applyFont="1" applyFill="1" applyBorder="1" applyAlignment="1">
      <alignment vertical="center"/>
    </xf>
    <xf numFmtId="49" fontId="28" fillId="52" borderId="0" xfId="0" applyNumberFormat="1" applyFont="1" applyFill="1"/>
    <xf numFmtId="0" fontId="43" fillId="52" borderId="0" xfId="0" applyFont="1" applyFill="1"/>
    <xf numFmtId="0" fontId="28" fillId="0" borderId="0" xfId="0" quotePrefix="1" applyFont="1"/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50" fillId="52" borderId="21" xfId="0" applyFont="1" applyFill="1" applyBorder="1" applyAlignment="1">
      <alignment horizontal="left" vertical="center" indent="1"/>
    </xf>
    <xf numFmtId="0" fontId="38" fillId="0" borderId="0" xfId="0" applyFont="1"/>
    <xf numFmtId="0" fontId="5" fillId="52" borderId="16" xfId="0" applyFont="1" applyFill="1" applyBorder="1" applyAlignment="1">
      <alignment horizontal="center" vertical="center" wrapText="1"/>
    </xf>
    <xf numFmtId="0" fontId="22" fillId="52" borderId="16" xfId="0" applyFont="1" applyFill="1" applyBorder="1" applyAlignment="1">
      <alignment horizontal="center" vertical="center" wrapText="1"/>
    </xf>
    <xf numFmtId="0" fontId="22" fillId="52" borderId="0" xfId="0" applyFont="1" applyFill="1" applyBorder="1"/>
    <xf numFmtId="0" fontId="22" fillId="52" borderId="0" xfId="0" applyFont="1" applyFill="1"/>
    <xf numFmtId="168" fontId="22" fillId="52" borderId="0" xfId="0" applyNumberFormat="1" applyFont="1" applyFill="1" applyAlignment="1">
      <alignment horizontal="center"/>
    </xf>
    <xf numFmtId="168" fontId="22" fillId="52" borderId="0" xfId="0" applyNumberFormat="1" applyFont="1" applyFill="1" applyBorder="1" applyAlignment="1">
      <alignment horizontal="center"/>
    </xf>
    <xf numFmtId="0" fontId="41" fillId="52" borderId="0" xfId="0" applyFont="1" applyFill="1" applyAlignment="1">
      <alignment horizontal="left" vertical="center"/>
    </xf>
    <xf numFmtId="9" fontId="41" fillId="52" borderId="0" xfId="1" applyFont="1" applyFill="1" applyAlignment="1">
      <alignment horizontal="center" vertical="center"/>
    </xf>
    <xf numFmtId="0" fontId="0" fillId="0" borderId="0" xfId="0" applyFill="1"/>
    <xf numFmtId="0" fontId="0" fillId="63" borderId="0" xfId="0" applyFill="1"/>
    <xf numFmtId="0" fontId="67" fillId="0" borderId="0" xfId="0" applyFont="1"/>
    <xf numFmtId="0" fontId="57" fillId="0" borderId="39" xfId="0" applyFont="1" applyBorder="1"/>
    <xf numFmtId="0" fontId="61" fillId="0" borderId="40" xfId="0" applyFont="1" applyBorder="1"/>
    <xf numFmtId="0" fontId="0" fillId="0" borderId="43" xfId="0" applyBorder="1"/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/>
    </xf>
    <xf numFmtId="0" fontId="48" fillId="54" borderId="0" xfId="0" applyFont="1" applyFill="1" applyBorder="1" applyAlignment="1">
      <alignment horizontal="center" vertical="center" wrapText="1"/>
    </xf>
    <xf numFmtId="0" fontId="48" fillId="64" borderId="0" xfId="0" applyFont="1" applyFill="1" applyBorder="1" applyAlignment="1">
      <alignment horizontal="center" vertical="center" wrapText="1"/>
    </xf>
    <xf numFmtId="0" fontId="49" fillId="65" borderId="0" xfId="0" applyFont="1" applyFill="1" applyBorder="1" applyAlignment="1">
      <alignment horizontal="center" vertical="center" wrapText="1" readingOrder="1"/>
    </xf>
    <xf numFmtId="0" fontId="48" fillId="66" borderId="0" xfId="0" applyFont="1" applyFill="1" applyBorder="1" applyAlignment="1">
      <alignment horizontal="center" vertical="center" wrapText="1"/>
    </xf>
    <xf numFmtId="0" fontId="49" fillId="67" borderId="0" xfId="0" applyFont="1" applyFill="1" applyBorder="1" applyAlignment="1">
      <alignment horizontal="center" vertical="center" wrapText="1" readingOrder="1"/>
    </xf>
    <xf numFmtId="49" fontId="50" fillId="53" borderId="0" xfId="0" applyNumberFormat="1" applyFont="1" applyFill="1" applyBorder="1" applyAlignment="1">
      <alignment horizontal="center" vertical="center" wrapText="1"/>
    </xf>
    <xf numFmtId="49" fontId="50" fillId="53" borderId="31" xfId="0" applyNumberFormat="1" applyFont="1" applyFill="1" applyBorder="1" applyAlignment="1">
      <alignment horizontal="center" vertical="center" wrapText="1"/>
    </xf>
    <xf numFmtId="49" fontId="50" fillId="56" borderId="21" xfId="0" applyNumberFormat="1" applyFont="1" applyFill="1" applyBorder="1" applyAlignment="1">
      <alignment horizontal="center" vertical="center" wrapText="1"/>
    </xf>
    <xf numFmtId="49" fontId="50" fillId="56" borderId="28" xfId="0" applyNumberFormat="1" applyFont="1" applyFill="1" applyBorder="1" applyAlignment="1">
      <alignment horizontal="center" vertical="center" wrapText="1"/>
    </xf>
    <xf numFmtId="49" fontId="50" fillId="56" borderId="23" xfId="0" applyNumberFormat="1" applyFont="1" applyFill="1" applyBorder="1" applyAlignment="1">
      <alignment horizontal="center" vertical="center" wrapText="1"/>
    </xf>
    <xf numFmtId="49" fontId="50" fillId="56" borderId="29" xfId="0" applyNumberFormat="1" applyFont="1" applyFill="1" applyBorder="1" applyAlignment="1">
      <alignment horizontal="center" vertical="center" wrapText="1"/>
    </xf>
    <xf numFmtId="49" fontId="53" fillId="56" borderId="29" xfId="0" applyNumberFormat="1" applyFont="1" applyFill="1" applyBorder="1" applyAlignment="1">
      <alignment horizontal="center" vertical="center" wrapText="1"/>
    </xf>
    <xf numFmtId="49" fontId="54" fillId="56" borderId="29" xfId="0" applyNumberFormat="1" applyFont="1" applyFill="1" applyBorder="1" applyAlignment="1">
      <alignment horizontal="center" vertical="center" wrapText="1"/>
    </xf>
    <xf numFmtId="49" fontId="50" fillId="56" borderId="24" xfId="0" applyNumberFormat="1" applyFont="1" applyFill="1" applyBorder="1" applyAlignment="1">
      <alignment horizontal="center" vertical="center" wrapText="1"/>
    </xf>
    <xf numFmtId="49" fontId="50" fillId="56" borderId="30" xfId="0" applyNumberFormat="1" applyFont="1" applyFill="1" applyBorder="1" applyAlignment="1">
      <alignment horizontal="center" vertical="center" wrapText="1"/>
    </xf>
    <xf numFmtId="49" fontId="50" fillId="56" borderId="25" xfId="0" applyNumberFormat="1" applyFont="1" applyFill="1" applyBorder="1" applyAlignment="1">
      <alignment horizontal="center" vertical="center" wrapText="1"/>
    </xf>
    <xf numFmtId="49" fontId="50" fillId="56" borderId="32" xfId="0" applyNumberFormat="1" applyFont="1" applyFill="1" applyBorder="1" applyAlignment="1">
      <alignment horizontal="center" vertical="center" wrapText="1"/>
    </xf>
    <xf numFmtId="49" fontId="50" fillId="56" borderId="27" xfId="0" applyNumberFormat="1" applyFont="1" applyFill="1" applyBorder="1" applyAlignment="1">
      <alignment horizontal="center" vertical="center" wrapText="1"/>
    </xf>
    <xf numFmtId="49" fontId="50" fillId="56" borderId="33" xfId="0" applyNumberFormat="1" applyFont="1" applyFill="1" applyBorder="1" applyAlignment="1">
      <alignment horizontal="center" vertical="center" wrapText="1"/>
    </xf>
    <xf numFmtId="49" fontId="50" fillId="68" borderId="28" xfId="0" applyNumberFormat="1" applyFont="1" applyFill="1" applyBorder="1" applyAlignment="1">
      <alignment horizontal="center" vertical="center" wrapText="1"/>
    </xf>
    <xf numFmtId="49" fontId="50" fillId="68" borderId="29" xfId="0" applyNumberFormat="1" applyFont="1" applyFill="1" applyBorder="1" applyAlignment="1">
      <alignment horizontal="center" vertical="center" wrapText="1"/>
    </xf>
    <xf numFmtId="49" fontId="50" fillId="68" borderId="30" xfId="0" applyNumberFormat="1" applyFont="1" applyFill="1" applyBorder="1" applyAlignment="1">
      <alignment horizontal="center" vertical="center" wrapText="1"/>
    </xf>
    <xf numFmtId="49" fontId="50" fillId="68" borderId="32" xfId="0" applyNumberFormat="1" applyFont="1" applyFill="1" applyBorder="1" applyAlignment="1">
      <alignment horizontal="center" vertical="center" wrapText="1"/>
    </xf>
    <xf numFmtId="49" fontId="50" fillId="68" borderId="32" xfId="0" applyNumberFormat="1" applyFont="1" applyFill="1" applyBorder="1" applyAlignment="1">
      <alignment horizontal="center" vertical="center" wrapText="1" readingOrder="1"/>
    </xf>
    <xf numFmtId="49" fontId="50" fillId="68" borderId="29" xfId="0" applyNumberFormat="1" applyFont="1" applyFill="1" applyBorder="1" applyAlignment="1">
      <alignment horizontal="center" vertical="center" wrapText="1" readingOrder="1"/>
    </xf>
    <xf numFmtId="49" fontId="50" fillId="68" borderId="30" xfId="0" applyNumberFormat="1" applyFont="1" applyFill="1" applyBorder="1" applyAlignment="1">
      <alignment horizontal="center" vertical="center" wrapText="1" readingOrder="1"/>
    </xf>
    <xf numFmtId="49" fontId="50" fillId="68" borderId="33" xfId="0" applyNumberFormat="1" applyFont="1" applyFill="1" applyBorder="1" applyAlignment="1">
      <alignment horizontal="center" vertical="center" wrapText="1"/>
    </xf>
    <xf numFmtId="49" fontId="50" fillId="69" borderId="28" xfId="0" applyNumberFormat="1" applyFont="1" applyFill="1" applyBorder="1" applyAlignment="1">
      <alignment horizontal="center" vertical="center" wrapText="1"/>
    </xf>
    <xf numFmtId="49" fontId="50" fillId="69" borderId="29" xfId="0" applyNumberFormat="1" applyFont="1" applyFill="1" applyBorder="1" applyAlignment="1">
      <alignment horizontal="center" vertical="center" wrapText="1"/>
    </xf>
    <xf numFmtId="49" fontId="50" fillId="69" borderId="30" xfId="0" applyNumberFormat="1" applyFont="1" applyFill="1" applyBorder="1" applyAlignment="1">
      <alignment horizontal="center" vertical="center" wrapText="1"/>
    </xf>
    <xf numFmtId="49" fontId="50" fillId="69" borderId="32" xfId="0" applyNumberFormat="1" applyFont="1" applyFill="1" applyBorder="1" applyAlignment="1">
      <alignment horizontal="center" vertical="center" wrapText="1"/>
    </xf>
    <xf numFmtId="49" fontId="50" fillId="69" borderId="33" xfId="0" applyNumberFormat="1" applyFont="1" applyFill="1" applyBorder="1" applyAlignment="1">
      <alignment horizontal="center" vertical="center" wrapText="1"/>
    </xf>
    <xf numFmtId="49" fontId="50" fillId="62" borderId="29" xfId="0" applyNumberFormat="1" applyFont="1" applyFill="1" applyBorder="1" applyAlignment="1">
      <alignment horizontal="center" vertical="center" wrapText="1"/>
    </xf>
    <xf numFmtId="49" fontId="50" fillId="62" borderId="30" xfId="0" applyNumberFormat="1" applyFont="1" applyFill="1" applyBorder="1" applyAlignment="1">
      <alignment horizontal="center" vertical="center" wrapText="1"/>
    </xf>
    <xf numFmtId="49" fontId="50" fillId="62" borderId="32" xfId="0" applyNumberFormat="1" applyFont="1" applyFill="1" applyBorder="1" applyAlignment="1">
      <alignment horizontal="center" vertical="center" wrapText="1"/>
    </xf>
    <xf numFmtId="49" fontId="50" fillId="62" borderId="29" xfId="0" applyNumberFormat="1" applyFont="1" applyFill="1" applyBorder="1" applyAlignment="1">
      <alignment horizontal="center" vertical="center" wrapText="1" readingOrder="1"/>
    </xf>
    <xf numFmtId="49" fontId="50" fillId="62" borderId="32" xfId="0" applyNumberFormat="1" applyFont="1" applyFill="1" applyBorder="1" applyAlignment="1">
      <alignment horizontal="center" vertical="center" wrapText="1" readingOrder="1"/>
    </xf>
    <xf numFmtId="49" fontId="50" fillId="62" borderId="33" xfId="0" applyNumberFormat="1" applyFont="1" applyFill="1" applyBorder="1" applyAlignment="1">
      <alignment horizontal="center" vertical="center" wrapText="1"/>
    </xf>
    <xf numFmtId="0" fontId="50" fillId="53" borderId="0" xfId="0" applyFont="1" applyFill="1" applyBorder="1" applyAlignment="1">
      <alignment horizontal="left" vertical="center"/>
    </xf>
    <xf numFmtId="49" fontId="50" fillId="70" borderId="28" xfId="0" applyNumberFormat="1" applyFont="1" applyFill="1" applyBorder="1" applyAlignment="1">
      <alignment horizontal="center" vertical="center" wrapText="1"/>
    </xf>
    <xf numFmtId="49" fontId="50" fillId="70" borderId="29" xfId="0" applyNumberFormat="1" applyFont="1" applyFill="1" applyBorder="1" applyAlignment="1">
      <alignment horizontal="center" vertical="center" wrapText="1"/>
    </xf>
    <xf numFmtId="49" fontId="50" fillId="70" borderId="30" xfId="0" applyNumberFormat="1" applyFont="1" applyFill="1" applyBorder="1" applyAlignment="1">
      <alignment horizontal="center" vertical="center" wrapText="1"/>
    </xf>
    <xf numFmtId="49" fontId="50" fillId="70" borderId="32" xfId="0" applyNumberFormat="1" applyFont="1" applyFill="1" applyBorder="1" applyAlignment="1">
      <alignment horizontal="center" vertical="center" wrapText="1"/>
    </xf>
    <xf numFmtId="49" fontId="50" fillId="70" borderId="33" xfId="0" applyNumberFormat="1" applyFont="1" applyFill="1" applyBorder="1" applyAlignment="1">
      <alignment horizontal="center" vertical="center" wrapText="1"/>
    </xf>
    <xf numFmtId="49" fontId="50" fillId="53" borderId="31" xfId="0" applyNumberFormat="1" applyFont="1" applyFill="1" applyBorder="1" applyAlignment="1">
      <alignment horizontal="center" vertical="center" wrapText="1" readingOrder="1"/>
    </xf>
    <xf numFmtId="0" fontId="5" fillId="55" borderId="0" xfId="2" applyFont="1" applyFill="1" applyBorder="1" applyAlignment="1">
      <alignment horizontal="left" vertical="center" wrapText="1"/>
    </xf>
    <xf numFmtId="0" fontId="32" fillId="68" borderId="0" xfId="2" applyFont="1" applyFill="1" applyBorder="1" applyAlignment="1">
      <alignment horizontal="left" vertical="center" wrapText="1"/>
    </xf>
    <xf numFmtId="165" fontId="32" fillId="68" borderId="0" xfId="2" applyNumberFormat="1" applyFont="1" applyFill="1" applyBorder="1" applyAlignment="1">
      <alignment horizontal="center" vertical="center" wrapText="1"/>
    </xf>
    <xf numFmtId="0" fontId="5" fillId="68" borderId="0" xfId="2" applyFont="1" applyFill="1" applyBorder="1" applyAlignment="1">
      <alignment horizontal="left" vertical="center" wrapText="1"/>
    </xf>
    <xf numFmtId="165" fontId="5" fillId="68" borderId="0" xfId="2" applyNumberFormat="1" applyFont="1" applyFill="1" applyBorder="1" applyAlignment="1">
      <alignment horizontal="center" vertical="center" wrapText="1"/>
    </xf>
    <xf numFmtId="0" fontId="71" fillId="68" borderId="0" xfId="2" applyFont="1" applyFill="1" applyBorder="1" applyAlignment="1">
      <alignment horizontal="left" vertical="center" wrapText="1"/>
    </xf>
    <xf numFmtId="0" fontId="72" fillId="55" borderId="0" xfId="2" applyFont="1" applyFill="1" applyBorder="1" applyAlignment="1">
      <alignment horizontal="left" vertical="center" wrapText="1"/>
    </xf>
    <xf numFmtId="0" fontId="74" fillId="62" borderId="0" xfId="2" applyFont="1" applyFill="1" applyBorder="1" applyAlignment="1">
      <alignment horizontal="left" vertical="center" wrapText="1"/>
    </xf>
    <xf numFmtId="0" fontId="73" fillId="62" borderId="0" xfId="2" applyFont="1" applyFill="1" applyBorder="1" applyAlignment="1">
      <alignment horizontal="center" vertical="center" wrapText="1"/>
    </xf>
    <xf numFmtId="165" fontId="73" fillId="62" borderId="0" xfId="2" applyNumberFormat="1" applyFont="1" applyFill="1" applyBorder="1" applyAlignment="1">
      <alignment horizontal="center" vertical="center" wrapText="1"/>
    </xf>
    <xf numFmtId="0" fontId="5" fillId="69" borderId="0" xfId="2" applyFont="1" applyFill="1" applyBorder="1" applyAlignment="1">
      <alignment horizontal="left" vertical="center" wrapText="1"/>
    </xf>
    <xf numFmtId="165" fontId="5" fillId="69" borderId="0" xfId="2" applyNumberFormat="1" applyFont="1" applyFill="1" applyBorder="1" applyAlignment="1">
      <alignment horizontal="center" vertical="center" wrapText="1"/>
    </xf>
    <xf numFmtId="0" fontId="75" fillId="69" borderId="0" xfId="2" applyFont="1" applyFill="1" applyBorder="1" applyAlignment="1">
      <alignment horizontal="left" vertical="center" wrapText="1"/>
    </xf>
    <xf numFmtId="165" fontId="75" fillId="69" borderId="0" xfId="2" applyNumberFormat="1" applyFont="1" applyFill="1" applyBorder="1" applyAlignment="1">
      <alignment horizontal="center" vertical="center" wrapText="1"/>
    </xf>
    <xf numFmtId="0" fontId="76" fillId="69" borderId="0" xfId="2" applyFont="1" applyFill="1" applyBorder="1" applyAlignment="1">
      <alignment horizontal="left" vertical="center" wrapText="1"/>
    </xf>
    <xf numFmtId="0" fontId="33" fillId="67" borderId="0" xfId="2" applyFont="1" applyFill="1" applyBorder="1" applyAlignment="1">
      <alignment horizontal="left" vertical="center" wrapText="1"/>
    </xf>
    <xf numFmtId="3" fontId="33" fillId="67" borderId="0" xfId="2" applyNumberFormat="1" applyFont="1" applyFill="1" applyBorder="1" applyAlignment="1">
      <alignment horizontal="left" vertical="center" wrapText="1"/>
    </xf>
    <xf numFmtId="0" fontId="77" fillId="70" borderId="0" xfId="2" applyFont="1" applyFill="1" applyBorder="1" applyAlignment="1">
      <alignment horizontal="left" vertical="center" wrapText="1"/>
    </xf>
    <xf numFmtId="165" fontId="77" fillId="70" borderId="0" xfId="2" applyNumberFormat="1" applyFont="1" applyFill="1" applyBorder="1" applyAlignment="1">
      <alignment horizontal="right" vertical="center" wrapText="1"/>
    </xf>
    <xf numFmtId="0" fontId="77" fillId="70" borderId="0" xfId="2" applyFont="1" applyFill="1" applyBorder="1" applyAlignment="1">
      <alignment horizontal="left" vertical="center"/>
    </xf>
    <xf numFmtId="0" fontId="78" fillId="52" borderId="0" xfId="0" applyFont="1" applyFill="1"/>
    <xf numFmtId="14" fontId="79" fillId="0" borderId="0" xfId="0" applyNumberFormat="1" applyFont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50" fillId="52" borderId="0" xfId="0" applyFont="1" applyFill="1" applyBorder="1" applyAlignment="1">
      <alignment horizontal="left" vertical="center" indent="1"/>
    </xf>
    <xf numFmtId="49" fontId="50" fillId="56" borderId="0" xfId="0" applyNumberFormat="1" applyFont="1" applyFill="1" applyBorder="1" applyAlignment="1">
      <alignment horizontal="center" vertical="center" wrapText="1"/>
    </xf>
    <xf numFmtId="49" fontId="50" fillId="56" borderId="31" xfId="0" applyNumberFormat="1" applyFont="1" applyFill="1" applyBorder="1" applyAlignment="1">
      <alignment horizontal="center" vertical="center" wrapText="1"/>
    </xf>
    <xf numFmtId="49" fontId="50" fillId="68" borderId="31" xfId="0" applyNumberFormat="1" applyFont="1" applyFill="1" applyBorder="1" applyAlignment="1">
      <alignment horizontal="center" vertical="center" wrapText="1"/>
    </xf>
    <xf numFmtId="49" fontId="50" fillId="62" borderId="31" xfId="0" applyNumberFormat="1" applyFont="1" applyFill="1" applyBorder="1" applyAlignment="1">
      <alignment horizontal="center" vertical="center" wrapText="1"/>
    </xf>
    <xf numFmtId="49" fontId="50" fillId="69" borderId="31" xfId="0" applyNumberFormat="1" applyFont="1" applyFill="1" applyBorder="1" applyAlignment="1">
      <alignment horizontal="center" vertical="center" wrapText="1"/>
    </xf>
    <xf numFmtId="49" fontId="50" fillId="70" borderId="3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0" fillId="52" borderId="0" xfId="0" applyFill="1" applyAlignment="1"/>
    <xf numFmtId="0" fontId="30" fillId="52" borderId="0" xfId="0" applyFont="1" applyFill="1" applyAlignment="1">
      <alignment wrapText="1"/>
    </xf>
    <xf numFmtId="0" fontId="47" fillId="52" borderId="0" xfId="0" applyFont="1" applyFill="1" applyAlignment="1"/>
    <xf numFmtId="0" fontId="0" fillId="0" borderId="0" xfId="0" pivotButton="1"/>
    <xf numFmtId="49" fontId="50" fillId="70" borderId="45" xfId="0" applyNumberFormat="1" applyFont="1" applyFill="1" applyBorder="1" applyAlignment="1">
      <alignment horizontal="center" vertical="center" wrapText="1"/>
    </xf>
    <xf numFmtId="49" fontId="50" fillId="70" borderId="46" xfId="0" applyNumberFormat="1" applyFont="1" applyFill="1" applyBorder="1" applyAlignment="1">
      <alignment horizontal="center" vertical="center" wrapText="1"/>
    </xf>
    <xf numFmtId="49" fontId="50" fillId="70" borderId="47" xfId="0" applyNumberFormat="1" applyFont="1" applyFill="1" applyBorder="1" applyAlignment="1">
      <alignment horizontal="center" vertical="center" wrapText="1"/>
    </xf>
    <xf numFmtId="0" fontId="46" fillId="53" borderId="22" xfId="0" applyFont="1" applyFill="1" applyBorder="1" applyAlignment="1">
      <alignment vertical="center" textRotation="90"/>
    </xf>
    <xf numFmtId="49" fontId="50" fillId="70" borderId="49" xfId="0" applyNumberFormat="1" applyFont="1" applyFill="1" applyBorder="1" applyAlignment="1">
      <alignment horizontal="center" vertical="center" wrapText="1"/>
    </xf>
    <xf numFmtId="49" fontId="50" fillId="70" borderId="48" xfId="0" applyNumberFormat="1" applyFont="1" applyFill="1" applyBorder="1" applyAlignment="1">
      <alignment horizontal="center" vertical="center" wrapText="1"/>
    </xf>
    <xf numFmtId="49" fontId="50" fillId="70" borderId="50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vertical="top"/>
    </xf>
    <xf numFmtId="167" fontId="1" fillId="57" borderId="20" xfId="0" applyNumberFormat="1" applyFont="1" applyFill="1" applyBorder="1" applyAlignment="1">
      <alignment horizontal="center" vertical="center"/>
    </xf>
    <xf numFmtId="167" fontId="1" fillId="60" borderId="38" xfId="0" applyNumberFormat="1" applyFont="1" applyFill="1" applyBorder="1" applyAlignment="1">
      <alignment horizontal="center" vertical="center"/>
    </xf>
    <xf numFmtId="167" fontId="1" fillId="57" borderId="38" xfId="0" applyNumberFormat="1" applyFont="1" applyFill="1" applyBorder="1" applyAlignment="1">
      <alignment horizontal="center" vertical="center"/>
    </xf>
    <xf numFmtId="49" fontId="81" fillId="56" borderId="29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/>
    </xf>
    <xf numFmtId="0" fontId="82" fillId="0" borderId="0" xfId="0" applyFont="1" applyAlignment="1">
      <alignment vertical="top"/>
    </xf>
    <xf numFmtId="0" fontId="0" fillId="0" borderId="0" xfId="0" applyAlignment="1"/>
    <xf numFmtId="0" fontId="45" fillId="52" borderId="0" xfId="0" applyFont="1" applyFill="1" applyAlignment="1"/>
    <xf numFmtId="0" fontId="0" fillId="0" borderId="0" xfId="0" applyNumberFormat="1" applyAlignme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0" fontId="35" fillId="66" borderId="0" xfId="0" applyFont="1" applyFill="1" applyBorder="1" applyAlignment="1">
      <alignment horizontal="center" vertical="center" wrapText="1"/>
    </xf>
    <xf numFmtId="9" fontId="0" fillId="52" borderId="0" xfId="1" applyFont="1" applyFill="1"/>
    <xf numFmtId="9" fontId="0" fillId="52" borderId="0" xfId="1" applyFont="1" applyFill="1" applyAlignment="1">
      <alignment horizontal="center"/>
    </xf>
    <xf numFmtId="2" fontId="0" fillId="52" borderId="0" xfId="0" applyNumberFormat="1" applyFill="1"/>
    <xf numFmtId="0" fontId="85" fillId="0" borderId="0" xfId="0" applyFont="1" applyAlignment="1">
      <alignment vertical="top"/>
    </xf>
    <xf numFmtId="49" fontId="50" fillId="70" borderId="54" xfId="0" applyNumberFormat="1" applyFont="1" applyFill="1" applyBorder="1" applyAlignment="1">
      <alignment horizontal="center" vertical="center" wrapText="1"/>
    </xf>
    <xf numFmtId="49" fontId="86" fillId="70" borderId="29" xfId="0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49" fontId="87" fillId="62" borderId="28" xfId="0" applyNumberFormat="1" applyFont="1" applyFill="1" applyBorder="1" applyAlignment="1">
      <alignment horizontal="center" vertical="center" wrapText="1"/>
    </xf>
    <xf numFmtId="49" fontId="87" fillId="62" borderId="29" xfId="0" applyNumberFormat="1" applyFont="1" applyFill="1" applyBorder="1" applyAlignment="1">
      <alignment horizontal="center" vertical="center" wrapText="1"/>
    </xf>
    <xf numFmtId="0" fontId="2" fillId="52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vertical="center"/>
    </xf>
    <xf numFmtId="0" fontId="41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wrapText="1" readingOrder="1"/>
    </xf>
    <xf numFmtId="0" fontId="32" fillId="72" borderId="0" xfId="0" applyFont="1" applyFill="1" applyBorder="1" applyAlignment="1">
      <alignment horizontal="center" wrapText="1" readingOrder="1"/>
    </xf>
    <xf numFmtId="0" fontId="22" fillId="0" borderId="56" xfId="0" applyFont="1" applyBorder="1" applyAlignment="1">
      <alignment horizontal="left" vertical="center" wrapText="1" indent="1" readingOrder="1"/>
    </xf>
    <xf numFmtId="3" fontId="22" fillId="59" borderId="57" xfId="0" applyNumberFormat="1" applyFont="1" applyFill="1" applyBorder="1" applyAlignment="1">
      <alignment horizontal="center" wrapText="1" readingOrder="1"/>
    </xf>
    <xf numFmtId="3" fontId="22" fillId="59" borderId="58" xfId="0" applyNumberFormat="1" applyFont="1" applyFill="1" applyBorder="1" applyAlignment="1">
      <alignment horizontal="center" wrapText="1" readingOrder="1"/>
    </xf>
    <xf numFmtId="3" fontId="22" fillId="59" borderId="59" xfId="0" applyNumberFormat="1" applyFont="1" applyFill="1" applyBorder="1" applyAlignment="1">
      <alignment horizontal="center" wrapText="1" readingOrder="1"/>
    </xf>
    <xf numFmtId="3" fontId="22" fillId="0" borderId="56" xfId="0" applyNumberFormat="1" applyFont="1" applyBorder="1" applyAlignment="1">
      <alignment horizontal="center" wrapText="1" readingOrder="1"/>
    </xf>
    <xf numFmtId="14" fontId="22" fillId="59" borderId="57" xfId="0" applyNumberFormat="1" applyFont="1" applyFill="1" applyBorder="1" applyAlignment="1">
      <alignment horizontal="center" wrapText="1" readingOrder="1"/>
    </xf>
    <xf numFmtId="14" fontId="22" fillId="59" borderId="58" xfId="0" applyNumberFormat="1" applyFont="1" applyFill="1" applyBorder="1" applyAlignment="1">
      <alignment horizontal="center" wrapText="1" readingOrder="1"/>
    </xf>
    <xf numFmtId="14" fontId="22" fillId="59" borderId="59" xfId="0" applyNumberFormat="1" applyFont="1" applyFill="1" applyBorder="1" applyAlignment="1">
      <alignment horizontal="center" wrapText="1" readingOrder="1"/>
    </xf>
    <xf numFmtId="14" fontId="22" fillId="0" borderId="56" xfId="0" applyNumberFormat="1" applyFont="1" applyBorder="1" applyAlignment="1">
      <alignment horizontal="center" wrapText="1" readingOrder="1"/>
    </xf>
    <xf numFmtId="9" fontId="22" fillId="59" borderId="57" xfId="0" applyNumberFormat="1" applyFont="1" applyFill="1" applyBorder="1" applyAlignment="1">
      <alignment horizontal="center" wrapText="1" readingOrder="1"/>
    </xf>
    <xf numFmtId="9" fontId="22" fillId="59" borderId="58" xfId="0" applyNumberFormat="1" applyFont="1" applyFill="1" applyBorder="1" applyAlignment="1">
      <alignment horizontal="center" wrapText="1" readingOrder="1"/>
    </xf>
    <xf numFmtId="10" fontId="22" fillId="59" borderId="58" xfId="0" applyNumberFormat="1" applyFont="1" applyFill="1" applyBorder="1" applyAlignment="1">
      <alignment horizontal="center" wrapText="1" readingOrder="1"/>
    </xf>
    <xf numFmtId="10" fontId="22" fillId="59" borderId="59" xfId="0" applyNumberFormat="1" applyFont="1" applyFill="1" applyBorder="1" applyAlignment="1">
      <alignment horizontal="center" wrapText="1" readingOrder="1"/>
    </xf>
    <xf numFmtId="9" fontId="22" fillId="0" borderId="56" xfId="0" applyNumberFormat="1" applyFont="1" applyBorder="1" applyAlignment="1">
      <alignment horizontal="center" wrapText="1" readingOrder="1"/>
    </xf>
    <xf numFmtId="10" fontId="22" fillId="0" borderId="56" xfId="0" applyNumberFormat="1" applyFont="1" applyBorder="1" applyAlignment="1">
      <alignment horizontal="center" wrapText="1" readingOrder="1"/>
    </xf>
    <xf numFmtId="3" fontId="91" fillId="59" borderId="56" xfId="0" applyNumberFormat="1" applyFont="1" applyFill="1" applyBorder="1" applyAlignment="1">
      <alignment horizontal="center" wrapText="1" readingOrder="1"/>
    </xf>
    <xf numFmtId="0" fontId="92" fillId="59" borderId="56" xfId="0" applyFont="1" applyFill="1" applyBorder="1" applyAlignment="1">
      <alignment horizontal="center" vertical="center" wrapText="1"/>
    </xf>
    <xf numFmtId="0" fontId="37" fillId="72" borderId="0" xfId="0" applyFont="1" applyFill="1" applyBorder="1" applyAlignment="1">
      <alignment vertical="center"/>
    </xf>
    <xf numFmtId="49" fontId="96" fillId="69" borderId="29" xfId="0" applyNumberFormat="1" applyFont="1" applyFill="1" applyBorder="1" applyAlignment="1">
      <alignment horizontal="center" vertical="center" wrapText="1"/>
    </xf>
    <xf numFmtId="0" fontId="97" fillId="0" borderId="0" xfId="0" applyFont="1"/>
    <xf numFmtId="0" fontId="31" fillId="0" borderId="0" xfId="0" applyFont="1"/>
    <xf numFmtId="0" fontId="31" fillId="0" borderId="0" xfId="0" applyFont="1" applyAlignment="1"/>
    <xf numFmtId="0" fontId="40" fillId="0" borderId="0" xfId="0" applyFont="1" applyAlignment="1">
      <alignment horizontal="center"/>
    </xf>
    <xf numFmtId="0" fontId="2" fillId="0" borderId="0" xfId="0" applyFont="1"/>
    <xf numFmtId="0" fontId="2" fillId="0" borderId="62" xfId="0" applyFont="1" applyBorder="1"/>
    <xf numFmtId="169" fontId="5" fillId="0" borderId="0" xfId="0" applyNumberFormat="1" applyFont="1" applyAlignment="1">
      <alignment horizontal="right" indent="1"/>
    </xf>
    <xf numFmtId="0" fontId="1" fillId="0" borderId="0" xfId="0" applyFont="1" applyFill="1"/>
    <xf numFmtId="169" fontId="5" fillId="0" borderId="0" xfId="0" applyNumberFormat="1" applyFont="1" applyFill="1" applyAlignment="1">
      <alignment horizontal="right" indent="1"/>
    </xf>
    <xf numFmtId="169" fontId="22" fillId="52" borderId="0" xfId="0" applyNumberFormat="1" applyFont="1" applyFill="1" applyAlignment="1">
      <alignment horizontal="right" indent="1"/>
    </xf>
    <xf numFmtId="0" fontId="2" fillId="0" borderId="0" xfId="0" applyFont="1" applyBorder="1"/>
    <xf numFmtId="169" fontId="31" fillId="0" borderId="0" xfId="0" applyNumberFormat="1" applyFont="1" applyAlignment="1">
      <alignment horizontal="right" indent="1"/>
    </xf>
    <xf numFmtId="0" fontId="31" fillId="73" borderId="0" xfId="0" applyFont="1" applyFill="1"/>
    <xf numFmtId="0" fontId="98" fillId="0" borderId="65" xfId="0" applyFont="1" applyBorder="1" applyAlignment="1">
      <alignment horizontal="center" vertical="center"/>
    </xf>
    <xf numFmtId="0" fontId="2" fillId="0" borderId="52" xfId="0" applyFont="1" applyBorder="1" applyAlignment="1"/>
    <xf numFmtId="169" fontId="1" fillId="0" borderId="0" xfId="0" applyNumberFormat="1" applyFont="1" applyAlignment="1">
      <alignment horizontal="right" indent="1"/>
    </xf>
    <xf numFmtId="0" fontId="0" fillId="0" borderId="18" xfId="0" applyBorder="1"/>
    <xf numFmtId="0" fontId="31" fillId="0" borderId="18" xfId="0" applyFont="1" applyBorder="1" applyAlignment="1">
      <alignment horizontal="left" vertical="center"/>
    </xf>
    <xf numFmtId="0" fontId="2" fillId="0" borderId="66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98" fillId="0" borderId="0" xfId="0" applyFont="1"/>
    <xf numFmtId="0" fontId="98" fillId="0" borderId="18" xfId="0" applyFont="1" applyBorder="1"/>
    <xf numFmtId="0" fontId="2" fillId="0" borderId="18" xfId="0" applyFont="1" applyBorder="1" applyAlignment="1">
      <alignment horizontal="center" vertical="center"/>
    </xf>
    <xf numFmtId="169" fontId="5" fillId="0" borderId="66" xfId="0" applyNumberFormat="1" applyFont="1" applyFill="1" applyBorder="1" applyAlignment="1">
      <alignment horizontal="center" vertical="center" wrapText="1"/>
    </xf>
    <xf numFmtId="0" fontId="32" fillId="54" borderId="15" xfId="0" applyFont="1" applyFill="1" applyBorder="1" applyAlignment="1">
      <alignment horizontal="center" vertical="center" wrapText="1"/>
    </xf>
    <xf numFmtId="169" fontId="5" fillId="0" borderId="67" xfId="0" applyNumberFormat="1" applyFont="1" applyFill="1" applyBorder="1" applyAlignment="1">
      <alignment horizontal="right" indent="1"/>
    </xf>
    <xf numFmtId="169" fontId="5" fillId="0" borderId="38" xfId="0" applyNumberFormat="1" applyFont="1" applyFill="1" applyBorder="1" applyAlignment="1">
      <alignment horizontal="right" indent="1"/>
    </xf>
    <xf numFmtId="169" fontId="5" fillId="52" borderId="38" xfId="0" applyNumberFormat="1" applyFont="1" applyFill="1" applyBorder="1" applyAlignment="1">
      <alignment horizontal="right" indent="1"/>
    </xf>
    <xf numFmtId="169" fontId="5" fillId="0" borderId="0" xfId="0" applyNumberFormat="1" applyFont="1" applyFill="1" applyBorder="1" applyAlignment="1">
      <alignment horizontal="right" indent="1"/>
    </xf>
    <xf numFmtId="0" fontId="41" fillId="0" borderId="15" xfId="0" applyFont="1" applyBorder="1" applyAlignment="1">
      <alignment horizontal="center" vertical="center" wrapText="1"/>
    </xf>
    <xf numFmtId="169" fontId="41" fillId="0" borderId="38" xfId="0" applyNumberFormat="1" applyFont="1" applyFill="1" applyBorder="1" applyAlignment="1">
      <alignment horizontal="right" indent="1"/>
    </xf>
    <xf numFmtId="169" fontId="41" fillId="52" borderId="38" xfId="0" applyNumberFormat="1" applyFont="1" applyFill="1" applyBorder="1" applyAlignment="1">
      <alignment horizontal="right" indent="1"/>
    </xf>
    <xf numFmtId="169" fontId="101" fillId="0" borderId="0" xfId="0" applyNumberFormat="1" applyFont="1"/>
    <xf numFmtId="169" fontId="0" fillId="0" borderId="0" xfId="0" applyNumberFormat="1"/>
    <xf numFmtId="0" fontId="32" fillId="64" borderId="5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169" fontId="22" fillId="52" borderId="38" xfId="0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169" fontId="5" fillId="52" borderId="0" xfId="0" applyNumberFormat="1" applyFont="1" applyFill="1" applyBorder="1" applyAlignment="1">
      <alignment horizontal="right" indent="1"/>
    </xf>
    <xf numFmtId="0" fontId="102" fillId="0" borderId="69" xfId="0" applyFont="1" applyBorder="1"/>
    <xf numFmtId="0" fontId="5" fillId="0" borderId="70" xfId="0" applyFont="1" applyBorder="1" applyAlignment="1">
      <alignment wrapText="1"/>
    </xf>
    <xf numFmtId="169" fontId="5" fillId="52" borderId="71" xfId="0" applyNumberFormat="1" applyFont="1" applyFill="1" applyBorder="1" applyAlignment="1">
      <alignment horizontal="center" vertical="center" wrapText="1"/>
    </xf>
    <xf numFmtId="169" fontId="41" fillId="0" borderId="38" xfId="0" applyNumberFormat="1" applyFont="1" applyBorder="1" applyAlignment="1">
      <alignment horizontal="right" indent="1"/>
    </xf>
    <xf numFmtId="169" fontId="22" fillId="0" borderId="67" xfId="0" applyNumberFormat="1" applyFont="1" applyFill="1" applyBorder="1" applyAlignment="1">
      <alignment horizontal="right" indent="1"/>
    </xf>
    <xf numFmtId="0" fontId="2" fillId="64" borderId="0" xfId="0" applyFont="1" applyFill="1" applyBorder="1" applyAlignment="1">
      <alignment horizontal="center"/>
    </xf>
    <xf numFmtId="169" fontId="31" fillId="52" borderId="0" xfId="0" applyNumberFormat="1" applyFont="1" applyFill="1" applyBorder="1" applyAlignment="1">
      <alignment horizontal="right" indent="1"/>
    </xf>
    <xf numFmtId="169" fontId="64" fillId="52" borderId="0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169" fontId="2" fillId="0" borderId="0" xfId="0" applyNumberFormat="1" applyFont="1" applyFill="1" applyAlignment="1">
      <alignment horizontal="right" inden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wrapText="1"/>
    </xf>
    <xf numFmtId="0" fontId="2" fillId="0" borderId="72" xfId="0" applyFont="1" applyBorder="1"/>
    <xf numFmtId="169" fontId="5" fillId="52" borderId="72" xfId="0" applyNumberFormat="1" applyFont="1" applyFill="1" applyBorder="1" applyAlignment="1">
      <alignment horizontal="right" indent="1"/>
    </xf>
    <xf numFmtId="169" fontId="40" fillId="52" borderId="0" xfId="0" applyNumberFormat="1" applyFont="1" applyFill="1" applyAlignment="1">
      <alignment horizontal="right" indent="1"/>
    </xf>
    <xf numFmtId="0" fontId="104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0" fontId="0" fillId="0" borderId="0" xfId="0" applyFill="1" applyAlignment="1"/>
    <xf numFmtId="0" fontId="69" fillId="0" borderId="0" xfId="0" applyFont="1" applyFill="1" applyBorder="1" applyAlignment="1">
      <alignment horizontal="center" vertical="center" wrapText="1"/>
    </xf>
    <xf numFmtId="0" fontId="4" fillId="52" borderId="0" xfId="0" applyFont="1" applyFill="1" applyAlignment="1">
      <alignment horizontal="left" vertical="center"/>
    </xf>
    <xf numFmtId="0" fontId="105" fillId="0" borderId="0" xfId="0" applyFont="1" applyFill="1" applyAlignment="1">
      <alignment horizontal="center"/>
    </xf>
    <xf numFmtId="0" fontId="105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43" fillId="54" borderId="0" xfId="0" applyFont="1" applyFill="1" applyBorder="1" applyAlignment="1"/>
    <xf numFmtId="0" fontId="43" fillId="54" borderId="0" xfId="0" applyFont="1" applyFill="1" applyAlignment="1"/>
    <xf numFmtId="0" fontId="107" fillId="0" borderId="0" xfId="0" applyFont="1" applyFill="1" applyAlignment="1"/>
    <xf numFmtId="0" fontId="6" fillId="0" borderId="38" xfId="1021" applyFont="1" applyFill="1" applyBorder="1" applyAlignment="1">
      <alignment horizontal="center" vertical="center" wrapText="1"/>
    </xf>
    <xf numFmtId="0" fontId="6" fillId="0" borderId="14" xfId="1021" applyFont="1" applyFill="1" applyBorder="1" applyAlignment="1">
      <alignment horizontal="center" vertical="center" wrapText="1"/>
    </xf>
    <xf numFmtId="0" fontId="30" fillId="52" borderId="67" xfId="1021" applyFont="1" applyFill="1" applyBorder="1" applyAlignment="1">
      <alignment horizontal="center" vertical="top" wrapText="1"/>
    </xf>
    <xf numFmtId="170" fontId="30" fillId="52" borderId="67" xfId="1021" applyNumberFormat="1" applyFont="1" applyFill="1" applyBorder="1" applyAlignment="1">
      <alignment horizontal="center" vertical="top" wrapText="1"/>
    </xf>
    <xf numFmtId="0" fontId="1" fillId="60" borderId="0" xfId="0" applyFont="1" applyFill="1" applyAlignment="1"/>
    <xf numFmtId="0" fontId="0" fillId="60" borderId="0" xfId="0" applyFill="1"/>
    <xf numFmtId="0" fontId="30" fillId="52" borderId="38" xfId="1021" applyFont="1" applyFill="1" applyBorder="1" applyAlignment="1">
      <alignment vertical="top" wrapText="1"/>
    </xf>
    <xf numFmtId="0" fontId="4" fillId="52" borderId="38" xfId="1021" applyFont="1" applyFill="1" applyBorder="1" applyAlignment="1">
      <alignment horizontal="center" vertical="top" wrapText="1"/>
    </xf>
    <xf numFmtId="170" fontId="4" fillId="52" borderId="38" xfId="1021" applyNumberFormat="1" applyFont="1" applyFill="1" applyBorder="1" applyAlignment="1">
      <alignment horizontal="center" vertical="top" wrapText="1"/>
    </xf>
    <xf numFmtId="0" fontId="0" fillId="60" borderId="0" xfId="0" applyFill="1" applyAlignment="1"/>
    <xf numFmtId="0" fontId="4" fillId="52" borderId="38" xfId="1021" applyFont="1" applyFill="1" applyBorder="1" applyAlignment="1">
      <alignment vertical="top" wrapText="1"/>
    </xf>
    <xf numFmtId="0" fontId="4" fillId="52" borderId="38" xfId="1021" applyFont="1" applyFill="1" applyBorder="1" applyAlignment="1">
      <alignment horizontal="left" vertical="top" wrapText="1"/>
    </xf>
    <xf numFmtId="0" fontId="30" fillId="52" borderId="38" xfId="1021" applyFont="1" applyFill="1" applyBorder="1" applyAlignment="1">
      <alignment horizontal="center" vertical="top" wrapText="1"/>
    </xf>
    <xf numFmtId="0" fontId="4" fillId="52" borderId="67" xfId="1021" applyFont="1" applyFill="1" applyBorder="1" applyAlignment="1">
      <alignment vertical="top" wrapText="1"/>
    </xf>
    <xf numFmtId="0" fontId="4" fillId="52" borderId="67" xfId="1021" applyFont="1" applyFill="1" applyBorder="1" applyAlignment="1">
      <alignment horizontal="center" vertical="top" wrapText="1"/>
    </xf>
    <xf numFmtId="170" fontId="4" fillId="52" borderId="67" xfId="1021" applyNumberFormat="1" applyFont="1" applyFill="1" applyBorder="1" applyAlignment="1">
      <alignment horizontal="center" vertical="top" wrapText="1"/>
    </xf>
    <xf numFmtId="0" fontId="4" fillId="0" borderId="0" xfId="1021" applyFont="1" applyFill="1" applyBorder="1" applyAlignment="1">
      <alignment vertical="top" wrapText="1"/>
    </xf>
    <xf numFmtId="0" fontId="4" fillId="0" borderId="0" xfId="1021" applyFont="1" applyFill="1" applyBorder="1" applyAlignment="1">
      <alignment horizontal="center" vertical="top" wrapText="1"/>
    </xf>
    <xf numFmtId="170" fontId="4" fillId="0" borderId="0" xfId="1021" applyNumberFormat="1" applyFont="1" applyFill="1" applyBorder="1" applyAlignment="1">
      <alignment horizontal="center" vertical="top" wrapText="1"/>
    </xf>
    <xf numFmtId="0" fontId="43" fillId="64" borderId="0" xfId="0" applyFont="1" applyFill="1" applyAlignment="1">
      <alignment horizontal="center"/>
    </xf>
    <xf numFmtId="0" fontId="109" fillId="64" borderId="0" xfId="0" applyFont="1" applyFill="1" applyAlignment="1"/>
    <xf numFmtId="0" fontId="28" fillId="0" borderId="15" xfId="0" applyFont="1" applyFill="1" applyBorder="1" applyAlignment="1"/>
    <xf numFmtId="0" fontId="28" fillId="0" borderId="0" xfId="0" applyFont="1" applyFill="1" applyAlignment="1"/>
    <xf numFmtId="170" fontId="110" fillId="65" borderId="0" xfId="1021" applyNumberFormat="1" applyFont="1" applyFill="1" applyBorder="1" applyAlignment="1">
      <alignment horizontal="center" vertical="top" wrapText="1"/>
    </xf>
    <xf numFmtId="0" fontId="108" fillId="0" borderId="0" xfId="1021" applyFont="1" applyFill="1" applyBorder="1" applyAlignment="1">
      <alignment horizontal="left" vertical="center"/>
    </xf>
    <xf numFmtId="0" fontId="108" fillId="0" borderId="0" xfId="1021" applyFont="1" applyFill="1" applyBorder="1" applyAlignment="1">
      <alignment horizontal="center" vertical="center"/>
    </xf>
    <xf numFmtId="0" fontId="4" fillId="0" borderId="38" xfId="1021" applyFont="1" applyFill="1" applyBorder="1" applyAlignment="1">
      <alignment horizontal="left" vertical="top" wrapText="1"/>
    </xf>
    <xf numFmtId="0" fontId="4" fillId="0" borderId="38" xfId="1021" applyFont="1" applyFill="1" applyBorder="1" applyAlignment="1">
      <alignment horizontal="center" vertical="top" wrapText="1"/>
    </xf>
    <xf numFmtId="170" fontId="4" fillId="0" borderId="38" xfId="1021" applyNumberFormat="1" applyFont="1" applyFill="1" applyBorder="1" applyAlignment="1">
      <alignment horizontal="center" vertical="top" wrapText="1"/>
    </xf>
    <xf numFmtId="0" fontId="111" fillId="0" borderId="0" xfId="0" applyFont="1"/>
    <xf numFmtId="0" fontId="108" fillId="0" borderId="0" xfId="1021" applyFont="1" applyFill="1" applyBorder="1" applyAlignment="1">
      <alignment vertical="top"/>
    </xf>
    <xf numFmtId="0" fontId="22" fillId="0" borderId="0" xfId="1021" applyFont="1" applyFill="1" applyBorder="1" applyAlignment="1">
      <alignment horizontal="center" vertical="top" wrapText="1"/>
    </xf>
    <xf numFmtId="0" fontId="37" fillId="66" borderId="0" xfId="1021" applyFont="1" applyFill="1" applyBorder="1" applyAlignment="1">
      <alignment vertical="top" wrapText="1"/>
    </xf>
    <xf numFmtId="0" fontId="108" fillId="66" borderId="0" xfId="1021" applyFont="1" applyFill="1" applyBorder="1" applyAlignment="1">
      <alignment horizontal="center" vertical="top" wrapText="1"/>
    </xf>
    <xf numFmtId="0" fontId="108" fillId="66" borderId="0" xfId="1021" applyFont="1" applyFill="1" applyBorder="1" applyAlignment="1">
      <alignment vertical="top" wrapText="1"/>
    </xf>
    <xf numFmtId="0" fontId="112" fillId="66" borderId="0" xfId="1021" applyFont="1" applyFill="1" applyBorder="1" applyAlignment="1">
      <alignment vertical="top" wrapText="1"/>
    </xf>
    <xf numFmtId="0" fontId="108" fillId="0" borderId="0" xfId="1021" applyFont="1" applyFill="1" applyBorder="1" applyAlignment="1">
      <alignment vertical="top" wrapText="1"/>
    </xf>
    <xf numFmtId="0" fontId="108" fillId="0" borderId="0" xfId="1021" applyFont="1" applyFill="1" applyBorder="1" applyAlignment="1">
      <alignment horizontal="center" vertical="top" wrapText="1"/>
    </xf>
    <xf numFmtId="0" fontId="108" fillId="0" borderId="15" xfId="1021" applyFont="1" applyFill="1" applyBorder="1" applyAlignment="1">
      <alignment vertical="top" wrapText="1"/>
    </xf>
    <xf numFmtId="0" fontId="112" fillId="0" borderId="15" xfId="1021" applyFont="1" applyFill="1" applyBorder="1" applyAlignment="1">
      <alignment vertical="top" wrapText="1"/>
    </xf>
    <xf numFmtId="0" fontId="30" fillId="0" borderId="38" xfId="1021" applyFont="1" applyFill="1" applyBorder="1" applyAlignment="1">
      <alignment horizontal="center" vertical="top" wrapText="1"/>
    </xf>
    <xf numFmtId="0" fontId="111" fillId="0" borderId="0" xfId="0" applyFont="1" applyFill="1" applyAlignment="1"/>
    <xf numFmtId="0" fontId="37" fillId="67" borderId="0" xfId="1021" applyFont="1" applyFill="1" applyBorder="1" applyAlignment="1">
      <alignment vertical="top" wrapText="1"/>
    </xf>
    <xf numFmtId="0" fontId="108" fillId="67" borderId="0" xfId="1021" applyFont="1" applyFill="1" applyBorder="1" applyAlignment="1">
      <alignment horizontal="center" vertical="top" wrapText="1"/>
    </xf>
    <xf numFmtId="0" fontId="108" fillId="67" borderId="0" xfId="1021" applyFont="1" applyFill="1" applyBorder="1" applyAlignment="1">
      <alignment vertical="top" wrapText="1"/>
    </xf>
    <xf numFmtId="0" fontId="112" fillId="67" borderId="0" xfId="1021" applyFont="1" applyFill="1" applyBorder="1" applyAlignment="1">
      <alignment vertical="top" wrapText="1"/>
    </xf>
    <xf numFmtId="0" fontId="4" fillId="0" borderId="38" xfId="1021" applyFont="1" applyFill="1" applyBorder="1" applyAlignment="1">
      <alignment vertical="top" wrapText="1"/>
    </xf>
    <xf numFmtId="0" fontId="4" fillId="0" borderId="38" xfId="1021" applyFont="1" applyFill="1" applyBorder="1" applyAlignment="1">
      <alignment horizontal="justify" vertical="top" wrapText="1"/>
    </xf>
    <xf numFmtId="0" fontId="4" fillId="0" borderId="67" xfId="1021" applyFont="1" applyFill="1" applyBorder="1" applyAlignment="1">
      <alignment horizontal="justify" vertical="top" wrapText="1"/>
    </xf>
    <xf numFmtId="170" fontId="4" fillId="0" borderId="67" xfId="1021" applyNumberFormat="1" applyFont="1" applyFill="1" applyBorder="1" applyAlignment="1">
      <alignment horizontal="center" vertical="top" wrapText="1"/>
    </xf>
    <xf numFmtId="0" fontId="4" fillId="0" borderId="67" xfId="1021" applyFont="1" applyFill="1" applyBorder="1" applyAlignment="1">
      <alignment horizontal="center" vertical="top" wrapText="1"/>
    </xf>
    <xf numFmtId="0" fontId="108" fillId="55" borderId="0" xfId="1021" applyFont="1" applyFill="1" applyBorder="1" applyAlignment="1">
      <alignment vertical="top" wrapText="1"/>
    </xf>
    <xf numFmtId="0" fontId="22" fillId="55" borderId="0" xfId="0" applyFont="1" applyFill="1" applyBorder="1" applyAlignment="1">
      <alignment horizontal="center"/>
    </xf>
    <xf numFmtId="0" fontId="22" fillId="55" borderId="0" xfId="0" applyFont="1" applyFill="1" applyBorder="1" applyAlignment="1"/>
    <xf numFmtId="0" fontId="22" fillId="0" borderId="0" xfId="0" applyFont="1" applyFill="1" applyBorder="1" applyAlignment="1"/>
    <xf numFmtId="0" fontId="0" fillId="0" borderId="0" xfId="0" applyBorder="1"/>
    <xf numFmtId="0" fontId="22" fillId="0" borderId="0" xfId="0" applyFont="1" applyFill="1" applyBorder="1" applyAlignment="1">
      <alignment horizontal="center"/>
    </xf>
    <xf numFmtId="0" fontId="29" fillId="0" borderId="0" xfId="0" applyFont="1"/>
    <xf numFmtId="0" fontId="113" fillId="0" borderId="0" xfId="0" applyFont="1"/>
    <xf numFmtId="0" fontId="3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14" fillId="0" borderId="0" xfId="0" applyFont="1"/>
    <xf numFmtId="0" fontId="0" fillId="0" borderId="0" xfId="0" applyAlignment="1">
      <alignment horizontal="center"/>
    </xf>
    <xf numFmtId="0" fontId="22" fillId="52" borderId="73" xfId="0" applyFont="1" applyFill="1" applyBorder="1"/>
    <xf numFmtId="0" fontId="5" fillId="52" borderId="70" xfId="0" applyFont="1" applyFill="1" applyBorder="1"/>
    <xf numFmtId="0" fontId="5" fillId="52" borderId="70" xfId="0" applyFont="1" applyFill="1" applyBorder="1" applyAlignment="1">
      <alignment horizontal="center" vertical="center" wrapText="1"/>
    </xf>
    <xf numFmtId="0" fontId="2" fillId="52" borderId="70" xfId="0" applyFont="1" applyFill="1" applyBorder="1" applyAlignment="1">
      <alignment horizontal="center" vertical="center" wrapText="1"/>
    </xf>
    <xf numFmtId="168" fontId="22" fillId="52" borderId="73" xfId="0" applyNumberFormat="1" applyFont="1" applyFill="1" applyBorder="1" applyAlignment="1">
      <alignment horizontal="center"/>
    </xf>
    <xf numFmtId="168" fontId="2" fillId="52" borderId="73" xfId="0" applyNumberFormat="1" applyFont="1" applyFill="1" applyBorder="1" applyAlignment="1">
      <alignment horizontal="center"/>
    </xf>
    <xf numFmtId="168" fontId="5" fillId="52" borderId="70" xfId="0" applyNumberFormat="1" applyFont="1" applyFill="1" applyBorder="1" applyAlignment="1">
      <alignment horizontal="center"/>
    </xf>
    <xf numFmtId="168" fontId="2" fillId="52" borderId="70" xfId="0" applyNumberFormat="1" applyFont="1" applyFill="1" applyBorder="1" applyAlignment="1">
      <alignment horizontal="center"/>
    </xf>
    <xf numFmtId="0" fontId="22" fillId="74" borderId="0" xfId="0" applyFont="1" applyFill="1" applyAlignment="1">
      <alignment horizontal="center" vertical="center"/>
    </xf>
    <xf numFmtId="0" fontId="22" fillId="74" borderId="73" xfId="0" applyFont="1" applyFill="1" applyBorder="1" applyAlignment="1">
      <alignment horizontal="center" vertical="center"/>
    </xf>
    <xf numFmtId="0" fontId="5" fillId="74" borderId="70" xfId="0" applyFont="1" applyFill="1" applyBorder="1" applyAlignment="1">
      <alignment horizontal="center" vertical="center"/>
    </xf>
    <xf numFmtId="0" fontId="0" fillId="56" borderId="0" xfId="0" applyFill="1"/>
    <xf numFmtId="0" fontId="98" fillId="56" borderId="0" xfId="0" applyFont="1" applyFill="1"/>
    <xf numFmtId="0" fontId="83" fillId="71" borderId="53" xfId="1019" applyNumberFormat="1" applyFont="1" applyFill="1" applyBorder="1" applyAlignment="1">
      <alignment horizontal="center" vertical="center" wrapText="1"/>
    </xf>
    <xf numFmtId="0" fontId="83" fillId="71" borderId="53" xfId="1019" quotePrefix="1" applyNumberFormat="1" applyFont="1" applyFill="1" applyBorder="1" applyAlignment="1">
      <alignment horizontal="center" vertical="center" wrapText="1"/>
    </xf>
    <xf numFmtId="0" fontId="83" fillId="71" borderId="53" xfId="1020" applyNumberFormat="1" applyFont="1" applyFill="1" applyBorder="1" applyAlignment="1">
      <alignment horizontal="center" vertical="center" wrapText="1"/>
    </xf>
    <xf numFmtId="169" fontId="40" fillId="0" borderId="0" xfId="0" applyNumberFormat="1" applyFont="1" applyAlignment="1">
      <alignment horizontal="right" indent="1"/>
    </xf>
    <xf numFmtId="169" fontId="40" fillId="0" borderId="62" xfId="0" applyNumberFormat="1" applyFont="1" applyBorder="1" applyAlignment="1">
      <alignment horizontal="right" indent="1"/>
    </xf>
    <xf numFmtId="14" fontId="22" fillId="59" borderId="58" xfId="0" quotePrefix="1" applyNumberFormat="1" applyFont="1" applyFill="1" applyBorder="1" applyAlignment="1">
      <alignment horizontal="center" wrapText="1" readingOrder="1"/>
    </xf>
    <xf numFmtId="14" fontId="22" fillId="59" borderId="59" xfId="0" quotePrefix="1" applyNumberFormat="1" applyFont="1" applyFill="1" applyBorder="1" applyAlignment="1">
      <alignment horizontal="center" wrapText="1" readingOrder="1"/>
    </xf>
    <xf numFmtId="14" fontId="22" fillId="0" borderId="56" xfId="0" quotePrefix="1" applyNumberFormat="1" applyFont="1" applyBorder="1" applyAlignment="1">
      <alignment horizontal="center" wrapText="1" readingOrder="1"/>
    </xf>
    <xf numFmtId="169" fontId="40" fillId="52" borderId="38" xfId="0" applyNumberFormat="1" applyFont="1" applyFill="1" applyBorder="1" applyAlignment="1">
      <alignment horizontal="right" indent="1"/>
    </xf>
    <xf numFmtId="169" fontId="78" fillId="0" borderId="38" xfId="0" applyNumberFormat="1" applyFont="1" applyFill="1" applyBorder="1" applyAlignment="1">
      <alignment horizontal="right" indent="1"/>
    </xf>
    <xf numFmtId="0" fontId="40" fillId="0" borderId="61" xfId="0" applyFont="1" applyBorder="1" applyAlignment="1">
      <alignment horizontal="center" wrapText="1"/>
    </xf>
    <xf numFmtId="169" fontId="116" fillId="0" borderId="0" xfId="0" applyNumberFormat="1" applyFont="1" applyAlignment="1">
      <alignment horizontal="right" indent="1"/>
    </xf>
    <xf numFmtId="0" fontId="64" fillId="52" borderId="0" xfId="2" applyFont="1" applyFill="1" applyBorder="1" applyAlignment="1">
      <alignment vertical="center" wrapText="1"/>
    </xf>
    <xf numFmtId="0" fontId="64" fillId="56" borderId="0" xfId="2" applyFont="1" applyFill="1" applyBorder="1" applyAlignment="1">
      <alignment vertical="center" wrapText="1"/>
    </xf>
    <xf numFmtId="171" fontId="0" fillId="0" borderId="0" xfId="0" applyNumberFormat="1" applyAlignment="1">
      <alignment horizontal="center"/>
    </xf>
    <xf numFmtId="169" fontId="5" fillId="52" borderId="66" xfId="0" applyNumberFormat="1" applyFont="1" applyFill="1" applyBorder="1" applyAlignment="1">
      <alignment horizontal="center" vertical="center" wrapText="1"/>
    </xf>
    <xf numFmtId="0" fontId="4" fillId="0" borderId="74" xfId="1021" applyFont="1" applyFill="1" applyBorder="1" applyAlignment="1">
      <alignment horizontal="left" vertical="top" wrapText="1"/>
    </xf>
    <xf numFmtId="0" fontId="4" fillId="0" borderId="74" xfId="1021" applyFont="1" applyFill="1" applyBorder="1" applyAlignment="1">
      <alignment horizontal="center" vertical="top" wrapText="1"/>
    </xf>
    <xf numFmtId="170" fontId="4" fillId="0" borderId="74" xfId="1021" applyNumberFormat="1" applyFont="1" applyFill="1" applyBorder="1" applyAlignment="1">
      <alignment horizontal="center" vertical="top" wrapText="1"/>
    </xf>
    <xf numFmtId="0" fontId="30" fillId="0" borderId="74" xfId="1021" applyFont="1" applyFill="1" applyBorder="1" applyAlignment="1">
      <alignment horizontal="center" vertical="top" wrapText="1"/>
    </xf>
    <xf numFmtId="0" fontId="4" fillId="0" borderId="74" xfId="1021" applyFont="1" applyFill="1" applyBorder="1" applyAlignment="1">
      <alignment vertical="top" wrapText="1"/>
    </xf>
    <xf numFmtId="0" fontId="4" fillId="0" borderId="74" xfId="1021" applyFont="1" applyFill="1" applyBorder="1" applyAlignment="1">
      <alignment horizontal="justify" vertical="top" wrapText="1"/>
    </xf>
    <xf numFmtId="11" fontId="4" fillId="52" borderId="38" xfId="1021" applyNumberFormat="1" applyFont="1" applyFill="1" applyBorder="1" applyAlignment="1">
      <alignment vertical="top" wrapText="1"/>
    </xf>
    <xf numFmtId="169" fontId="5" fillId="52" borderId="0" xfId="0" applyNumberFormat="1" applyFont="1" applyFill="1" applyAlignment="1">
      <alignment horizontal="right" indent="1"/>
    </xf>
    <xf numFmtId="0" fontId="5" fillId="0" borderId="15" xfId="0" applyFont="1" applyFill="1" applyBorder="1" applyAlignment="1">
      <alignment horizontal="center" wrapText="1"/>
    </xf>
    <xf numFmtId="0" fontId="22" fillId="0" borderId="0" xfId="0" applyFont="1" applyFill="1"/>
    <xf numFmtId="0" fontId="22" fillId="0" borderId="0" xfId="0" applyFont="1" applyAlignment="1">
      <alignment wrapText="1"/>
    </xf>
    <xf numFmtId="0" fontId="5" fillId="0" borderId="15" xfId="0" applyFont="1" applyBorder="1" applyAlignment="1">
      <alignment horizontal="center" wrapText="1"/>
    </xf>
    <xf numFmtId="169" fontId="5" fillId="52" borderId="62" xfId="0" applyNumberFormat="1" applyFont="1" applyFill="1" applyBorder="1" applyAlignment="1">
      <alignment horizontal="right" indent="1"/>
    </xf>
    <xf numFmtId="0" fontId="79" fillId="0" borderId="0" xfId="0" applyFont="1"/>
    <xf numFmtId="0" fontId="120" fillId="0" borderId="0" xfId="0" applyFont="1"/>
    <xf numFmtId="0" fontId="121" fillId="0" borderId="0" xfId="0" applyFont="1" applyAlignment="1">
      <alignment horizontal="right"/>
    </xf>
    <xf numFmtId="0" fontId="99" fillId="0" borderId="0" xfId="0" applyFont="1"/>
    <xf numFmtId="0" fontId="122" fillId="0" borderId="0" xfId="0" applyFont="1"/>
    <xf numFmtId="0" fontId="123" fillId="0" borderId="0" xfId="0" applyFont="1" applyAlignment="1">
      <alignment horizontal="right"/>
    </xf>
    <xf numFmtId="0" fontId="85" fillId="0" borderId="0" xfId="0" applyFont="1"/>
    <xf numFmtId="0" fontId="124" fillId="72" borderId="0" xfId="0" applyFont="1" applyFill="1" applyBorder="1" applyAlignment="1">
      <alignment vertical="center"/>
    </xf>
    <xf numFmtId="0" fontId="122" fillId="0" borderId="0" xfId="0" applyFont="1" applyAlignment="1">
      <alignment wrapText="1"/>
    </xf>
    <xf numFmtId="0" fontId="85" fillId="0" borderId="0" xfId="0" applyFont="1" applyAlignment="1"/>
    <xf numFmtId="0" fontId="125" fillId="0" borderId="15" xfId="0" applyFont="1" applyBorder="1" applyAlignment="1">
      <alignment horizontal="right" vertical="center" wrapText="1"/>
    </xf>
    <xf numFmtId="0" fontId="126" fillId="0" borderId="0" xfId="0" applyFont="1" applyAlignment="1">
      <alignment horizontal="center"/>
    </xf>
    <xf numFmtId="0" fontId="125" fillId="0" borderId="61" xfId="0" applyFont="1" applyBorder="1" applyAlignment="1">
      <alignment horizontal="right" wrapText="1"/>
    </xf>
    <xf numFmtId="0" fontId="125" fillId="0" borderId="0" xfId="0" applyFont="1" applyBorder="1" applyAlignment="1">
      <alignment horizontal="right" wrapText="1"/>
    </xf>
    <xf numFmtId="0" fontId="127" fillId="0" borderId="0" xfId="0" applyFont="1"/>
    <xf numFmtId="0" fontId="127" fillId="0" borderId="62" xfId="0" applyFont="1" applyBorder="1"/>
    <xf numFmtId="169" fontId="125" fillId="0" borderId="62" xfId="0" applyNumberFormat="1" applyFont="1" applyBorder="1" applyAlignment="1">
      <alignment horizontal="right" indent="1"/>
    </xf>
    <xf numFmtId="169" fontId="125" fillId="0" borderId="0" xfId="0" applyNumberFormat="1" applyFont="1" applyAlignment="1">
      <alignment horizontal="right" indent="1"/>
    </xf>
    <xf numFmtId="169" fontId="128" fillId="52" borderId="0" xfId="0" applyNumberFormat="1" applyFont="1" applyFill="1" applyAlignment="1">
      <alignment horizontal="right" indent="1"/>
    </xf>
    <xf numFmtId="169" fontId="129" fillId="52" borderId="0" xfId="0" applyNumberFormat="1" applyFont="1" applyFill="1" applyAlignment="1">
      <alignment horizontal="right" indent="1"/>
    </xf>
    <xf numFmtId="0" fontId="122" fillId="0" borderId="0" xfId="0" applyFont="1" applyFill="1"/>
    <xf numFmtId="169" fontId="125" fillId="0" borderId="0" xfId="0" applyNumberFormat="1" applyFont="1" applyFill="1" applyAlignment="1">
      <alignment horizontal="right" indent="1"/>
    </xf>
    <xf numFmtId="169" fontId="127" fillId="56" borderId="0" xfId="0" applyNumberFormat="1" applyFont="1" applyFill="1" applyAlignment="1">
      <alignment horizontal="right" indent="1"/>
    </xf>
    <xf numFmtId="0" fontId="122" fillId="0" borderId="0" xfId="0" applyFont="1" applyAlignment="1">
      <alignment horizontal="left" vertical="center" wrapText="1"/>
    </xf>
    <xf numFmtId="0" fontId="122" fillId="0" borderId="0" xfId="0" applyFont="1" applyAlignment="1">
      <alignment horizontal="center" vertical="center" wrapText="1"/>
    </xf>
    <xf numFmtId="169" fontId="123" fillId="52" borderId="0" xfId="0" applyNumberFormat="1" applyFont="1" applyFill="1" applyAlignment="1">
      <alignment horizontal="right" indent="1"/>
    </xf>
    <xf numFmtId="169" fontId="123" fillId="0" borderId="0" xfId="0" applyNumberFormat="1" applyFont="1" applyFill="1" applyAlignment="1">
      <alignment horizontal="right" indent="1"/>
    </xf>
    <xf numFmtId="0" fontId="123" fillId="0" borderId="0" xfId="0" applyFont="1"/>
    <xf numFmtId="0" fontId="126" fillId="0" borderId="0" xfId="0" applyFont="1"/>
    <xf numFmtId="169" fontId="126" fillId="0" borderId="0" xfId="0" applyNumberFormat="1" applyFont="1" applyAlignment="1">
      <alignment horizontal="right" indent="1"/>
    </xf>
    <xf numFmtId="0" fontId="122" fillId="0" borderId="0" xfId="0" applyFont="1" applyAlignment="1">
      <alignment horizontal="right" wrapText="1"/>
    </xf>
    <xf numFmtId="0" fontId="127" fillId="0" borderId="52" xfId="0" applyFont="1" applyBorder="1" applyAlignment="1">
      <alignment horizontal="right"/>
    </xf>
    <xf numFmtId="0" fontId="127" fillId="0" borderId="0" xfId="0" applyFont="1" applyBorder="1"/>
    <xf numFmtId="0" fontId="122" fillId="0" borderId="63" xfId="0" applyFont="1" applyBorder="1" applyAlignment="1">
      <alignment horizontal="center" vertical="center" wrapText="1"/>
    </xf>
    <xf numFmtId="0" fontId="122" fillId="0" borderId="64" xfId="0" applyFont="1" applyBorder="1" applyAlignment="1">
      <alignment horizontal="center" vertical="center" wrapText="1"/>
    </xf>
    <xf numFmtId="0" fontId="122" fillId="0" borderId="0" xfId="0" applyFont="1" applyBorder="1" applyAlignment="1">
      <alignment horizontal="center" vertical="center" wrapText="1"/>
    </xf>
    <xf numFmtId="169" fontId="130" fillId="52" borderId="0" xfId="0" applyNumberFormat="1" applyFont="1" applyFill="1" applyBorder="1" applyAlignment="1">
      <alignment horizontal="right" indent="1"/>
    </xf>
    <xf numFmtId="0" fontId="125" fillId="0" borderId="0" xfId="0" applyFont="1" applyAlignment="1">
      <alignment horizontal="right" vertical="center"/>
    </xf>
    <xf numFmtId="169" fontId="123" fillId="52" borderId="63" xfId="0" applyNumberFormat="1" applyFont="1" applyFill="1" applyBorder="1" applyAlignment="1">
      <alignment horizontal="right" indent="1"/>
    </xf>
    <xf numFmtId="169" fontId="123" fillId="52" borderId="64" xfId="0" applyNumberFormat="1" applyFont="1" applyFill="1" applyBorder="1" applyAlignment="1">
      <alignment horizontal="right" indent="1"/>
    </xf>
    <xf numFmtId="169" fontId="85" fillId="0" borderId="0" xfId="0" applyNumberFormat="1" applyFont="1" applyAlignment="1">
      <alignment horizontal="right" indent="1"/>
    </xf>
    <xf numFmtId="169" fontId="123" fillId="0" borderId="0" xfId="0" applyNumberFormat="1" applyFont="1" applyAlignment="1">
      <alignment horizontal="right"/>
    </xf>
    <xf numFmtId="169" fontId="85" fillId="0" borderId="0" xfId="0" applyNumberFormat="1" applyFont="1"/>
    <xf numFmtId="0" fontId="120" fillId="0" borderId="0" xfId="0" applyFont="1" applyAlignment="1">
      <alignment vertical="top"/>
    </xf>
    <xf numFmtId="0" fontId="82" fillId="52" borderId="0" xfId="0" applyFont="1" applyFill="1" applyBorder="1" applyAlignment="1">
      <alignment vertical="center"/>
    </xf>
    <xf numFmtId="0" fontId="80" fillId="0" borderId="0" xfId="0" applyFont="1" applyAlignment="1">
      <alignment vertical="center"/>
    </xf>
    <xf numFmtId="0" fontId="78" fillId="52" borderId="0" xfId="0" applyFont="1" applyFill="1" applyBorder="1"/>
    <xf numFmtId="0" fontId="82" fillId="52" borderId="0" xfId="0" applyFont="1" applyFill="1" applyBorder="1" applyAlignment="1">
      <alignment vertical="top"/>
    </xf>
    <xf numFmtId="0" fontId="82" fillId="52" borderId="0" xfId="0" applyFont="1" applyFill="1" applyAlignment="1">
      <alignment vertical="top"/>
    </xf>
    <xf numFmtId="169" fontId="5" fillId="0" borderId="62" xfId="0" applyNumberFormat="1" applyFont="1" applyBorder="1" applyAlignment="1">
      <alignment horizontal="right" indent="1"/>
    </xf>
    <xf numFmtId="169" fontId="22" fillId="52" borderId="67" xfId="0" applyNumberFormat="1" applyFont="1" applyFill="1" applyBorder="1" applyAlignment="1">
      <alignment horizontal="right" indent="1"/>
    </xf>
    <xf numFmtId="0" fontId="22" fillId="0" borderId="0" xfId="0" applyFont="1" applyBorder="1" applyAlignment="1">
      <alignment horizontal="left" vertical="center" wrapText="1"/>
    </xf>
    <xf numFmtId="0" fontId="111" fillId="0" borderId="0" xfId="0" applyNumberFormat="1" applyFont="1"/>
    <xf numFmtId="9" fontId="111" fillId="0" borderId="0" xfId="1" applyNumberFormat="1" applyFont="1" applyAlignment="1">
      <alignment horizontal="center"/>
    </xf>
    <xf numFmtId="9" fontId="111" fillId="0" borderId="0" xfId="1" applyFont="1" applyAlignment="1">
      <alignment horizontal="center"/>
    </xf>
    <xf numFmtId="3" fontId="111" fillId="0" borderId="0" xfId="0" applyNumberFormat="1" applyFont="1"/>
    <xf numFmtId="0" fontId="59" fillId="56" borderId="40" xfId="1015" applyFont="1" applyFill="1" applyBorder="1" applyAlignment="1" applyProtection="1">
      <alignment horizontal="left" vertical="center"/>
    </xf>
    <xf numFmtId="0" fontId="59" fillId="56" borderId="0" xfId="1015" applyFont="1" applyFill="1" applyBorder="1" applyAlignment="1" applyProtection="1">
      <alignment horizontal="left" vertical="center"/>
    </xf>
    <xf numFmtId="0" fontId="61" fillId="56" borderId="0" xfId="0" applyFont="1" applyFill="1" applyBorder="1" applyAlignment="1">
      <alignment horizontal="left" vertical="center" wrapText="1"/>
    </xf>
    <xf numFmtId="0" fontId="59" fillId="56" borderId="41" xfId="1015" applyFont="1" applyFill="1" applyBorder="1" applyAlignment="1" applyProtection="1">
      <alignment horizontal="left" vertical="center"/>
    </xf>
    <xf numFmtId="0" fontId="59" fillId="56" borderId="42" xfId="1015" applyFont="1" applyFill="1" applyBorder="1" applyAlignment="1" applyProtection="1">
      <alignment horizontal="left" vertical="center"/>
    </xf>
    <xf numFmtId="0" fontId="59" fillId="56" borderId="37" xfId="1015" applyFont="1" applyFill="1" applyBorder="1" applyAlignment="1" applyProtection="1">
      <alignment horizontal="left" vertical="center"/>
    </xf>
    <xf numFmtId="0" fontId="59" fillId="56" borderId="36" xfId="1015" applyFont="1" applyFill="1" applyBorder="1" applyAlignment="1" applyProtection="1">
      <alignment horizontal="left" vertical="center"/>
    </xf>
    <xf numFmtId="0" fontId="46" fillId="52" borderId="44" xfId="0" applyFont="1" applyFill="1" applyBorder="1" applyAlignment="1">
      <alignment horizontal="center" vertical="center" textRotation="90" wrapText="1"/>
    </xf>
    <xf numFmtId="0" fontId="46" fillId="52" borderId="22" xfId="0" applyFont="1" applyFill="1" applyBorder="1" applyAlignment="1">
      <alignment horizontal="center" vertical="center" textRotation="90" wrapText="1"/>
    </xf>
    <xf numFmtId="0" fontId="51" fillId="52" borderId="22" xfId="0" applyFont="1" applyFill="1" applyBorder="1" applyAlignment="1">
      <alignment horizontal="center" vertical="center" textRotation="90" wrapText="1"/>
    </xf>
    <xf numFmtId="0" fontId="46" fillId="52" borderId="22" xfId="0" applyFont="1" applyFill="1" applyBorder="1" applyAlignment="1">
      <alignment horizontal="center" vertical="center" textRotation="90"/>
    </xf>
    <xf numFmtId="0" fontId="46" fillId="52" borderId="26" xfId="0" applyFont="1" applyFill="1" applyBorder="1" applyAlignment="1">
      <alignment horizontal="center" vertical="center" textRotation="90"/>
    </xf>
    <xf numFmtId="0" fontId="88" fillId="0" borderId="0" xfId="0" applyFont="1" applyFill="1" applyBorder="1" applyAlignment="1">
      <alignment horizontal="center" vertical="center"/>
    </xf>
    <xf numFmtId="0" fontId="118" fillId="0" borderId="0" xfId="0" applyFont="1" applyAlignment="1">
      <alignment horizontal="left" vertical="center" wrapText="1"/>
    </xf>
    <xf numFmtId="0" fontId="118" fillId="0" borderId="15" xfId="0" applyFont="1" applyBorder="1" applyAlignment="1">
      <alignment horizontal="left" vertical="center" wrapText="1"/>
    </xf>
    <xf numFmtId="0" fontId="35" fillId="54" borderId="0" xfId="0" applyFont="1" applyFill="1" applyBorder="1" applyAlignment="1">
      <alignment horizontal="center" vertical="center" wrapText="1"/>
    </xf>
    <xf numFmtId="0" fontId="35" fillId="64" borderId="0" xfId="0" applyFont="1" applyFill="1" applyBorder="1" applyAlignment="1">
      <alignment horizontal="center" vertical="center" wrapText="1"/>
    </xf>
    <xf numFmtId="0" fontId="39" fillId="65" borderId="0" xfId="0" applyFont="1" applyFill="1" applyBorder="1" applyAlignment="1">
      <alignment horizontal="center" vertical="center" wrapText="1" readingOrder="1"/>
    </xf>
    <xf numFmtId="0" fontId="39" fillId="67" borderId="0" xfId="0" applyFont="1" applyFill="1" applyBorder="1" applyAlignment="1">
      <alignment horizontal="center" vertical="center" wrapText="1" readingOrder="1"/>
    </xf>
    <xf numFmtId="0" fontId="115" fillId="0" borderId="0" xfId="0" applyFont="1" applyFill="1" applyBorder="1" applyAlignment="1">
      <alignment horizontal="center" vertical="center"/>
    </xf>
    <xf numFmtId="0" fontId="89" fillId="0" borderId="0" xfId="0" applyFont="1" applyFill="1" applyBorder="1" applyAlignment="1">
      <alignment horizontal="center" vertical="center"/>
    </xf>
    <xf numFmtId="0" fontId="55" fillId="52" borderId="0" xfId="0" applyFont="1" applyFill="1" applyAlignment="1">
      <alignment horizontal="center" vertical="center" wrapText="1"/>
    </xf>
    <xf numFmtId="0" fontId="36" fillId="67" borderId="0" xfId="2" applyFont="1" applyFill="1" applyBorder="1" applyAlignment="1">
      <alignment horizontal="left" vertical="center"/>
    </xf>
    <xf numFmtId="0" fontId="93" fillId="0" borderId="19" xfId="2" applyFont="1" applyFill="1" applyBorder="1" applyAlignment="1">
      <alignment horizontal="center" vertical="center" wrapText="1"/>
    </xf>
    <xf numFmtId="0" fontId="36" fillId="54" borderId="0" xfId="2" applyFont="1" applyFill="1" applyBorder="1" applyAlignment="1">
      <alignment horizontal="left" vertical="center" wrapText="1"/>
    </xf>
    <xf numFmtId="0" fontId="36" fillId="64" borderId="0" xfId="2" applyFont="1" applyFill="1" applyBorder="1" applyAlignment="1">
      <alignment horizontal="left" vertical="center" wrapText="1"/>
    </xf>
    <xf numFmtId="0" fontId="36" fillId="65" borderId="0" xfId="2" applyFont="1" applyFill="1" applyBorder="1" applyAlignment="1">
      <alignment horizontal="left" vertical="center" wrapText="1"/>
    </xf>
    <xf numFmtId="0" fontId="36" fillId="66" borderId="0" xfId="2" applyFont="1" applyFill="1" applyBorder="1" applyAlignment="1">
      <alignment horizontal="left" vertical="center" wrapText="1"/>
    </xf>
    <xf numFmtId="0" fontId="41" fillId="52" borderId="0" xfId="0" applyFont="1" applyFill="1" applyAlignment="1">
      <alignment horizontal="left" vertical="center" wrapText="1"/>
    </xf>
    <xf numFmtId="0" fontId="94" fillId="0" borderId="0" xfId="0" applyFont="1" applyFill="1" applyAlignment="1">
      <alignment horizontal="center" vertical="center" wrapText="1"/>
    </xf>
    <xf numFmtId="0" fontId="119" fillId="0" borderId="0" xfId="0" applyFont="1" applyFill="1" applyAlignment="1">
      <alignment horizontal="center" vertical="center" wrapText="1"/>
    </xf>
    <xf numFmtId="0" fontId="32" fillId="65" borderId="65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/>
    </xf>
    <xf numFmtId="0" fontId="2" fillId="54" borderId="22" xfId="0" applyFont="1" applyFill="1" applyBorder="1" applyAlignment="1">
      <alignment horizontal="center"/>
    </xf>
    <xf numFmtId="0" fontId="2" fillId="54" borderId="68" xfId="0" applyFont="1" applyFill="1" applyBorder="1" applyAlignment="1">
      <alignment horizontal="center"/>
    </xf>
    <xf numFmtId="0" fontId="2" fillId="54" borderId="67" xfId="0" applyFont="1" applyFill="1" applyBorder="1" applyAlignment="1">
      <alignment horizontal="center"/>
    </xf>
    <xf numFmtId="0" fontId="2" fillId="64" borderId="44" xfId="0" applyFont="1" applyFill="1" applyBorder="1" applyAlignment="1">
      <alignment horizontal="center"/>
    </xf>
    <xf numFmtId="0" fontId="2" fillId="64" borderId="68" xfId="0" applyFont="1" applyFill="1" applyBorder="1" applyAlignment="1">
      <alignment horizontal="center"/>
    </xf>
    <xf numFmtId="0" fontId="2" fillId="64" borderId="67" xfId="0" applyFont="1" applyFill="1" applyBorder="1" applyAlignment="1">
      <alignment horizontal="center"/>
    </xf>
    <xf numFmtId="0" fontId="32" fillId="66" borderId="0" xfId="0" applyFont="1" applyFill="1" applyBorder="1" applyAlignment="1">
      <alignment horizontal="center" vertical="center" wrapText="1"/>
    </xf>
    <xf numFmtId="0" fontId="32" fillId="67" borderId="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3" fillId="0" borderId="0" xfId="0" applyFont="1" applyFill="1" applyAlignment="1">
      <alignment horizontal="center" vertical="center" wrapText="1"/>
    </xf>
    <xf numFmtId="0" fontId="37" fillId="65" borderId="0" xfId="1021" applyFont="1" applyFill="1" applyBorder="1" applyAlignment="1">
      <alignment horizontal="left" vertical="center"/>
    </xf>
    <xf numFmtId="0" fontId="90" fillId="0" borderId="0" xfId="0" applyFont="1" applyFill="1" applyBorder="1" applyAlignment="1">
      <alignment horizontal="center" vertical="center"/>
    </xf>
    <xf numFmtId="0" fontId="37" fillId="54" borderId="0" xfId="1021" applyFont="1" applyFill="1" applyBorder="1" applyAlignment="1">
      <alignment horizontal="left" vertical="center"/>
    </xf>
    <xf numFmtId="0" fontId="108" fillId="0" borderId="15" xfId="1021" applyFont="1" applyFill="1" applyBorder="1" applyAlignment="1">
      <alignment horizontal="center" vertical="center"/>
    </xf>
    <xf numFmtId="0" fontId="37" fillId="64" borderId="0" xfId="1021" applyFont="1" applyFill="1" applyBorder="1" applyAlignment="1">
      <alignment horizontal="left" vertical="center"/>
    </xf>
    <xf numFmtId="0" fontId="32" fillId="72" borderId="0" xfId="0" applyFont="1" applyFill="1" applyBorder="1" applyAlignment="1">
      <alignment horizontal="left" vertical="center" wrapText="1"/>
    </xf>
    <xf numFmtId="0" fontId="95" fillId="0" borderId="0" xfId="0" applyFont="1" applyFill="1" applyBorder="1" applyAlignment="1">
      <alignment horizontal="center" vertical="center" wrapText="1"/>
    </xf>
    <xf numFmtId="0" fontId="40" fillId="64" borderId="14" xfId="0" applyFont="1" applyFill="1" applyBorder="1" applyAlignment="1">
      <alignment horizontal="center" vertical="center" wrapText="1"/>
    </xf>
    <xf numFmtId="0" fontId="40" fillId="64" borderId="17" xfId="0" applyFont="1" applyFill="1" applyBorder="1" applyAlignment="1">
      <alignment horizontal="center" vertical="center" wrapText="1"/>
    </xf>
    <xf numFmtId="0" fontId="40" fillId="64" borderId="51" xfId="0" applyFont="1" applyFill="1" applyBorder="1" applyAlignment="1">
      <alignment horizontal="center" vertical="center" wrapText="1"/>
    </xf>
    <xf numFmtId="0" fontId="40" fillId="66" borderId="14" xfId="0" applyFont="1" applyFill="1" applyBorder="1" applyAlignment="1">
      <alignment horizontal="center" vertical="center" wrapText="1"/>
    </xf>
    <xf numFmtId="0" fontId="40" fillId="66" borderId="52" xfId="0" applyFont="1" applyFill="1" applyBorder="1" applyAlignment="1">
      <alignment horizontal="center" vertical="center" wrapText="1"/>
    </xf>
    <xf numFmtId="0" fontId="40" fillId="66" borderId="51" xfId="0" applyFont="1" applyFill="1" applyBorder="1" applyAlignment="1">
      <alignment horizontal="center" vertical="center" wrapText="1"/>
    </xf>
  </cellXfs>
  <cellStyles count="1023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5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6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7"/>
    <cellStyle name="Heading 1 2" xfId="249"/>
    <cellStyle name="Heading 1 3" xfId="1008"/>
    <cellStyle name="Heading 2 2" xfId="250"/>
    <cellStyle name="Heading 2 3" xfId="1009"/>
    <cellStyle name="Heading 3 2" xfId="251"/>
    <cellStyle name="Heading 3 3" xfId="1010"/>
    <cellStyle name="Heading 4 2" xfId="252"/>
    <cellStyle name="Heading 4 3" xfId="1011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5"/>
    <cellStyle name="Linked Cell 2" xfId="268"/>
    <cellStyle name="Linked Cell 3" xfId="1012"/>
    <cellStyle name="Milliers 2" xfId="269"/>
    <cellStyle name="Milliers 2 2" xfId="270"/>
    <cellStyle name="Neutral 2" xfId="271"/>
    <cellStyle name="Neutral 3" xfId="272"/>
    <cellStyle name="Neutral 4" xfId="1013"/>
    <cellStyle name="Normal" xfId="0" builtinId="0"/>
    <cellStyle name="Normal 2" xfId="2"/>
    <cellStyle name="Normal 3" xfId="273"/>
    <cellStyle name="Normal 35" xfId="1022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1021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6"/>
    <cellStyle name="SAPBEXaggData 2 4" xfId="315"/>
    <cellStyle name="SAPBEXaggData 2 4 2" xfId="977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8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79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0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1"/>
    <cellStyle name="SAPBEXaggItem 2 4" xfId="347"/>
    <cellStyle name="SAPBEXaggItem 2 4 2" xfId="982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3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7"/>
    <cellStyle name="SAPBEXchaText 12" xfId="1016"/>
    <cellStyle name="SAPBEXchaText 13" xfId="1019"/>
    <cellStyle name="SAPBEXchaText 2" xfId="378"/>
    <cellStyle name="SAPBEXchaText 2 2" xfId="379"/>
    <cellStyle name="SAPBEXchaText 2 3" xfId="380"/>
    <cellStyle name="SAPBEXchaText 2 3 2" xfId="984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5"/>
    <cellStyle name="SAPBEXchaText 8" xfId="394"/>
    <cellStyle name="SAPBEXchaText 8 2" xfId="986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8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2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0"/>
    <cellStyle name="SAPBEXstdData 2" xfId="856"/>
    <cellStyle name="SAPBEXstdData 2 2" xfId="857"/>
    <cellStyle name="SAPBEXstdData 2 3" xfId="858"/>
    <cellStyle name="SAPBEXstdData 2 3 2" xfId="987"/>
    <cellStyle name="SAPBEXstdData 2 4" xfId="859"/>
    <cellStyle name="SAPBEXstdData 2 4 2" xfId="988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4"/>
    <cellStyle name="SAPBEXstdData 7" xfId="871"/>
    <cellStyle name="SAPBEXstdData 8" xfId="872"/>
    <cellStyle name="SAPBEXstdData 8 2" xfId="989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0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3"/>
    <cellStyle name="SAPBEXstdDataEmph 5" xfId="883"/>
    <cellStyle name="SAPBEXstdDataEmph 5 2" xfId="991"/>
    <cellStyle name="SAPBEXstdDataEmph 6" xfId="884"/>
    <cellStyle name="SAPBEXstdDataEmph 7" xfId="885"/>
    <cellStyle name="SAPBEXstdDataEmph 8" xfId="999"/>
    <cellStyle name="SAPBEXstdItem" xfId="4"/>
    <cellStyle name="SAPBEXstdItem 10" xfId="5"/>
    <cellStyle name="SAPBEXstdItem 10 2" xfId="1018"/>
    <cellStyle name="SAPBEXstdItem 11" xfId="996"/>
    <cellStyle name="SAPBEXstdItem 12" xfId="1017"/>
    <cellStyle name="SAPBEXstdItem 13" xfId="1020"/>
    <cellStyle name="SAPBEXstdItem 2" xfId="886"/>
    <cellStyle name="SAPBEXstdItem 2 2" xfId="887"/>
    <cellStyle name="SAPBEXstdItem 2 3" xfId="888"/>
    <cellStyle name="SAPBEXstdItem 2 3 2" xfId="992"/>
    <cellStyle name="SAPBEXstdItem 2 4" xfId="889"/>
    <cellStyle name="SAPBEXstdItem 2 4 2" xfId="993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1"/>
    <cellStyle name="SAPBEXstdItem 7" xfId="901"/>
    <cellStyle name="SAPBEXstdItem 7 2" xfId="994"/>
    <cellStyle name="SAPBEXstdItem 8" xfId="902"/>
    <cellStyle name="SAPBEXstdItem 8 2" xfId="995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4"/>
  </cellStyles>
  <dxfs count="144"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71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3" formatCode="#,##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  <dxf>
      <numFmt numFmtId="3" formatCode="#,##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</dxf>
    <dxf>
      <numFmt numFmtId="172" formatCode="#,##0.00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</dxf>
    <dxf>
      <numFmt numFmtId="172" formatCode="#,##0.00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alignment horizontal="center" vertical="bottom" textRotation="0" wrapText="0" indent="0" relativeIndent="0" justifyLastLine="0" shrinkToFit="0" mergeCell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relativeIndent="0" justifyLastLine="0" shrinkToFit="0" readingOrder="0"/>
    </dxf>
  </dxfs>
  <tableStyles count="0" defaultTableStyle="TableStyleMedium9" defaultPivotStyle="PivotStyleLight16"/>
  <colors>
    <mruColors>
      <color rgb="FFCCEEFF"/>
      <color rgb="FF00AAFF"/>
      <color rgb="FF403387"/>
      <color rgb="FFF47721"/>
      <color rgb="FFD31345"/>
      <color rgb="FF0095DA"/>
      <color rgb="FF7F7F7F"/>
      <color rgb="FFFAC6D4"/>
      <color rgb="FFD4D0ED"/>
      <color rgb="FFD311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[ENGIE-Analyst-Pack-FY 2015_vdef3.xlsx]2.2 Power plants synthesis!Tableau croisé dynamique1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/>
              </a:pPr>
              <a:endParaRPr lang="fr-FR"/>
            </a:p>
          </c:txPr>
          <c:showPercent val="1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2000"/>
              </a:pPr>
              <a:endParaRPr lang="fr-FR"/>
            </a:p>
          </c:txPr>
          <c:showPercent val="1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600"/>
              </a:pPr>
              <a:endParaRPr lang="fr-FR"/>
            </a:p>
          </c:txPr>
          <c:showPercent val="1"/>
        </c:dLbl>
      </c:pivotFmt>
      <c:pivotFmt>
        <c:idx val="3"/>
        <c:dLbl>
          <c:idx val="0"/>
          <c:layout>
            <c:manualLayout>
              <c:x val="2.2774327307790282E-3"/>
              <c:y val="-7.1863372142869392E-2"/>
            </c:manualLayout>
          </c:layout>
          <c:showPercent val="1"/>
        </c:dLbl>
      </c:pivotFmt>
    </c:pivotFmts>
    <c:plotArea>
      <c:layout>
        <c:manualLayout>
          <c:layoutTarget val="inner"/>
          <c:xMode val="edge"/>
          <c:yMode val="edge"/>
          <c:x val="8.7695174416267965E-2"/>
          <c:y val="8.0561738027058127E-2"/>
          <c:w val="0.47064242495390884"/>
          <c:h val="0.91418607822008102"/>
        </c:manualLayout>
      </c:layout>
      <c:doughnutChart>
        <c:varyColors val="1"/>
        <c:ser>
          <c:idx val="0"/>
          <c:order val="0"/>
          <c:tx>
            <c:strRef>
              <c:f>'2.2 Power plants synthesis'!$C$36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8"/>
              <c:layout>
                <c:manualLayout>
                  <c:x val="2.2774327307790282E-3"/>
                  <c:y val="-7.1863372142869392E-2"/>
                </c:manualLayout>
              </c:layout>
              <c:showPercent val="1"/>
            </c:dLbl>
            <c:spPr/>
            <c:txPr>
              <a:bodyPr/>
              <a:lstStyle/>
              <a:p>
                <a:pPr>
                  <a:defRPr sz="1600"/>
                </a:pPr>
                <a:endParaRPr lang="fr-FR"/>
              </a:p>
            </c:txPr>
            <c:showPercent val="1"/>
            <c:showLeaderLines val="1"/>
          </c:dLbls>
          <c:cat>
            <c:multiLvlStrRef>
              <c:f>'2.2 Power plants synthesis'!$B$37:$B$50</c:f>
              <c:multiLvlStrCache>
                <c:ptCount val="9"/>
                <c:lvl>
                  <c:pt idx="0">
                    <c:v>CWE</c:v>
                  </c:pt>
                  <c:pt idx="1">
                    <c:v>SEE</c:v>
                  </c:pt>
                  <c:pt idx="2">
                    <c:v>Asia-Pacific</c:v>
                  </c:pt>
                  <c:pt idx="3">
                    <c:v>Latin America</c:v>
                  </c:pt>
                  <c:pt idx="4">
                    <c:v>North America</c:v>
                  </c:pt>
                  <c:pt idx="5">
                    <c:v>SAMEA</c:v>
                  </c:pt>
                  <c:pt idx="6">
                    <c:v>UK and Turkey</c:v>
                  </c:pt>
                  <c:pt idx="7">
                    <c:v>BES</c:v>
                  </c:pt>
                  <c:pt idx="8">
                    <c:v>Solairedirect</c:v>
                  </c:pt>
                </c:lvl>
                <c:lvl>
                  <c:pt idx="0">
                    <c:v>BEE</c:v>
                  </c:pt>
                  <c:pt idx="2">
                    <c:v>BEI</c:v>
                  </c:pt>
                  <c:pt idx="7">
                    <c:v>BES</c:v>
                  </c:pt>
                  <c:pt idx="8">
                    <c:v>Solairedirect</c:v>
                  </c:pt>
                </c:lvl>
              </c:multiLvlStrCache>
            </c:multiLvlStrRef>
          </c:cat>
          <c:val>
            <c:numRef>
              <c:f>'2.2 Power plants synthesis'!$C$37:$C$50</c:f>
              <c:numCache>
                <c:formatCode>General</c:formatCode>
                <c:ptCount val="9"/>
                <c:pt idx="0">
                  <c:v>26139.881000000001</c:v>
                </c:pt>
                <c:pt idx="1">
                  <c:v>14042.162999999997</c:v>
                </c:pt>
                <c:pt idx="2">
                  <c:v>11974.852000000001</c:v>
                </c:pt>
                <c:pt idx="3">
                  <c:v>15741.198</c:v>
                </c:pt>
                <c:pt idx="4">
                  <c:v>12971.024000000003</c:v>
                </c:pt>
                <c:pt idx="5">
                  <c:v>27906.798999999999</c:v>
                </c:pt>
                <c:pt idx="6">
                  <c:v>6267.8499999999995</c:v>
                </c:pt>
                <c:pt idx="7">
                  <c:v>1750.1190000000001</c:v>
                </c:pt>
                <c:pt idx="8">
                  <c:v>337.28300000000002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>
            <a:defRPr sz="1800"/>
          </a:pPr>
          <a:endParaRPr lang="fr-FR"/>
        </a:p>
      </c:txPr>
    </c:legend>
    <c:plotVisOnly val="1"/>
    <c:dispBlanksAs val="zero"/>
  </c:chart>
  <c:spPr>
    <a:ln>
      <a:noFill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4904</xdr:colOff>
      <xdr:row>0</xdr:row>
      <xdr:rowOff>15240</xdr:rowOff>
    </xdr:from>
    <xdr:to>
      <xdr:col>3</xdr:col>
      <xdr:colOff>17252</xdr:colOff>
      <xdr:row>23</xdr:row>
      <xdr:rowOff>175260</xdr:rowOff>
    </xdr:to>
    <xdr:pic>
      <xdr:nvPicPr>
        <xdr:cNvPr id="16" name="Espace réservé pour une image 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gray">
        <a:xfrm>
          <a:off x="180164" y="15240"/>
          <a:ext cx="7403748" cy="4434840"/>
        </a:xfrm>
        <a:prstGeom prst="rect">
          <a:avLst/>
        </a:prstGeom>
        <a:solidFill>
          <a:srgbClr val="B1B1B1"/>
        </a:solidFill>
      </xdr:spPr>
    </xdr:pic>
    <xdr:clientData/>
  </xdr:twoCellAnchor>
  <xdr:twoCellAnchor>
    <xdr:from>
      <xdr:col>1</xdr:col>
      <xdr:colOff>7620</xdr:colOff>
      <xdr:row>0</xdr:row>
      <xdr:rowOff>62753</xdr:rowOff>
    </xdr:from>
    <xdr:to>
      <xdr:col>3</xdr:col>
      <xdr:colOff>18120</xdr:colOff>
      <xdr:row>23</xdr:row>
      <xdr:rowOff>175261</xdr:rowOff>
    </xdr:to>
    <xdr:sp macro="" textlink="">
      <xdr:nvSpPr>
        <xdr:cNvPr id="17" name="Espace réservé du texte 1"/>
        <xdr:cNvSpPr>
          <a:spLocks noGrp="1"/>
        </xdr:cNvSpPr>
      </xdr:nvSpPr>
      <xdr:spPr bwMode="gray">
        <a:xfrm>
          <a:off x="186914" y="62753"/>
          <a:ext cx="7397418" cy="4316955"/>
        </a:xfrm>
        <a:prstGeom prst="rect">
          <a:avLst/>
        </a:prstGeom>
        <a:solidFill>
          <a:srgbClr val="00AAFF">
            <a:alpha val="60000"/>
          </a:srgbClr>
        </a:solidFill>
      </xdr:spPr>
      <xdr:txBody>
        <a:bodyPr vert="horz" wrap="square" lIns="72000" tIns="1764000" rIns="651600" bIns="1260000" rtlCol="0" anchor="t" anchorCtr="0">
          <a:noAutofit/>
        </a:bodyPr>
        <a:lstStyle>
          <a:lvl1pPr marL="0" indent="0" algn="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defRPr sz="3200" b="1" kern="1200">
              <a:solidFill>
                <a:sysClr val="window" lastClr="FFFFFF"/>
              </a:solidFill>
              <a:latin typeface="Arial"/>
            </a:defRPr>
          </a:lvl1pPr>
          <a:lvl2pPr marL="0" indent="0" algn="r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rgbClr val="424242"/>
            </a:buClr>
            <a:buFont typeface="Arial" panose="020B0604020202020204" pitchFamily="34" charset="0"/>
            <a:buNone/>
            <a:defRPr sz="2100" kern="1200">
              <a:solidFill>
                <a:sysClr val="window" lastClr="FFFFFF"/>
              </a:solidFill>
              <a:latin typeface="Arial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rgbClr val="424242"/>
              </a:solidFill>
              <a:latin typeface="Arial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itchFamily="34" charset="0"/>
            <a:buChar char="—"/>
            <a:defRPr sz="1100" kern="1200">
              <a:solidFill>
                <a:srgbClr val="424242"/>
              </a:solidFill>
              <a:latin typeface="Arial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itchFamily="34" charset="0"/>
            <a:buChar char="•"/>
            <a:defRPr sz="1100" kern="1200">
              <a:solidFill>
                <a:srgbClr val="424242"/>
              </a:solidFill>
              <a:latin typeface="Arial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9pPr>
        </a:lstStyle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r>
            <a:rPr lang="fr-FR" sz="3200" b="1" kern="1200">
              <a:solidFill>
                <a:sysClr val="window" lastClr="FFFFFF"/>
              </a:solidFill>
              <a:effectLst/>
              <a:latin typeface="Arial"/>
              <a:ea typeface="+mn-ea"/>
              <a:cs typeface="+mn-cs"/>
            </a:rPr>
            <a:t>ANALYST PACK</a:t>
          </a:r>
          <a:r>
            <a:rPr lang="en-GB"/>
            <a:t/>
          </a:r>
          <a:br>
            <a:rPr lang="en-GB"/>
          </a:br>
          <a:r>
            <a:rPr lang="en-GB" sz="2000" b="1" kern="1200">
              <a:solidFill>
                <a:sysClr val="window" lastClr="FFFFFF"/>
              </a:solidFill>
              <a:latin typeface="Arial"/>
              <a:ea typeface="+mn-ea"/>
              <a:cs typeface="+mn-cs"/>
            </a:rPr>
            <a:t>FY 2015 RESULTS</a:t>
          </a: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en-GB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en-GB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fr-FR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9" name="Espace réservé du texte 3"/>
        <xdr:cNvSpPr>
          <a:spLocks noGrp="1"/>
        </xdr:cNvSpPr>
      </xdr:nvSpPr>
      <xdr:spPr bwMode="gray">
        <a:xfrm>
          <a:off x="6347011" y="1478738"/>
          <a:ext cx="1053482" cy="256686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10" name="Espace réservé du texte 4"/>
        <xdr:cNvSpPr>
          <a:spLocks noGrp="1"/>
        </xdr:cNvSpPr>
      </xdr:nvSpPr>
      <xdr:spPr bwMode="gray">
        <a:xfrm>
          <a:off x="6347011" y="3181224"/>
          <a:ext cx="1053482" cy="256686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2706317</xdr:colOff>
      <xdr:row>1</xdr:row>
      <xdr:rowOff>71713</xdr:rowOff>
    </xdr:from>
    <xdr:to>
      <xdr:col>2</xdr:col>
      <xdr:colOff>4554071</xdr:colOff>
      <xdr:row>4</xdr:row>
      <xdr:rowOff>170691</xdr:rowOff>
    </xdr:to>
    <xdr:sp macro="" textlink="">
      <xdr:nvSpPr>
        <xdr:cNvPr id="12" name="Espace réservé du texte 6"/>
        <xdr:cNvSpPr>
          <a:spLocks noGrp="1"/>
        </xdr:cNvSpPr>
      </xdr:nvSpPr>
      <xdr:spPr bwMode="gray">
        <a:xfrm>
          <a:off x="5359870" y="251007"/>
          <a:ext cx="1847754" cy="63686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 t="-61936" r="-13712"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1</xdr:col>
      <xdr:colOff>0</xdr:colOff>
      <xdr:row>20</xdr:row>
      <xdr:rowOff>133670</xdr:rowOff>
    </xdr:from>
    <xdr:to>
      <xdr:col>3</xdr:col>
      <xdr:colOff>0</xdr:colOff>
      <xdr:row>22</xdr:row>
      <xdr:rowOff>35576</xdr:rowOff>
    </xdr:to>
    <xdr:sp macro="" textlink="">
      <xdr:nvSpPr>
        <xdr:cNvPr id="18" name="Espace réservé du texte 5"/>
        <xdr:cNvSpPr>
          <a:spLocks noGrp="1"/>
        </xdr:cNvSpPr>
      </xdr:nvSpPr>
      <xdr:spPr bwMode="gray">
        <a:xfrm>
          <a:off x="179294" y="3800235"/>
          <a:ext cx="7386918" cy="260494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8964</xdr:colOff>
      <xdr:row>0</xdr:row>
      <xdr:rowOff>8964</xdr:rowOff>
    </xdr:from>
    <xdr:to>
      <xdr:col>5</xdr:col>
      <xdr:colOff>1344705</xdr:colOff>
      <xdr:row>1</xdr:row>
      <xdr:rowOff>23297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12376" y="188258"/>
          <a:ext cx="1335741" cy="66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159631</xdr:colOff>
      <xdr:row>0</xdr:row>
      <xdr:rowOff>0</xdr:rowOff>
    </xdr:from>
    <xdr:to>
      <xdr:col>0</xdr:col>
      <xdr:colOff>1111625</xdr:colOff>
      <xdr:row>1</xdr:row>
      <xdr:rowOff>46323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59631" y="0"/>
          <a:ext cx="951994" cy="476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17930</xdr:rowOff>
    </xdr:from>
    <xdr:to>
      <xdr:col>2</xdr:col>
      <xdr:colOff>179294</xdr:colOff>
      <xdr:row>1</xdr:row>
      <xdr:rowOff>103981</xdr:rowOff>
    </xdr:to>
    <xdr:pic>
      <xdr:nvPicPr>
        <xdr:cNvPr id="3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6165" y="197224"/>
          <a:ext cx="1335741" cy="66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471054</xdr:colOff>
      <xdr:row>0</xdr:row>
      <xdr:rowOff>27709</xdr:rowOff>
    </xdr:from>
    <xdr:to>
      <xdr:col>1</xdr:col>
      <xdr:colOff>809258</xdr:colOff>
      <xdr:row>1</xdr:row>
      <xdr:rowOff>370797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71054" y="27709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156152</xdr:colOff>
      <xdr:row>3</xdr:row>
      <xdr:rowOff>61028</xdr:rowOff>
    </xdr:to>
    <xdr:pic>
      <xdr:nvPicPr>
        <xdr:cNvPr id="2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0"/>
          <a:ext cx="1706336" cy="877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199157</xdr:colOff>
      <xdr:row>32</xdr:row>
      <xdr:rowOff>56281</xdr:rowOff>
    </xdr:from>
    <xdr:to>
      <xdr:col>6</xdr:col>
      <xdr:colOff>926521</xdr:colOff>
      <xdr:row>62</xdr:row>
      <xdr:rowOff>155863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606567</xdr:colOff>
      <xdr:row>43</xdr:row>
      <xdr:rowOff>74906</xdr:rowOff>
    </xdr:from>
    <xdr:to>
      <xdr:col>3</xdr:col>
      <xdr:colOff>45458</xdr:colOff>
      <xdr:row>53</xdr:row>
      <xdr:rowOff>40270</xdr:rowOff>
    </xdr:to>
    <xdr:sp macro="" textlink="$E$58">
      <xdr:nvSpPr>
        <xdr:cNvPr id="11" name="ZoneTexte 10"/>
        <xdr:cNvSpPr txBox="1"/>
      </xdr:nvSpPr>
      <xdr:spPr>
        <a:xfrm>
          <a:off x="2944522" y="9513315"/>
          <a:ext cx="1759527" cy="18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fld id="{25E19343-C9E1-4D60-8C84-E10157D5B3C4}" type="TxLink">
            <a:rPr lang="en-US" sz="2800" b="1" i="0" u="none" strike="noStrike">
              <a:solidFill>
                <a:srgbClr val="000000"/>
              </a:solidFill>
              <a:latin typeface="Calibri"/>
            </a:rPr>
            <a:pPr algn="ctr"/>
            <a:t>Total capacity: 117,1 GW</a:t>
          </a:fld>
          <a:endParaRPr lang="fr-FR" sz="5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180108</xdr:colOff>
      <xdr:row>0</xdr:row>
      <xdr:rowOff>152216</xdr:rowOff>
    </xdr:from>
    <xdr:to>
      <xdr:col>1</xdr:col>
      <xdr:colOff>1668239</xdr:colOff>
      <xdr:row>1</xdr:row>
      <xdr:rowOff>717160</xdr:rowOff>
    </xdr:to>
    <xdr:pic>
      <xdr:nvPicPr>
        <xdr:cNvPr id="6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526472" y="152216"/>
          <a:ext cx="1488131" cy="745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443345</xdr:colOff>
      <xdr:row>29</xdr:row>
      <xdr:rowOff>69275</xdr:rowOff>
    </xdr:from>
    <xdr:to>
      <xdr:col>1</xdr:col>
      <xdr:colOff>1654385</xdr:colOff>
      <xdr:row>30</xdr:row>
      <xdr:rowOff>495490</xdr:rowOff>
    </xdr:to>
    <xdr:pic>
      <xdr:nvPicPr>
        <xdr:cNvPr id="8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89709" y="6179130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188260</xdr:colOff>
      <xdr:row>0</xdr:row>
      <xdr:rowOff>0</xdr:rowOff>
    </xdr:from>
    <xdr:to>
      <xdr:col>0</xdr:col>
      <xdr:colOff>1290918</xdr:colOff>
      <xdr:row>1</xdr:row>
      <xdr:rowOff>121755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8260" y="0"/>
          <a:ext cx="1102658" cy="55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441832</xdr:colOff>
      <xdr:row>0</xdr:row>
      <xdr:rowOff>0</xdr:rowOff>
    </xdr:from>
    <xdr:to>
      <xdr:col>0</xdr:col>
      <xdr:colOff>1631577</xdr:colOff>
      <xdr:row>1</xdr:row>
      <xdr:rowOff>12956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41832" y="0"/>
          <a:ext cx="1189745" cy="595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170330</xdr:colOff>
      <xdr:row>0</xdr:row>
      <xdr:rowOff>0</xdr:rowOff>
    </xdr:from>
    <xdr:to>
      <xdr:col>1</xdr:col>
      <xdr:colOff>1147483</xdr:colOff>
      <xdr:row>1</xdr:row>
      <xdr:rowOff>67562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70330" y="0"/>
          <a:ext cx="1488141" cy="73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</xdr:colOff>
      <xdr:row>0</xdr:row>
      <xdr:rowOff>0</xdr:rowOff>
    </xdr:from>
    <xdr:to>
      <xdr:col>3</xdr:col>
      <xdr:colOff>896471</xdr:colOff>
      <xdr:row>1</xdr:row>
      <xdr:rowOff>135232</xdr:rowOff>
    </xdr:to>
    <xdr:pic>
      <xdr:nvPicPr>
        <xdr:cNvPr id="5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2047" y="0"/>
          <a:ext cx="1147483" cy="574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</xdr:colOff>
      <xdr:row>0</xdr:row>
      <xdr:rowOff>17931</xdr:rowOff>
    </xdr:from>
    <xdr:to>
      <xdr:col>2</xdr:col>
      <xdr:colOff>1344705</xdr:colOff>
      <xdr:row>1</xdr:row>
      <xdr:rowOff>68123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75129" y="17931"/>
          <a:ext cx="1335741" cy="66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465.63788101852" createdVersion="3" refreshedVersion="3" minRefreshableVersion="3" recordCount="791">
  <cacheSource type="worksheet">
    <worksheetSource name="Table1[#Tout]"/>
  </cacheSource>
  <cacheFields count="13">
    <cacheField name="Business Line" numFmtId="0">
      <sharedItems count="4">
        <s v="BEE"/>
        <s v="BEI"/>
        <s v="Solairedirect"/>
        <s v="BES"/>
      </sharedItems>
    </cacheField>
    <cacheField name="Business Area" numFmtId="0">
      <sharedItems count="9">
        <s v="CWE"/>
        <s v="SEE"/>
        <s v="Asia-Pacific"/>
        <s v="Latin America"/>
        <s v="North America"/>
        <s v="SAMEA"/>
        <s v="UK and Turkey"/>
        <s v="Solairedirect"/>
        <s v="BES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11">
        <s v="Natural gas"/>
        <s v="Solar"/>
        <s v="Other non renewable"/>
        <s v="Biomass and biogas"/>
        <s v="Hydro (1)"/>
        <s v="Wind"/>
        <s v="Nuclear"/>
        <s v="Coal"/>
        <s v="Hydro - Dam" u="1"/>
        <s v="Hydro - Run of River" u="1"/>
        <s v="Hydro - Pump storage" u="1"/>
      </sharedItems>
    </cacheField>
    <cacheField name="Contractual position (2)" numFmtId="0">
      <sharedItems/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% Net Owner. (4)" numFmtId="9">
      <sharedItems containsSemiMixedTypes="0" containsString="0" containsNumber="1" minValue="4.4999999999999998E-2" maxValue="1"/>
    </cacheField>
    <cacheField name="Status" numFmtId="0">
      <sharedItems count="2">
        <s v="Installed"/>
        <s v="Construction"/>
      </sharedItems>
    </cacheField>
    <cacheField name="Capa. MW _x000a_100%" numFmtId="3">
      <sharedItems containsSemiMixedTypes="0" containsString="0" containsNumber="1" minValue="-516.37800000000004" maxValue="3008"/>
    </cacheField>
    <cacheField name="Capa. MW_x000a_%conso" numFmtId="3">
      <sharedItems containsSemiMixedTypes="0" containsString="0" containsNumber="1" minValue="-516.37800000000004" maxValue="3008"/>
    </cacheField>
    <cacheField name="Capa._x000a_MW Net_x000a_owner." numFmtId="3">
      <sharedItems containsSemiMixedTypes="0" containsString="0" containsNumber="1" minValue="-516.37800000000004" maxValue="3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1">
  <r>
    <x v="0"/>
    <x v="0"/>
    <s v="BELGIUM"/>
    <s v="AALST 2"/>
    <x v="0"/>
    <s v="MOSTLY CONTRACTED"/>
    <n v="1"/>
    <s v="Global"/>
    <n v="1"/>
    <x v="0"/>
    <n v="48"/>
    <n v="48"/>
    <n v="48"/>
  </r>
  <r>
    <x v="0"/>
    <x v="0"/>
    <s v="BELGIUM"/>
    <s v="AALST 3"/>
    <x v="1"/>
    <s v="MERCHANT"/>
    <n v="1"/>
    <s v="Global"/>
    <n v="1"/>
    <x v="0"/>
    <n v="0.89"/>
    <n v="0.89"/>
    <n v="0.89"/>
  </r>
  <r>
    <x v="0"/>
    <x v="0"/>
    <s v="BELGIUM"/>
    <s v="AALTER"/>
    <x v="2"/>
    <s v="MERCHANT"/>
    <n v="1"/>
    <s v="Global"/>
    <n v="1"/>
    <x v="0"/>
    <n v="18"/>
    <n v="18"/>
    <n v="18"/>
  </r>
  <r>
    <x v="0"/>
    <x v="0"/>
    <s v="BELGIUM"/>
    <s v="AMERCOEUR"/>
    <x v="0"/>
    <s v="MERCHANT"/>
    <n v="1"/>
    <s v="Global"/>
    <n v="1"/>
    <x v="0"/>
    <n v="451"/>
    <n v="451"/>
    <n v="451"/>
  </r>
  <r>
    <x v="0"/>
    <x v="0"/>
    <s v="BELGIUM"/>
    <s v="ARDOOIE"/>
    <x v="1"/>
    <s v="MERCHANT"/>
    <n v="1"/>
    <s v="Global"/>
    <n v="1"/>
    <x v="0"/>
    <n v="0.221"/>
    <n v="0.221"/>
    <n v="0.221"/>
  </r>
  <r>
    <x v="0"/>
    <x v="0"/>
    <s v="BELGIUM"/>
    <s v="AWIRS"/>
    <x v="3"/>
    <s v="MERCHANT"/>
    <n v="1"/>
    <s v="Global"/>
    <n v="1"/>
    <x v="0"/>
    <n v="80"/>
    <n v="80"/>
    <n v="80"/>
  </r>
  <r>
    <x v="0"/>
    <x v="0"/>
    <s v="BELGIUM"/>
    <s v="AWIRS"/>
    <x v="2"/>
    <s v="MERCHANT"/>
    <n v="1"/>
    <s v="Global"/>
    <n v="1"/>
    <x v="0"/>
    <n v="15"/>
    <n v="15"/>
    <n v="15"/>
  </r>
  <r>
    <x v="0"/>
    <x v="0"/>
    <s v="BELGIUM"/>
    <s v="BARDONWEZ"/>
    <x v="4"/>
    <s v="MERCHANT"/>
    <n v="1"/>
    <s v="Global"/>
    <n v="1"/>
    <x v="0"/>
    <n v="3.5000000000000003E-2"/>
    <n v="3.5000000000000003E-2"/>
    <n v="3.5000000000000003E-2"/>
  </r>
  <r>
    <x v="0"/>
    <x v="0"/>
    <s v="BELGIUM"/>
    <s v="BEERSE"/>
    <x v="2"/>
    <s v="MERCHANT"/>
    <n v="1"/>
    <s v="Global"/>
    <n v="1"/>
    <x v="0"/>
    <n v="32"/>
    <n v="32"/>
    <n v="32"/>
  </r>
  <r>
    <x v="0"/>
    <x v="0"/>
    <s v="BELGIUM"/>
    <s v="BEVERCE (ROBERTVILLE)"/>
    <x v="4"/>
    <s v="MERCHANT"/>
    <n v="1"/>
    <s v="Global"/>
    <n v="1"/>
    <x v="0"/>
    <n v="9.1999999999999993"/>
    <n v="9.1999999999999993"/>
    <n v="9.1999999999999993"/>
  </r>
  <r>
    <x v="0"/>
    <x v="0"/>
    <s v="BELGIUM"/>
    <s v="BEVEREN"/>
    <x v="0"/>
    <s v="MOSTLY CONTRACTED"/>
    <n v="1"/>
    <s v="Global"/>
    <n v="1"/>
    <x v="0"/>
    <n v="25.026"/>
    <n v="25.026"/>
    <n v="25.026"/>
  </r>
  <r>
    <x v="0"/>
    <x v="0"/>
    <s v="BELGIUM"/>
    <s v="BEVEREN 2"/>
    <x v="2"/>
    <s v="NON MERCHANT"/>
    <n v="1"/>
    <s v="Global"/>
    <n v="1"/>
    <x v="0"/>
    <n v="20"/>
    <n v="20"/>
    <n v="20"/>
  </r>
  <r>
    <x v="0"/>
    <x v="0"/>
    <s v="BELGIUM"/>
    <s v="BUDA"/>
    <x v="2"/>
    <s v="MERCHANT"/>
    <n v="1"/>
    <s v="Global"/>
    <n v="1"/>
    <x v="0"/>
    <n v="18"/>
    <n v="18"/>
    <n v="18"/>
  </r>
  <r>
    <x v="0"/>
    <x v="0"/>
    <s v="BELGIUM"/>
    <s v="BULLINGEN"/>
    <x v="5"/>
    <s v="MERCHANT"/>
    <n v="1"/>
    <s v="Global"/>
    <n v="1"/>
    <x v="0"/>
    <n v="12"/>
    <n v="12"/>
    <n v="12"/>
  </r>
  <r>
    <x v="0"/>
    <x v="0"/>
    <s v="BELGIUM"/>
    <s v="BÜTGENBACH HYD"/>
    <x v="4"/>
    <s v="MERCHANT"/>
    <n v="1"/>
    <s v="Global"/>
    <n v="1"/>
    <x v="0"/>
    <n v="1.8"/>
    <n v="1.8"/>
    <n v="1.8"/>
  </r>
  <r>
    <x v="0"/>
    <x v="0"/>
    <s v="BELGIUM"/>
    <s v="BÜTGENBACH WT"/>
    <x v="5"/>
    <s v="MERCHANT"/>
    <n v="1"/>
    <s v="Global"/>
    <n v="1"/>
    <x v="0"/>
    <n v="8"/>
    <n v="8"/>
    <n v="8"/>
  </r>
  <r>
    <x v="0"/>
    <x v="0"/>
    <s v="BELGIUM"/>
    <s v="CIERREUX"/>
    <x v="2"/>
    <s v="MERCHANT"/>
    <n v="1"/>
    <s v="Global"/>
    <n v="1"/>
    <x v="0"/>
    <n v="17"/>
    <n v="17"/>
    <n v="17"/>
  </r>
  <r>
    <x v="0"/>
    <x v="0"/>
    <s v="BELGIUM"/>
    <s v="CIERREUX 2"/>
    <x v="4"/>
    <s v="MERCHANT"/>
    <n v="1"/>
    <s v="Global"/>
    <n v="1"/>
    <x v="0"/>
    <n v="0.1"/>
    <n v="0.1"/>
    <n v="0.1"/>
  </r>
  <r>
    <x v="0"/>
    <x v="0"/>
    <s v="BELGIUM"/>
    <s v="COO"/>
    <x v="4"/>
    <s v="MERCHANT"/>
    <n v="1"/>
    <s v="Global"/>
    <n v="1"/>
    <x v="0"/>
    <n v="1164"/>
    <n v="1164"/>
    <n v="1164"/>
  </r>
  <r>
    <x v="0"/>
    <x v="0"/>
    <s v="BELGIUM"/>
    <s v="COO DERIVATION"/>
    <x v="4"/>
    <s v="MERCHANT"/>
    <n v="1"/>
    <s v="Global"/>
    <n v="1"/>
    <x v="0"/>
    <n v="0.4"/>
    <n v="0.4"/>
    <n v="0.4"/>
  </r>
  <r>
    <x v="0"/>
    <x v="0"/>
    <s v="BELGIUM"/>
    <s v="DENDERMONDE"/>
    <x v="5"/>
    <s v="MERCHANT"/>
    <n v="1"/>
    <s v="Global"/>
    <n v="1"/>
    <x v="0"/>
    <n v="4.5999999999999996"/>
    <n v="4.5999999999999996"/>
    <n v="4.5999999999999996"/>
  </r>
  <r>
    <x v="0"/>
    <x v="0"/>
    <s v="BELGIUM"/>
    <s v="DEUX-ACREN"/>
    <x v="2"/>
    <s v="MERCHANT"/>
    <n v="1"/>
    <s v="Global"/>
    <n v="1"/>
    <x v="0"/>
    <n v="18"/>
    <n v="18"/>
    <n v="18"/>
  </r>
  <r>
    <x v="0"/>
    <x v="0"/>
    <s v="BELGIUM"/>
    <s v="DOEL"/>
    <x v="6"/>
    <s v="MERCHANT"/>
    <n v="1"/>
    <s v="Global"/>
    <n v="1"/>
    <x v="0"/>
    <n v="2905"/>
    <n v="2905"/>
    <n v="2905"/>
  </r>
  <r>
    <x v="0"/>
    <x v="0"/>
    <s v="BELGIUM"/>
    <s v="DOUR"/>
    <x v="5"/>
    <s v="MERCHANT"/>
    <n v="1"/>
    <s v="Global"/>
    <n v="1"/>
    <x v="0"/>
    <n v="10"/>
    <n v="10"/>
    <n v="10"/>
  </r>
  <r>
    <x v="0"/>
    <x v="0"/>
    <s v="BELGIUM"/>
    <s v="DOUR EXTENSION"/>
    <x v="5"/>
    <s v="MERCHANT"/>
    <n v="0.5"/>
    <s v="Equity"/>
    <n v="0.5"/>
    <x v="1"/>
    <n v="4.7"/>
    <n v="2.35"/>
    <n v="2.35"/>
  </r>
  <r>
    <x v="0"/>
    <x v="0"/>
    <s v="BELGIUM"/>
    <s v="DROGENBOS"/>
    <x v="0"/>
    <s v="MERCHANT"/>
    <n v="1"/>
    <s v="Global"/>
    <n v="1"/>
    <x v="0"/>
    <n v="48"/>
    <n v="48"/>
    <n v="48"/>
  </r>
  <r>
    <x v="0"/>
    <x v="0"/>
    <s v="BELGIUM"/>
    <s v="DROGENBOS"/>
    <x v="0"/>
    <s v="MERCHANT"/>
    <n v="1"/>
    <s v="Global"/>
    <n v="1"/>
    <x v="0"/>
    <n v="460"/>
    <n v="460"/>
    <n v="460"/>
  </r>
  <r>
    <x v="0"/>
    <x v="0"/>
    <s v="BELGIUM"/>
    <s v="EKE-NAZARETH"/>
    <x v="1"/>
    <s v="MERCHANT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s v="MERCHANT"/>
    <n v="1"/>
    <s v="Global"/>
    <n v="1"/>
    <x v="0"/>
    <n v="4.0999999999999996"/>
    <n v="4.0999999999999996"/>
    <n v="4.0999999999999996"/>
  </r>
  <r>
    <x v="0"/>
    <x v="0"/>
    <s v="BELGIUM"/>
    <s v="GEMBLOUX"/>
    <x v="5"/>
    <s v="MERCHANT"/>
    <n v="0.498"/>
    <s v="Equity"/>
    <n v="0.498"/>
    <x v="0"/>
    <n v="9"/>
    <n v="4.4820000000000002"/>
    <n v="4.4820000000000002"/>
  </r>
  <r>
    <x v="0"/>
    <x v="0"/>
    <s v="BELGIUM"/>
    <s v="GENK"/>
    <x v="5"/>
    <s v="MERCHANT"/>
    <n v="1"/>
    <s v="Global"/>
    <n v="1"/>
    <x v="0"/>
    <n v="4"/>
    <n v="4"/>
    <n v="4"/>
  </r>
  <r>
    <x v="0"/>
    <x v="0"/>
    <s v="BELGIUM"/>
    <s v="GENK ZUID"/>
    <x v="5"/>
    <s v="MERCHANT"/>
    <n v="0.5"/>
    <s v="Equity"/>
    <n v="0.5"/>
    <x v="0"/>
    <n v="2"/>
    <n v="1"/>
    <n v="1"/>
  </r>
  <r>
    <x v="0"/>
    <x v="0"/>
    <s v="BELGIUM"/>
    <s v="GENT HAVEN"/>
    <x v="5"/>
    <s v="MERCHANT"/>
    <n v="0.5"/>
    <s v="Equity"/>
    <n v="0.5"/>
    <x v="0"/>
    <n v="6.15"/>
    <n v="3.0750000000000002"/>
    <n v="3.0750000000000002"/>
  </r>
  <r>
    <x v="0"/>
    <x v="0"/>
    <s v="BELGIUM"/>
    <s v="GHENT"/>
    <x v="5"/>
    <s v="MERCHANT"/>
    <n v="0.5"/>
    <s v="Equity"/>
    <n v="0.5"/>
    <x v="0"/>
    <n v="6"/>
    <n v="3"/>
    <n v="3"/>
  </r>
  <r>
    <x v="0"/>
    <x v="0"/>
    <s v="BELGIUM"/>
    <s v="GINGELOM"/>
    <x v="5"/>
    <s v="MERCHANT"/>
    <n v="0.5"/>
    <s v="Equity"/>
    <n v="0.5"/>
    <x v="0"/>
    <n v="14"/>
    <n v="7"/>
    <n v="7"/>
  </r>
  <r>
    <x v="0"/>
    <x v="0"/>
    <s v="BELGIUM"/>
    <s v="HEID-DE-GOREUX"/>
    <x v="4"/>
    <s v="MERCHANT"/>
    <n v="1"/>
    <s v="Global"/>
    <n v="1"/>
    <x v="0"/>
    <n v="8.1"/>
    <n v="8.1"/>
    <n v="8.1"/>
  </r>
  <r>
    <x v="0"/>
    <x v="0"/>
    <s v="BELGIUM"/>
    <s v="HERDERSBRUG"/>
    <x v="0"/>
    <s v="MERCHANT"/>
    <n v="1"/>
    <s v="Global"/>
    <n v="1"/>
    <x v="0"/>
    <n v="480.3"/>
    <n v="480.3"/>
    <n v="480.3"/>
  </r>
  <r>
    <x v="0"/>
    <x v="0"/>
    <s v="BELGIUM"/>
    <s v="HOOGSTRATEN"/>
    <x v="5"/>
    <s v="MERCHANT"/>
    <n v="1"/>
    <s v="Global"/>
    <n v="0.7"/>
    <x v="0"/>
    <n v="12"/>
    <n v="12"/>
    <n v="8.4"/>
  </r>
  <r>
    <x v="0"/>
    <x v="0"/>
    <s v="BELGIUM"/>
    <s v="IXELLES"/>
    <x v="2"/>
    <s v="MERCHANT"/>
    <n v="1"/>
    <s v="Global"/>
    <n v="1"/>
    <x v="0"/>
    <n v="18"/>
    <n v="18"/>
    <n v="18"/>
  </r>
  <r>
    <x v="0"/>
    <x v="0"/>
    <s v="BELGIUM"/>
    <s v="IZEGEM"/>
    <x v="5"/>
    <s v="MERCHANT"/>
    <n v="1"/>
    <s v="Global"/>
    <n v="0.7"/>
    <x v="0"/>
    <n v="4"/>
    <n v="4"/>
    <n v="2.8"/>
  </r>
  <r>
    <x v="0"/>
    <x v="0"/>
    <s v="BELGIUM"/>
    <s v="KASTERLEE"/>
    <x v="5"/>
    <s v="MERCHANT"/>
    <n v="1"/>
    <s v="Global"/>
    <n v="0.7"/>
    <x v="0"/>
    <n v="0.66"/>
    <n v="0.66"/>
    <n v="0.46200000000000002"/>
  </r>
  <r>
    <x v="0"/>
    <x v="0"/>
    <s v="BELGIUM"/>
    <s v="KRUISHOUTEM"/>
    <x v="1"/>
    <s v="MERCHANT"/>
    <n v="1"/>
    <s v="Global"/>
    <n v="1"/>
    <x v="0"/>
    <n v="1.077"/>
    <n v="1.077"/>
    <n v="1.077"/>
  </r>
  <r>
    <x v="0"/>
    <x v="0"/>
    <s v="BELGIUM"/>
    <s v="LA VIERRE"/>
    <x v="4"/>
    <s v="MERCHANT"/>
    <n v="1"/>
    <s v="Global"/>
    <n v="1"/>
    <x v="0"/>
    <n v="1.9"/>
    <n v="1.9"/>
    <n v="1.9"/>
  </r>
  <r>
    <x v="0"/>
    <x v="0"/>
    <s v="BELGIUM"/>
    <s v="LANAKEN"/>
    <x v="0"/>
    <s v="PARTIALLY CONTRACTED"/>
    <n v="1"/>
    <s v="Global"/>
    <n v="1"/>
    <x v="0"/>
    <n v="43"/>
    <n v="43"/>
    <n v="43"/>
  </r>
  <r>
    <x v="0"/>
    <x v="0"/>
    <s v="BELGIUM"/>
    <s v="LANAKEN 2"/>
    <x v="5"/>
    <s v="MERCHANT"/>
    <n v="1"/>
    <s v="Global"/>
    <n v="0.7"/>
    <x v="0"/>
    <n v="8"/>
    <n v="8"/>
    <n v="5.6"/>
  </r>
  <r>
    <x v="0"/>
    <x v="0"/>
    <s v="BELGIUM"/>
    <s v="LEUVEN"/>
    <x v="1"/>
    <s v="MERCHANT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s v="MERCHANT"/>
    <n v="1"/>
    <s v="Global"/>
    <n v="1"/>
    <x v="0"/>
    <n v="14.35"/>
    <n v="14.35"/>
    <n v="14.35"/>
  </r>
  <r>
    <x v="0"/>
    <x v="0"/>
    <s v="BELGIUM"/>
    <s v="LILLO ENERGY"/>
    <x v="0"/>
    <s v="MOSTLY CONTRACTED"/>
    <n v="0.5"/>
    <s v="Proportional"/>
    <n v="0.5"/>
    <x v="0"/>
    <n v="85"/>
    <n v="42.5"/>
    <n v="42.5"/>
  </r>
  <r>
    <x v="0"/>
    <x v="0"/>
    <s v="BELGIUM"/>
    <s v="LOCHRISTI LAARNE"/>
    <x v="5"/>
    <s v="MERCHANT"/>
    <n v="1"/>
    <s v="Global"/>
    <n v="0.7"/>
    <x v="0"/>
    <n v="4.0999999999999996"/>
    <n v="4.0999999999999996"/>
    <n v="2.87"/>
  </r>
  <r>
    <x v="0"/>
    <x v="0"/>
    <s v="BELGIUM"/>
    <s v="LORCE"/>
    <x v="4"/>
    <s v="MERCHANT"/>
    <n v="1"/>
    <s v="Global"/>
    <n v="1"/>
    <x v="0"/>
    <n v="0.1"/>
    <n v="0.1"/>
    <n v="0.1"/>
  </r>
  <r>
    <x v="0"/>
    <x v="0"/>
    <s v="BELGIUM"/>
    <s v="NDR CONTRACT EDF"/>
    <x v="6"/>
    <s v="NON MERCHANT"/>
    <n v="1"/>
    <s v="Global"/>
    <n v="1"/>
    <x v="0"/>
    <n v="-481"/>
    <n v="-481"/>
    <n v="-481"/>
  </r>
  <r>
    <x v="0"/>
    <x v="0"/>
    <s v="BELGIUM"/>
    <s v="NDR CONTRACT EON"/>
    <x v="6"/>
    <s v="NON MERCHANT"/>
    <n v="1"/>
    <s v="Global"/>
    <n v="1"/>
    <x v="0"/>
    <n v="-349.8"/>
    <n v="-349.8"/>
    <n v="-349.8"/>
  </r>
  <r>
    <x v="0"/>
    <x v="0"/>
    <s v="BELGIUM"/>
    <s v="NDR CONTRACT SPE"/>
    <x v="6"/>
    <s v="NON MERCHANT"/>
    <n v="1"/>
    <s v="Global"/>
    <n v="1"/>
    <x v="0"/>
    <n v="-516.37800000000004"/>
    <n v="-516.37800000000004"/>
    <n v="-516.37800000000004"/>
  </r>
  <r>
    <x v="0"/>
    <x v="0"/>
    <s v="BELGIUM"/>
    <s v="NL PDR CONTRACT EON"/>
    <x v="6"/>
    <s v="MERCHANT"/>
    <n v="1"/>
    <s v="Global"/>
    <n v="1"/>
    <x v="0"/>
    <n v="-188.9"/>
    <n v="-188.9"/>
    <n v="-188.9"/>
  </r>
  <r>
    <x v="0"/>
    <x v="0"/>
    <s v="BELGIUM"/>
    <s v="NOORDSCHOTE"/>
    <x v="2"/>
    <s v="MERCHANT"/>
    <n v="1"/>
    <s v="Global"/>
    <n v="1"/>
    <x v="0"/>
    <n v="18"/>
    <n v="18"/>
    <n v="18"/>
  </r>
  <r>
    <x v="0"/>
    <x v="0"/>
    <s v="BELGIUM"/>
    <s v="OOSTAKKER"/>
    <x v="5"/>
    <s v="MERCHANT"/>
    <n v="1"/>
    <s v="Global"/>
    <n v="1"/>
    <x v="0"/>
    <n v="6"/>
    <n v="6"/>
    <n v="6"/>
  </r>
  <r>
    <x v="0"/>
    <x v="0"/>
    <s v="BELGIUM"/>
    <s v="OOSTAKKER 2"/>
    <x v="1"/>
    <s v="MERCHANT"/>
    <n v="1"/>
    <s v="Global"/>
    <n v="1"/>
    <x v="0"/>
    <n v="0.52100000000000002"/>
    <n v="0.52100000000000002"/>
    <n v="0.52100000000000002"/>
  </r>
  <r>
    <x v="0"/>
    <x v="0"/>
    <s v="BELGIUM"/>
    <s v="OOSTAKKER 3"/>
    <x v="5"/>
    <s v="MERCHANT"/>
    <n v="1"/>
    <s v="Global"/>
    <n v="1"/>
    <x v="0"/>
    <n v="6.15"/>
    <n v="6.15"/>
    <n v="6.15"/>
  </r>
  <r>
    <x v="0"/>
    <x v="0"/>
    <s v="BELGIUM"/>
    <s v="ORVAL"/>
    <x v="4"/>
    <s v="MERCHANT"/>
    <n v="1"/>
    <s v="Global"/>
    <n v="1"/>
    <x v="0"/>
    <n v="0.05"/>
    <n v="0.05"/>
    <n v="0.05"/>
  </r>
  <r>
    <x v="0"/>
    <x v="0"/>
    <s v="BELGIUM"/>
    <s v="PERWEZ"/>
    <x v="5"/>
    <s v="MERCHANT"/>
    <n v="0.249"/>
    <s v="Equity"/>
    <n v="0.249"/>
    <x v="0"/>
    <n v="7.5"/>
    <n v="1.8680000000000001"/>
    <n v="1.8680000000000001"/>
  </r>
  <r>
    <x v="0"/>
    <x v="0"/>
    <s v="BELGIUM"/>
    <s v="POPERINGE"/>
    <x v="5"/>
    <s v="MERCHANT"/>
    <n v="1"/>
    <s v="Global"/>
    <n v="0.7"/>
    <x v="0"/>
    <n v="8.1999999999999993"/>
    <n v="8.1999999999999993"/>
    <n v="5.74"/>
  </r>
  <r>
    <x v="0"/>
    <x v="0"/>
    <s v="BELGIUM"/>
    <s v="QUEVY"/>
    <x v="5"/>
    <s v="MERCHANT"/>
    <n v="1"/>
    <s v="Global"/>
    <n v="1"/>
    <x v="0"/>
    <n v="6"/>
    <n v="6"/>
    <n v="6"/>
  </r>
  <r>
    <x v="0"/>
    <x v="0"/>
    <s v="BELGIUM"/>
    <s v="RODENHUIZE"/>
    <x v="3"/>
    <s v="MERCHANT"/>
    <n v="1"/>
    <s v="Global"/>
    <n v="0.73"/>
    <x v="0"/>
    <n v="205"/>
    <n v="205"/>
    <n v="149.65"/>
  </r>
  <r>
    <x v="0"/>
    <x v="0"/>
    <s v="BELGIUM"/>
    <s v="RODENHUIZE"/>
    <x v="5"/>
    <s v="MERCHANT"/>
    <n v="1"/>
    <s v="Global"/>
    <n v="1"/>
    <x v="0"/>
    <n v="4"/>
    <n v="4"/>
    <n v="4"/>
  </r>
  <r>
    <x v="0"/>
    <x v="0"/>
    <s v="BELGIUM"/>
    <s v="SAINT-GHISLAIN"/>
    <x v="0"/>
    <s v="MERCHANT"/>
    <n v="1"/>
    <s v="Global"/>
    <n v="1"/>
    <x v="0"/>
    <n v="350"/>
    <n v="350"/>
    <n v="350"/>
  </r>
  <r>
    <x v="0"/>
    <x v="0"/>
    <s v="BELGIUM"/>
    <s v="SCHAERBEEK 2"/>
    <x v="2"/>
    <s v="MERCHANT"/>
    <n v="1"/>
    <s v="Global"/>
    <n v="1"/>
    <x v="0"/>
    <n v="45"/>
    <n v="45"/>
    <n v="45"/>
  </r>
  <r>
    <x v="0"/>
    <x v="0"/>
    <s v="BELGIUM"/>
    <s v="SCHELLE"/>
    <x v="5"/>
    <s v="MERCHANT"/>
    <n v="1"/>
    <s v="Global"/>
    <n v="1"/>
    <x v="0"/>
    <n v="4.5"/>
    <n v="4.5"/>
    <n v="4.5"/>
  </r>
  <r>
    <x v="0"/>
    <x v="0"/>
    <s v="BELGIUM"/>
    <s v="SINT GILLIS WAAS"/>
    <x v="5"/>
    <s v="MERCHANT"/>
    <n v="1"/>
    <s v="Global"/>
    <n v="0.7"/>
    <x v="0"/>
    <n v="6.15"/>
    <n v="6.15"/>
    <n v="4.3049999999999997"/>
  </r>
  <r>
    <x v="0"/>
    <x v="0"/>
    <s v="BELGIUM"/>
    <s v="STAVELOT"/>
    <x v="4"/>
    <s v="MERCHANT"/>
    <n v="1"/>
    <s v="Global"/>
    <n v="1"/>
    <x v="0"/>
    <n v="0.12"/>
    <n v="0.12"/>
    <n v="0.12"/>
  </r>
  <r>
    <x v="0"/>
    <x v="0"/>
    <s v="BELGIUM"/>
    <s v="STERPENICH"/>
    <x v="5"/>
    <s v="MERCHANT"/>
    <n v="0.5"/>
    <s v="Equity"/>
    <n v="0.5"/>
    <x v="1"/>
    <n v="6"/>
    <n v="3"/>
    <n v="3"/>
  </r>
  <r>
    <x v="0"/>
    <x v="0"/>
    <s v="BELGIUM"/>
    <s v="TIHANGE"/>
    <x v="6"/>
    <s v="MERCHANT"/>
    <n v="1"/>
    <s v="Global"/>
    <n v="1"/>
    <x v="0"/>
    <n v="3008"/>
    <n v="3008"/>
    <n v="3008"/>
  </r>
  <r>
    <x v="0"/>
    <x v="0"/>
    <s v="BELGIUM"/>
    <s v="TURON-THEUX"/>
    <x v="2"/>
    <s v="MERCHANT"/>
    <n v="1"/>
    <s v="Global"/>
    <n v="1"/>
    <x v="0"/>
    <n v="17"/>
    <n v="17"/>
    <n v="17"/>
  </r>
  <r>
    <x v="0"/>
    <x v="0"/>
    <s v="BELGIUM"/>
    <s v="WERVIK"/>
    <x v="1"/>
    <s v="MERCHANT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s v="MERCHANT"/>
    <n v="1"/>
    <s v="Global"/>
    <n v="1"/>
    <x v="0"/>
    <n v="1.7000000000000001E-2"/>
    <n v="1.7000000000000001E-2"/>
    <n v="1.7000000000000001E-2"/>
  </r>
  <r>
    <x v="0"/>
    <x v="0"/>
    <s v="BELGIUM"/>
    <s v="WESTERLO"/>
    <x v="5"/>
    <s v="MERCHANT"/>
    <n v="0.5"/>
    <s v="Equity"/>
    <n v="0.5"/>
    <x v="0"/>
    <n v="4.0999999999999996"/>
    <n v="2.0499999999999998"/>
    <n v="2.0499999999999998"/>
  </r>
  <r>
    <x v="0"/>
    <x v="0"/>
    <s v="BELGIUM"/>
    <s v="WEVELGEM"/>
    <x v="1"/>
    <s v="MERCHANT"/>
    <n v="1"/>
    <s v="Global"/>
    <n v="1"/>
    <x v="0"/>
    <n v="0.42299999999999999"/>
    <n v="0.42299999999999999"/>
    <n v="0.42299999999999999"/>
  </r>
  <r>
    <x v="0"/>
    <x v="0"/>
    <s v="BELGIUM"/>
    <s v="WICHELEN"/>
    <x v="1"/>
    <s v="MERCHANT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s v="MOSTLY CONTRACTED"/>
    <n v="1"/>
    <s v="Global"/>
    <n v="1"/>
    <x v="0"/>
    <n v="154"/>
    <n v="154"/>
    <n v="154"/>
  </r>
  <r>
    <x v="0"/>
    <x v="0"/>
    <s v="BELGIUM"/>
    <s v="WILRIJK"/>
    <x v="2"/>
    <s v="MERCHANT"/>
    <n v="1"/>
    <s v="Global"/>
    <n v="1"/>
    <x v="0"/>
    <n v="10.5"/>
    <n v="10.5"/>
    <n v="10.5"/>
  </r>
  <r>
    <x v="0"/>
    <x v="0"/>
    <s v="BELGIUM"/>
    <s v="WONDELGEM 3"/>
    <x v="1"/>
    <s v="MERCHANT"/>
    <n v="1"/>
    <s v="Global"/>
    <n v="1"/>
    <x v="0"/>
    <n v="0.497"/>
    <n v="0.497"/>
    <n v="0.497"/>
  </r>
  <r>
    <x v="0"/>
    <x v="0"/>
    <s v="BELGIUM"/>
    <s v="WONDELGEM MULTI"/>
    <x v="5"/>
    <s v="MERCHANT"/>
    <n v="1"/>
    <s v="Global"/>
    <n v="0.7"/>
    <x v="0"/>
    <n v="2"/>
    <n v="2"/>
    <n v="1.4"/>
  </r>
  <r>
    <x v="0"/>
    <x v="0"/>
    <s v="BELGIUM"/>
    <s v="WONDELGEM VDAB"/>
    <x v="5"/>
    <s v="MERCHANT"/>
    <n v="1"/>
    <s v="Global"/>
    <n v="0.7"/>
    <x v="0"/>
    <n v="2"/>
    <n v="2"/>
    <n v="1.4"/>
  </r>
  <r>
    <x v="0"/>
    <x v="0"/>
    <s v="BELGIUM"/>
    <s v="WUUSTWEZEL"/>
    <x v="5"/>
    <s v="MERCHANT"/>
    <n v="0.5"/>
    <s v="Equity"/>
    <n v="0.5"/>
    <x v="0"/>
    <n v="8"/>
    <n v="4"/>
    <n v="4"/>
  </r>
  <r>
    <x v="0"/>
    <x v="0"/>
    <s v="BELGIUM"/>
    <s v="ZANDVLIET"/>
    <x v="0"/>
    <s v="PARTIALLY CONTRACTED"/>
    <n v="0.5"/>
    <s v="Proportional"/>
    <n v="0.5"/>
    <x v="0"/>
    <n v="395"/>
    <n v="197.5"/>
    <n v="197.5"/>
  </r>
  <r>
    <x v="0"/>
    <x v="0"/>
    <s v="BELGIUM"/>
    <s v="ZANDVLIET 2"/>
    <x v="5"/>
    <s v="MERCHANT"/>
    <n v="1"/>
    <s v="Global"/>
    <n v="0.7"/>
    <x v="0"/>
    <n v="12"/>
    <n v="12"/>
    <n v="8.4"/>
  </r>
  <r>
    <x v="0"/>
    <x v="0"/>
    <s v="BELGIUM"/>
    <s v="ZEDELGEM"/>
    <x v="2"/>
    <s v="MERCHANT"/>
    <n v="1"/>
    <s v="Global"/>
    <n v="1"/>
    <x v="0"/>
    <n v="18"/>
    <n v="18"/>
    <n v="18"/>
  </r>
  <r>
    <x v="0"/>
    <x v="0"/>
    <s v="BELGIUM"/>
    <s v="ZEEBRUGGE"/>
    <x v="2"/>
    <s v="MERCHANT"/>
    <n v="1"/>
    <s v="Global"/>
    <n v="1"/>
    <x v="0"/>
    <n v="18"/>
    <n v="18"/>
    <n v="18"/>
  </r>
  <r>
    <x v="0"/>
    <x v="0"/>
    <s v="BELGIUM"/>
    <s v="ZEEBRUGGE 2"/>
    <x v="0"/>
    <s v="MERCHANT"/>
    <n v="1"/>
    <s v="Global"/>
    <n v="1"/>
    <x v="0"/>
    <n v="40"/>
    <n v="40"/>
    <n v="40"/>
  </r>
  <r>
    <x v="0"/>
    <x v="0"/>
    <s v="BELGIUM"/>
    <s v="ZEEBRUGGE 3"/>
    <x v="5"/>
    <s v="MERCHANT"/>
    <n v="1"/>
    <s v="Global"/>
    <n v="1"/>
    <x v="0"/>
    <n v="4.0999999999999996"/>
    <n v="4.0999999999999996"/>
    <n v="4.0999999999999996"/>
  </r>
  <r>
    <x v="0"/>
    <x v="0"/>
    <s v="BELGIUM"/>
    <s v="ZELE"/>
    <x v="5"/>
    <s v="MERCHANT"/>
    <n v="1"/>
    <s v="Global"/>
    <n v="0.7"/>
    <x v="0"/>
    <n v="2.0499999999999998"/>
    <n v="2.0499999999999998"/>
    <n v="1.4350000000000001"/>
  </r>
  <r>
    <x v="0"/>
    <x v="0"/>
    <s v="BELGIUM"/>
    <s v="ZELLIK"/>
    <x v="1"/>
    <s v="MERCHANT"/>
    <n v="1"/>
    <s v="Global"/>
    <n v="1"/>
    <x v="0"/>
    <n v="0.442"/>
    <n v="0.442"/>
    <n v="0.442"/>
  </r>
  <r>
    <x v="0"/>
    <x v="0"/>
    <s v="BELGIUM"/>
    <s v="ZELZATE"/>
    <x v="2"/>
    <s v="MERCHANT"/>
    <n v="1"/>
    <s v="Global"/>
    <n v="1"/>
    <x v="0"/>
    <n v="18"/>
    <n v="18"/>
    <n v="18"/>
  </r>
  <r>
    <x v="0"/>
    <x v="0"/>
    <s v="BELGIUM"/>
    <s v="ZELZATE KNIPPEGROEN"/>
    <x v="2"/>
    <s v="NON MERCHANT"/>
    <n v="1"/>
    <s v="Global"/>
    <n v="1"/>
    <x v="0"/>
    <n v="315"/>
    <n v="315"/>
    <n v="315"/>
  </r>
  <r>
    <x v="0"/>
    <x v="0"/>
    <s v="BELGIUM"/>
    <s v="ZWEVEGEM 2"/>
    <x v="5"/>
    <s v="MERCHANT"/>
    <n v="1"/>
    <s v="Global"/>
    <n v="1"/>
    <x v="0"/>
    <n v="6.15"/>
    <n v="6.15"/>
    <n v="6.15"/>
  </r>
  <r>
    <x v="0"/>
    <x v="0"/>
    <s v="BELGIUM"/>
    <s v="ZWIJNDRECHT (LANXESS RUBBER)"/>
    <x v="0"/>
    <s v="PARTIALLY CONTRACTED"/>
    <n v="1"/>
    <s v="Global"/>
    <n v="1"/>
    <x v="0"/>
    <n v="58"/>
    <n v="58"/>
    <n v="58"/>
  </r>
  <r>
    <x v="0"/>
    <x v="0"/>
    <s v="GERMANY"/>
    <s v="BISTERSBERG"/>
    <x v="5"/>
    <s v="MERCHANT"/>
    <n v="1"/>
    <s v="Global"/>
    <n v="1"/>
    <x v="0"/>
    <n v="8"/>
    <n v="8"/>
    <n v="8"/>
  </r>
  <r>
    <x v="0"/>
    <x v="0"/>
    <s v="GERMANY"/>
    <s v="BKW HYDRO"/>
    <x v="4"/>
    <s v="NON MERCHANT"/>
    <n v="1"/>
    <s v="Global"/>
    <n v="1"/>
    <x v="0"/>
    <n v="46"/>
    <n v="46"/>
    <n v="46"/>
  </r>
  <r>
    <x v="0"/>
    <x v="0"/>
    <s v="GERMANY"/>
    <s v="FARGE"/>
    <x v="7"/>
    <s v="MERCHANT"/>
    <n v="1"/>
    <s v="Global"/>
    <n v="1"/>
    <x v="0"/>
    <n v="350"/>
    <n v="350"/>
    <n v="350"/>
  </r>
  <r>
    <x v="0"/>
    <x v="0"/>
    <s v="GERMANY"/>
    <s v="GERA"/>
    <x v="0"/>
    <s v="NON MERCHANT"/>
    <n v="0.499"/>
    <s v="Equity"/>
    <n v="0.499"/>
    <x v="0"/>
    <n v="75"/>
    <n v="37.424999999999997"/>
    <n v="37.424999999999997"/>
  </r>
  <r>
    <x v="0"/>
    <x v="0"/>
    <s v="GERMANY"/>
    <s v="HARTENFELSER KOPF 13"/>
    <x v="5"/>
    <s v="NON MERCHANT"/>
    <n v="1"/>
    <s v="Global"/>
    <n v="1"/>
    <x v="0"/>
    <n v="2"/>
    <n v="2"/>
    <n v="2"/>
  </r>
  <r>
    <x v="0"/>
    <x v="0"/>
    <s v="GERMANY"/>
    <s v="HELMSTADT/BAYERN"/>
    <x v="5"/>
    <s v="MERCHANT"/>
    <n v="1"/>
    <s v="Global"/>
    <n v="0.67218999999999995"/>
    <x v="0"/>
    <n v="12.5"/>
    <n v="12.5"/>
    <n v="8.4019999999999992"/>
  </r>
  <r>
    <x v="0"/>
    <x v="0"/>
    <s v="GERMANY"/>
    <s v="HORN"/>
    <x v="5"/>
    <s v="MERCHANT"/>
    <n v="1"/>
    <s v="Global"/>
    <n v="1"/>
    <x v="0"/>
    <n v="8"/>
    <n v="8"/>
    <n v="8"/>
  </r>
  <r>
    <x v="0"/>
    <x v="0"/>
    <s v="GERMANY"/>
    <s v="KARSTADT II"/>
    <x v="5"/>
    <s v="MERCHANT"/>
    <n v="1"/>
    <s v="Global"/>
    <n v="1"/>
    <x v="0"/>
    <n v="22"/>
    <n v="22"/>
    <n v="22"/>
  </r>
  <r>
    <x v="0"/>
    <x v="0"/>
    <s v="GERMANY"/>
    <s v="KARSTADT/BLUTHEN"/>
    <x v="5"/>
    <s v="MERCHANT"/>
    <n v="1"/>
    <s v="Global"/>
    <n v="1"/>
    <x v="0"/>
    <n v="41.6"/>
    <n v="41.6"/>
    <n v="41.6"/>
  </r>
  <r>
    <x v="0"/>
    <x v="0"/>
    <s v="GERMANY"/>
    <s v="LOVENICH"/>
    <x v="5"/>
    <s v="MERCHANT"/>
    <n v="1"/>
    <s v="Global"/>
    <n v="1"/>
    <x v="0"/>
    <n v="10.4"/>
    <n v="10.4"/>
    <n v="10.4"/>
  </r>
  <r>
    <x v="0"/>
    <x v="0"/>
    <s v="GERMANY"/>
    <s v="MOLAU/LEISLAU"/>
    <x v="5"/>
    <s v="MERCHANT"/>
    <n v="1"/>
    <s v="Global"/>
    <n v="1"/>
    <x v="0"/>
    <n v="26.4"/>
    <n v="26.4"/>
    <n v="26.4"/>
  </r>
  <r>
    <x v="0"/>
    <x v="0"/>
    <s v="GERMANY"/>
    <s v="NDR CONTRACT"/>
    <x v="6"/>
    <s v="MERCHANT"/>
    <n v="1"/>
    <s v="Global"/>
    <n v="1"/>
    <x v="0"/>
    <n v="602.5"/>
    <n v="602.5"/>
    <n v="602.5"/>
  </r>
  <r>
    <x v="0"/>
    <x v="0"/>
    <s v="GERMANY"/>
    <s v="PECKELSHEIM"/>
    <x v="5"/>
    <s v="MERCHANT"/>
    <n v="1"/>
    <s v="Global"/>
    <n v="1"/>
    <x v="0"/>
    <n v="6"/>
    <n v="6"/>
    <n v="6"/>
  </r>
  <r>
    <x v="0"/>
    <x v="0"/>
    <s v="GERMANY"/>
    <s v="PFREIMD"/>
    <x v="4"/>
    <s v="MERCHANT"/>
    <n v="1"/>
    <s v="Global"/>
    <n v="1"/>
    <x v="0"/>
    <n v="137"/>
    <n v="137"/>
    <n v="137"/>
  </r>
  <r>
    <x v="0"/>
    <x v="0"/>
    <s v="GERMANY"/>
    <s v="PFREIMD"/>
    <x v="4"/>
    <s v="MERCHANT"/>
    <n v="1"/>
    <s v="Global"/>
    <n v="1"/>
    <x v="0"/>
    <n v="5.0999999999999996"/>
    <n v="5.0999999999999996"/>
    <n v="5.0999999999999996"/>
  </r>
  <r>
    <x v="0"/>
    <x v="0"/>
    <s v="GERMANY"/>
    <s v="QUERSTEDT"/>
    <x v="5"/>
    <s v="MERCHANT"/>
    <n v="1"/>
    <s v="Global"/>
    <n v="1"/>
    <x v="0"/>
    <n v="13.86"/>
    <n v="13.86"/>
    <n v="13.86"/>
  </r>
  <r>
    <x v="0"/>
    <x v="0"/>
    <s v="GERMANY"/>
    <s v="RÖMERBERG II"/>
    <x v="5"/>
    <s v="MERCHANT"/>
    <n v="1"/>
    <s v="Global"/>
    <n v="1"/>
    <x v="0"/>
    <n v="4"/>
    <n v="4"/>
    <n v="4"/>
  </r>
  <r>
    <x v="0"/>
    <x v="0"/>
    <s v="GERMANY"/>
    <s v="SAARBRÜCKEN"/>
    <x v="0"/>
    <s v="NON MERCHANT"/>
    <n v="1"/>
    <s v="Global"/>
    <n v="0.51"/>
    <x v="0"/>
    <n v="127"/>
    <n v="127"/>
    <n v="64.77"/>
  </r>
  <r>
    <x v="0"/>
    <x v="0"/>
    <s v="GERMANY"/>
    <s v="SCHKORTLEBEN"/>
    <x v="5"/>
    <s v="MERCHANT"/>
    <n v="1"/>
    <s v="Global"/>
    <n v="1"/>
    <x v="0"/>
    <n v="27.6"/>
    <n v="27.6"/>
    <n v="27.6"/>
  </r>
  <r>
    <x v="0"/>
    <x v="0"/>
    <s v="GERMANY"/>
    <s v="SPESENROTH"/>
    <x v="5"/>
    <s v="MERCHANT"/>
    <n v="1"/>
    <s v="Global"/>
    <n v="1"/>
    <x v="0"/>
    <n v="14"/>
    <n v="14"/>
    <n v="14"/>
  </r>
  <r>
    <x v="0"/>
    <x v="0"/>
    <s v="GERMANY"/>
    <s v="WILHELMSHAVEN"/>
    <x v="7"/>
    <s v="MERCHANT"/>
    <n v="1"/>
    <s v="Global"/>
    <n v="0.52"/>
    <x v="0"/>
    <n v="731"/>
    <n v="731"/>
    <n v="380.12"/>
  </r>
  <r>
    <x v="0"/>
    <x v="0"/>
    <s v="GERMANY"/>
    <s v="WUPPERTAL"/>
    <x v="7"/>
    <s v="NON MERCHANT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s v="NON MERCHANT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s v="NON MERCHANT"/>
    <n v="0.33100000000000002"/>
    <s v="Equity"/>
    <n v="0.33100000000000002"/>
    <x v="0"/>
    <n v="60"/>
    <n v="19.86"/>
    <n v="19.86"/>
  </r>
  <r>
    <x v="0"/>
    <x v="0"/>
    <s v="GERMANY"/>
    <s v="ZOLLING"/>
    <x v="3"/>
    <s v="NON MERCHANT"/>
    <n v="0.5"/>
    <s v="Global"/>
    <n v="0.5"/>
    <x v="0"/>
    <n v="20"/>
    <n v="10"/>
    <n v="10"/>
  </r>
  <r>
    <x v="0"/>
    <x v="0"/>
    <s v="GERMANY"/>
    <s v="ZOLLING"/>
    <x v="7"/>
    <s v="MERCHANT"/>
    <n v="1"/>
    <s v="Global"/>
    <n v="1"/>
    <x v="0"/>
    <n v="472"/>
    <n v="472"/>
    <n v="472"/>
  </r>
  <r>
    <x v="0"/>
    <x v="0"/>
    <s v="GERMANY"/>
    <s v="ZOLLING"/>
    <x v="2"/>
    <s v="MERCHANT"/>
    <n v="1"/>
    <s v="Global"/>
    <n v="1"/>
    <x v="0"/>
    <n v="46"/>
    <n v="46"/>
    <n v="46"/>
  </r>
  <r>
    <x v="0"/>
    <x v="0"/>
    <s v="LUXEMBOURG"/>
    <s v="ESCH-SUR-ALZETTE"/>
    <x v="0"/>
    <s v="MERCHANT"/>
    <n v="1"/>
    <s v="Global"/>
    <n v="0.65"/>
    <x v="0"/>
    <n v="376.4"/>
    <n v="376.4"/>
    <n v="244.66"/>
  </r>
  <r>
    <x v="0"/>
    <x v="0"/>
    <s v="NETHERLANDS"/>
    <s v="APNED"/>
    <x v="0"/>
    <s v="NON MERCHANT"/>
    <n v="1"/>
    <s v="Global"/>
    <n v="1"/>
    <x v="0"/>
    <n v="43"/>
    <n v="43"/>
    <n v="43"/>
  </r>
  <r>
    <x v="0"/>
    <x v="0"/>
    <s v="NETHERLANDS"/>
    <s v="BERGUM"/>
    <x v="0"/>
    <s v="MERCHANT"/>
    <n v="1"/>
    <s v="Global"/>
    <n v="1"/>
    <x v="0"/>
    <n v="145.6"/>
    <n v="145.6"/>
    <n v="145.6"/>
  </r>
  <r>
    <x v="0"/>
    <x v="0"/>
    <s v="NETHERLANDS"/>
    <s v="EEMS"/>
    <x v="0"/>
    <s v="MERCHANT"/>
    <n v="1"/>
    <s v="Global"/>
    <n v="1"/>
    <x v="0"/>
    <n v="359"/>
    <n v="359"/>
    <n v="359"/>
  </r>
  <r>
    <x v="0"/>
    <x v="0"/>
    <s v="NETHERLANDS"/>
    <s v="EEMS"/>
    <x v="0"/>
    <s v="MERCHANT"/>
    <n v="1"/>
    <s v="Global"/>
    <n v="1"/>
    <x v="0"/>
    <n v="1572"/>
    <n v="1572"/>
    <n v="1572"/>
  </r>
  <r>
    <x v="0"/>
    <x v="0"/>
    <s v="NETHERLANDS"/>
    <s v="EEMS"/>
    <x v="5"/>
    <s v="MERCHANT"/>
    <n v="1"/>
    <s v="Global"/>
    <n v="1"/>
    <x v="0"/>
    <n v="27"/>
    <n v="27"/>
    <n v="27"/>
  </r>
  <r>
    <x v="0"/>
    <x v="0"/>
    <s v="NETHERLANDS"/>
    <s v="FLEVO"/>
    <x v="0"/>
    <s v="MERCHANT"/>
    <n v="1"/>
    <s v="Global"/>
    <n v="1"/>
    <x v="0"/>
    <n v="437.8"/>
    <n v="437.8"/>
    <n v="437.8"/>
  </r>
  <r>
    <x v="0"/>
    <x v="0"/>
    <s v="NETHERLANDS"/>
    <s v="FLEVO"/>
    <x v="0"/>
    <s v="MERCHANT"/>
    <n v="1"/>
    <s v="Global"/>
    <n v="1"/>
    <x v="0"/>
    <n v="435.2"/>
    <n v="435.2"/>
    <n v="435.2"/>
  </r>
  <r>
    <x v="0"/>
    <x v="0"/>
    <s v="NETHERLANDS"/>
    <s v="GELDERLAND"/>
    <x v="7"/>
    <s v="MERCHANT"/>
    <n v="1"/>
    <s v="Global"/>
    <n v="1"/>
    <x v="0"/>
    <n v="592"/>
    <n v="592"/>
    <n v="592"/>
  </r>
  <r>
    <x v="0"/>
    <x v="0"/>
    <s v="NETHERLANDS"/>
    <s v="HARCULO"/>
    <x v="0"/>
    <s v="MERCHANT"/>
    <n v="1"/>
    <s v="Global"/>
    <n v="1"/>
    <x v="0"/>
    <n v="86"/>
    <n v="86"/>
    <n v="86"/>
  </r>
  <r>
    <x v="0"/>
    <x v="0"/>
    <s v="NETHERLANDS"/>
    <s v="HARCULO"/>
    <x v="1"/>
    <s v="MERCHANT"/>
    <n v="1"/>
    <s v="Global"/>
    <n v="1"/>
    <x v="0"/>
    <n v="0.875"/>
    <n v="0.875"/>
    <n v="0.875"/>
  </r>
  <r>
    <x v="0"/>
    <x v="0"/>
    <s v="NETHERLANDS"/>
    <s v="LEVANTO NETHERLANDS I"/>
    <x v="5"/>
    <s v="MERCHANT"/>
    <n v="1"/>
    <s v="Global"/>
    <n v="1"/>
    <x v="0"/>
    <n v="6.9"/>
    <n v="6.9"/>
    <n v="6.9"/>
  </r>
  <r>
    <x v="0"/>
    <x v="0"/>
    <s v="NETHERLANDS"/>
    <s v="LEVANTO NETHERLANDS II"/>
    <x v="5"/>
    <s v="MERCHANT"/>
    <n v="1"/>
    <s v="Global"/>
    <n v="1"/>
    <x v="0"/>
    <n v="6.9"/>
    <n v="6.9"/>
    <n v="6.9"/>
  </r>
  <r>
    <x v="0"/>
    <x v="0"/>
    <s v="NETHERLANDS"/>
    <s v="LEVANTO NETHERLANDS III"/>
    <x v="5"/>
    <s v="MERCHANT"/>
    <n v="1"/>
    <s v="Global"/>
    <n v="1"/>
    <x v="0"/>
    <n v="14.9"/>
    <n v="14.9"/>
    <n v="14.9"/>
  </r>
  <r>
    <x v="0"/>
    <x v="0"/>
    <s v="NETHERLANDS"/>
    <s v="NIJMEGEN"/>
    <x v="1"/>
    <s v="MERCHANT"/>
    <n v="1"/>
    <s v="Global"/>
    <n v="1"/>
    <x v="0"/>
    <n v="1"/>
    <n v="1"/>
    <n v="1"/>
  </r>
  <r>
    <x v="0"/>
    <x v="0"/>
    <s v="NETHERLANDS"/>
    <s v="ROTTERDAM"/>
    <x v="7"/>
    <s v="MERCHANT"/>
    <n v="1"/>
    <s v="Global"/>
    <n v="1"/>
    <x v="0"/>
    <n v="731"/>
    <n v="731"/>
    <n v="731"/>
  </r>
  <r>
    <x v="0"/>
    <x v="0"/>
    <s v="FRANCE"/>
    <s v="ABLAINCOURT-PRES.(80)"/>
    <x v="5"/>
    <s v="NON MERCHANT"/>
    <n v="0.49"/>
    <s v="Equity"/>
    <n v="0.49"/>
    <x v="0"/>
    <n v="14.1"/>
    <n v="6.9089999999999998"/>
    <n v="6.9089999999999998"/>
  </r>
  <r>
    <x v="0"/>
    <x v="0"/>
    <s v="FRANCE"/>
    <s v="AGOS-VIDALOS"/>
    <x v="4"/>
    <s v="NON MERCHANT"/>
    <n v="1"/>
    <s v="Global"/>
    <n v="0.99700999999999995"/>
    <x v="0"/>
    <n v="1"/>
    <n v="1"/>
    <n v="0.997"/>
  </r>
  <r>
    <x v="0"/>
    <x v="0"/>
    <s v="FRANCE"/>
    <s v="AMANTY (55)"/>
    <x v="5"/>
    <s v="NON MERCHANT"/>
    <n v="0.49"/>
    <s v="Equity"/>
    <n v="0.49"/>
    <x v="0"/>
    <n v="12"/>
    <n v="5.88"/>
    <n v="5.88"/>
  </r>
  <r>
    <x v="0"/>
    <x v="0"/>
    <s v="FRANCE"/>
    <s v="ANGOUSTRINE"/>
    <x v="4"/>
    <s v="NON MERCHANT"/>
    <n v="1"/>
    <s v="Global"/>
    <n v="0.99700999999999995"/>
    <x v="0"/>
    <n v="1.9"/>
    <n v="1.9"/>
    <n v="1.8939999999999999"/>
  </r>
  <r>
    <x v="0"/>
    <x v="0"/>
    <s v="FRANCE"/>
    <s v="ANOUX(54)"/>
    <x v="5"/>
    <s v="NON MERCHANT"/>
    <n v="0.49"/>
    <s v="Equity"/>
    <n v="0.49"/>
    <x v="0"/>
    <n v="10"/>
    <n v="4.9000000000000004"/>
    <n v="4.9000000000000004"/>
  </r>
  <r>
    <x v="0"/>
    <x v="0"/>
    <s v="FRANCE"/>
    <s v="ARGUEL/SAINT-MAULVIS (80)"/>
    <x v="5"/>
    <s v="NON MERCHANT"/>
    <n v="1"/>
    <s v="Global"/>
    <n v="0.49980000000000002"/>
    <x v="1"/>
    <n v="41.4"/>
    <n v="41.4"/>
    <n v="20.692"/>
  </r>
  <r>
    <x v="0"/>
    <x v="0"/>
    <s v="FRANCE"/>
    <s v="ARTHEZ D'ASSON"/>
    <x v="4"/>
    <s v="NON MERCHANT"/>
    <n v="1"/>
    <s v="Global"/>
    <n v="0.99700999999999995"/>
    <x v="0"/>
    <n v="1.1299999999999999"/>
    <n v="1.1299999999999999"/>
    <n v="1.127"/>
  </r>
  <r>
    <x v="0"/>
    <x v="0"/>
    <s v="FRANCE"/>
    <s v="ARTOUSTE"/>
    <x v="4"/>
    <s v="MERCHANT"/>
    <n v="1"/>
    <s v="Global"/>
    <n v="0.99700999999999995"/>
    <x v="0"/>
    <n v="23"/>
    <n v="23"/>
    <n v="22.931000000000001"/>
  </r>
  <r>
    <x v="0"/>
    <x v="0"/>
    <s v="FRANCE"/>
    <s v="ARTOUSTE LAC"/>
    <x v="4"/>
    <s v="MERCHANT"/>
    <n v="1"/>
    <s v="Global"/>
    <n v="0.99700999999999995"/>
    <x v="0"/>
    <n v="2"/>
    <n v="2"/>
    <n v="1.994"/>
  </r>
  <r>
    <x v="0"/>
    <x v="0"/>
    <s v="FRANCE"/>
    <s v="ASPRES-SUR-BÜECH (05)"/>
    <x v="1"/>
    <s v="NON MERCHANT"/>
    <n v="1"/>
    <s v="Global"/>
    <n v="0.49980000000000002"/>
    <x v="0"/>
    <n v="5.5"/>
    <n v="5.5"/>
    <n v="2.7490000000000001"/>
  </r>
  <r>
    <x v="0"/>
    <x v="0"/>
    <s v="FRANCE"/>
    <s v="ASSOUSTE"/>
    <x v="4"/>
    <s v="NON MERCHANT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s v="NON MERCHANT"/>
    <n v="1"/>
    <s v="Global"/>
    <n v="0.99700999999999995"/>
    <x v="0"/>
    <n v="1.1200000000000001"/>
    <n v="1.1200000000000001"/>
    <n v="1.117"/>
  </r>
  <r>
    <x v="0"/>
    <x v="0"/>
    <s v="FRANCE"/>
    <s v="AUBE"/>
    <x v="4"/>
    <s v="NON MERCHANT"/>
    <n v="1"/>
    <s v="Global"/>
    <n v="0.99700999999999995"/>
    <x v="0"/>
    <n v="2.5"/>
    <n v="2.5"/>
    <n v="2.4929999999999999"/>
  </r>
  <r>
    <x v="0"/>
    <x v="0"/>
    <s v="FRANCE"/>
    <s v="AVESNES EN BRAY(76)"/>
    <x v="5"/>
    <s v="NON MERCHANT"/>
    <n v="1"/>
    <s v="Global"/>
    <n v="0.58989999999999998"/>
    <x v="0"/>
    <n v="12"/>
    <n v="12"/>
    <n v="7.0789999999999997"/>
  </r>
  <r>
    <x v="0"/>
    <x v="0"/>
    <s v="FRANCE"/>
    <s v="AVIGNON"/>
    <x v="4"/>
    <s v="MERCHANT"/>
    <n v="1"/>
    <s v="Global"/>
    <n v="0.49976999999999999"/>
    <x v="0"/>
    <n v="52"/>
    <n v="52"/>
    <n v="25.988"/>
  </r>
  <r>
    <x v="0"/>
    <x v="0"/>
    <s v="FRANCE"/>
    <s v="AVIGNON"/>
    <x v="4"/>
    <s v="MERCHANT"/>
    <n v="1"/>
    <s v="Global"/>
    <n v="0.49976999999999999"/>
    <x v="0"/>
    <n v="126"/>
    <n v="126"/>
    <n v="62.970999999999997"/>
  </r>
  <r>
    <x v="0"/>
    <x v="0"/>
    <s v="FRANCE"/>
    <s v="BAIS (53)"/>
    <x v="5"/>
    <s v="NON MERCHANT"/>
    <n v="1"/>
    <s v="Global"/>
    <n v="0.49980000000000002"/>
    <x v="0"/>
    <n v="4.5999999999999996"/>
    <n v="4.5999999999999996"/>
    <n v="2.2989999999999999"/>
  </r>
  <r>
    <x v="0"/>
    <x v="0"/>
    <s v="FRANCE"/>
    <s v="BARRAGARY"/>
    <x v="4"/>
    <s v="NON MERCHANT"/>
    <n v="1"/>
    <s v="Global"/>
    <n v="0.99700999999999995"/>
    <x v="0"/>
    <n v="8.7999999999999995E-2"/>
    <n v="8.7999999999999995E-2"/>
    <n v="8.7999999999999995E-2"/>
  </r>
  <r>
    <x v="0"/>
    <x v="0"/>
    <s v="FRANCE"/>
    <s v="BARRAGARY"/>
    <x v="4"/>
    <s v="NON MERCHANT"/>
    <n v="1"/>
    <s v="Global"/>
    <n v="0.99700999999999995"/>
    <x v="0"/>
    <n v="0.39"/>
    <n v="0.39"/>
    <n v="0.38900000000000001"/>
  </r>
  <r>
    <x v="0"/>
    <x v="0"/>
    <s v="FRANCE"/>
    <s v="BEAUCAIRE (30)"/>
    <x v="5"/>
    <s v="NON MERCHANT"/>
    <n v="1"/>
    <s v="Global"/>
    <n v="0.49980000000000002"/>
    <x v="0"/>
    <n v="11.5"/>
    <n v="11.5"/>
    <n v="5.7480000000000002"/>
  </r>
  <r>
    <x v="0"/>
    <x v="0"/>
    <s v="FRANCE"/>
    <s v="BEAUCAIRE/TARASCON (30)"/>
    <x v="1"/>
    <s v="NON MERCHANT"/>
    <n v="1"/>
    <s v="Global"/>
    <n v="0.49980000000000002"/>
    <x v="0"/>
    <n v="3"/>
    <n v="3"/>
    <n v="1.4990000000000001"/>
  </r>
  <r>
    <x v="0"/>
    <x v="0"/>
    <s v="FRANCE"/>
    <s v="BEAUCHASTEL"/>
    <x v="4"/>
    <s v="MERCHANT"/>
    <n v="1"/>
    <s v="Global"/>
    <n v="0.49976999999999999"/>
    <x v="0"/>
    <n v="0.7"/>
    <n v="0.7"/>
    <n v="0.35"/>
  </r>
  <r>
    <x v="0"/>
    <x v="0"/>
    <s v="FRANCE"/>
    <s v="BEAUCHASTEL"/>
    <x v="4"/>
    <s v="MERCHANT"/>
    <n v="1"/>
    <s v="Global"/>
    <n v="0.49976999999999999"/>
    <x v="0"/>
    <n v="198"/>
    <n v="198"/>
    <n v="98.953999999999994"/>
  </r>
  <r>
    <x v="0"/>
    <x v="0"/>
    <s v="FRANCE"/>
    <s v="BEAUFOU (85)"/>
    <x v="5"/>
    <s v="NON MERCHANT"/>
    <n v="1"/>
    <s v="Global"/>
    <n v="0.49980000000000002"/>
    <x v="0"/>
    <n v="12"/>
    <n v="12"/>
    <n v="5.9980000000000002"/>
  </r>
  <r>
    <x v="0"/>
    <x v="0"/>
    <s v="FRANCE"/>
    <s v="BELLEY"/>
    <x v="4"/>
    <s v="MERCHANT"/>
    <n v="1"/>
    <s v="Global"/>
    <n v="0.49976999999999999"/>
    <x v="0"/>
    <n v="0.6"/>
    <n v="0.6"/>
    <n v="0.3"/>
  </r>
  <r>
    <x v="0"/>
    <x v="0"/>
    <s v="FRANCE"/>
    <s v="BELLEY"/>
    <x v="4"/>
    <s v="NON MERCHANT"/>
    <n v="1"/>
    <s v="Global"/>
    <n v="0.49976999999999999"/>
    <x v="0"/>
    <n v="5.5"/>
    <n v="5.5"/>
    <n v="2.7490000000000001"/>
  </r>
  <r>
    <x v="0"/>
    <x v="0"/>
    <s v="FRANCE"/>
    <s v="BELLEY"/>
    <x v="4"/>
    <s v="MERCHANT"/>
    <n v="1"/>
    <s v="Global"/>
    <n v="0.49976999999999999"/>
    <x v="0"/>
    <n v="90"/>
    <n v="90"/>
    <n v="44.978999999999999"/>
  </r>
  <r>
    <x v="0"/>
    <x v="0"/>
    <s v="FRANCE"/>
    <s v="BERNES (80)"/>
    <x v="5"/>
    <s v="NON MERCHANT"/>
    <n v="0.49"/>
    <s v="Equity"/>
    <n v="0.49"/>
    <x v="1"/>
    <n v="12.3"/>
    <n v="6.0270000000000001"/>
    <n v="6.0270000000000001"/>
  </r>
  <r>
    <x v="0"/>
    <x v="0"/>
    <s v="FRANCE"/>
    <s v="BESSE-SUR-ISSOLE(83)"/>
    <x v="1"/>
    <s v="NON MERCHANT"/>
    <n v="1"/>
    <s v="Global"/>
    <n v="1"/>
    <x v="0"/>
    <n v="13.9"/>
    <n v="13.9"/>
    <n v="13.9"/>
  </r>
  <r>
    <x v="0"/>
    <x v="0"/>
    <s v="FRANCE"/>
    <s v="BETHENIVILLE(51)"/>
    <x v="5"/>
    <s v="NON MERCHANT"/>
    <n v="0.5"/>
    <s v="Equity"/>
    <n v="0.5"/>
    <x v="0"/>
    <n v="12"/>
    <n v="6"/>
    <n v="6"/>
  </r>
  <r>
    <x v="0"/>
    <x v="0"/>
    <s v="FRANCE"/>
    <s v="BIOUS"/>
    <x v="4"/>
    <s v="MERCHANT"/>
    <n v="1"/>
    <s v="Global"/>
    <n v="0.99700999999999995"/>
    <x v="0"/>
    <n v="14"/>
    <n v="14"/>
    <n v="13.958"/>
  </r>
  <r>
    <x v="0"/>
    <x v="0"/>
    <s v="FRANCE"/>
    <s v="BOLLÈNE (84)"/>
    <x v="1"/>
    <s v="NON MERCHANT"/>
    <n v="1"/>
    <s v="Global"/>
    <n v="0.49980000000000002"/>
    <x v="0"/>
    <n v="4"/>
    <n v="4"/>
    <n v="1.9990000000000001"/>
  </r>
  <r>
    <x v="0"/>
    <x v="0"/>
    <s v="FRANCE"/>
    <s v="BOLLÈNE (84)"/>
    <x v="5"/>
    <s v="NON MERCHANT"/>
    <n v="1"/>
    <s v="Global"/>
    <n v="0.49980000000000002"/>
    <x v="0"/>
    <n v="7.5"/>
    <n v="7.5"/>
    <n v="3.7490000000000001"/>
  </r>
  <r>
    <x v="0"/>
    <x v="0"/>
    <s v="FRANCE"/>
    <s v="BONREPOS"/>
    <x v="1"/>
    <s v="NON MERCHANT"/>
    <n v="0.21249999999999999"/>
    <s v="Equity"/>
    <n v="0.21249999999999999"/>
    <x v="0"/>
    <n v="0.3"/>
    <n v="6.4000000000000001E-2"/>
    <n v="6.4000000000000001E-2"/>
  </r>
  <r>
    <x v="0"/>
    <x v="0"/>
    <s v="FRANCE"/>
    <s v="BOOS(40)"/>
    <x v="1"/>
    <s v="NON MERCHANT"/>
    <n v="0.29436000000000001"/>
    <s v="Equity"/>
    <n v="0.29436000000000001"/>
    <x v="0"/>
    <n v="12"/>
    <n v="3.532"/>
    <n v="3.532"/>
  </r>
  <r>
    <x v="0"/>
    <x v="0"/>
    <s v="FRANCE"/>
    <s v="BOUBERS SUR CANCHE (62)"/>
    <x v="5"/>
    <s v="NON MERCHANT"/>
    <n v="1"/>
    <s v="Global"/>
    <n v="0.58989999999999998"/>
    <x v="0"/>
    <n v="8.35"/>
    <n v="8.35"/>
    <n v="4.9260000000000002"/>
  </r>
  <r>
    <x v="0"/>
    <x v="0"/>
    <s v="FRANCE"/>
    <s v="BOURG-LÈS-VALENCE"/>
    <x v="4"/>
    <s v="MERCHANT"/>
    <n v="1"/>
    <s v="Global"/>
    <n v="0.49976999999999999"/>
    <x v="0"/>
    <n v="180"/>
    <n v="180"/>
    <n v="89.959000000000003"/>
  </r>
  <r>
    <x v="0"/>
    <x v="0"/>
    <s v="FRANCE"/>
    <s v="BRÉGNIER CORDON"/>
    <x v="4"/>
    <s v="MERCHANT"/>
    <n v="1"/>
    <s v="Global"/>
    <n v="0.49976999999999999"/>
    <x v="0"/>
    <n v="5"/>
    <n v="5"/>
    <n v="2.4990000000000001"/>
  </r>
  <r>
    <x v="0"/>
    <x v="0"/>
    <s v="FRANCE"/>
    <s v="BRÉGNIER CORDON"/>
    <x v="4"/>
    <s v="MERCHANT"/>
    <n v="1"/>
    <s v="Global"/>
    <n v="0.49976999999999999"/>
    <x v="0"/>
    <n v="70"/>
    <n v="70"/>
    <n v="34.984000000000002"/>
  </r>
  <r>
    <x v="0"/>
    <x v="0"/>
    <s v="FRANCE"/>
    <s v="BREM SUR MER (85)"/>
    <x v="5"/>
    <s v="NON MERCHANT"/>
    <n v="1"/>
    <s v="Global"/>
    <n v="0.58989999999999998"/>
    <x v="0"/>
    <n v="4.25"/>
    <n v="4.25"/>
    <n v="2.5070000000000001"/>
  </r>
  <r>
    <x v="0"/>
    <x v="0"/>
    <s v="FRANCE"/>
    <s v="BUIGNY-LES-GAMACHES (80)"/>
    <x v="5"/>
    <s v="NON MERCHANT"/>
    <n v="1"/>
    <s v="Global"/>
    <n v="0.49980000000000002"/>
    <x v="0"/>
    <n v="11.5"/>
    <n v="11.5"/>
    <n v="5.7480000000000002"/>
  </r>
  <r>
    <x v="0"/>
    <x v="0"/>
    <s v="FRANCE"/>
    <s v="CADEROUSSE"/>
    <x v="4"/>
    <s v="MERCHANT"/>
    <n v="1"/>
    <s v="Global"/>
    <n v="0.49976999999999999"/>
    <x v="0"/>
    <n v="156"/>
    <n v="156"/>
    <n v="77.963999999999999"/>
  </r>
  <r>
    <x v="0"/>
    <x v="0"/>
    <s v="FRANCE"/>
    <s v="CALLIAN"/>
    <x v="1"/>
    <s v="NON MERCHANT"/>
    <n v="0.21249999999999999"/>
    <s v="Equity"/>
    <n v="0.21249999999999999"/>
    <x v="0"/>
    <n v="7.4"/>
    <n v="1.573"/>
    <n v="1.573"/>
  </r>
  <r>
    <x v="0"/>
    <x v="0"/>
    <s v="FRANCE"/>
    <s v="CAMBERNON (50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CAMPISTROUS"/>
    <x v="1"/>
    <s v="NON MERCHANT"/>
    <n v="0.21249999999999999"/>
    <s v="Equity"/>
    <n v="0.21249999999999999"/>
    <x v="0"/>
    <n v="0.3"/>
    <n v="6.4000000000000001E-2"/>
    <n v="6.4000000000000001E-2"/>
  </r>
  <r>
    <x v="0"/>
    <x v="0"/>
    <s v="FRANCE"/>
    <s v="CANEHAN (76)"/>
    <x v="5"/>
    <s v="NON MERCHANT"/>
    <n v="1"/>
    <s v="Global"/>
    <n v="0.49980000000000002"/>
    <x v="0"/>
    <n v="13.8"/>
    <n v="13.8"/>
    <n v="6.8970000000000002"/>
  </r>
  <r>
    <x v="0"/>
    <x v="0"/>
    <s v="FRANCE"/>
    <s v="CANOUVILLE(16)"/>
    <x v="5"/>
    <s v="NON MERCHANT"/>
    <n v="1"/>
    <s v="Global"/>
    <n v="0.58989999999999998"/>
    <x v="1"/>
    <n v="11.75"/>
    <n v="11.75"/>
    <n v="6.931"/>
  </r>
  <r>
    <x v="0"/>
    <x v="0"/>
    <s v="FRANCE"/>
    <s v="CAPDENAC"/>
    <x v="4"/>
    <s v="NON MERCHANT"/>
    <n v="1"/>
    <s v="Global"/>
    <n v="0.99700999999999995"/>
    <x v="0"/>
    <n v="3.8"/>
    <n v="3.8"/>
    <n v="3.7890000000000001"/>
  </r>
  <r>
    <x v="0"/>
    <x v="0"/>
    <s v="FRANCE"/>
    <s v="CASTELLA"/>
    <x v="4"/>
    <s v="NON MERCHANT"/>
    <n v="1"/>
    <s v="Global"/>
    <n v="0.99700999999999995"/>
    <x v="0"/>
    <n v="1.3"/>
    <n v="1.3"/>
    <n v="1.296"/>
  </r>
  <r>
    <x v="0"/>
    <x v="0"/>
    <s v="FRANCE"/>
    <s v="CASTET"/>
    <x v="4"/>
    <s v="NON MERCHANT"/>
    <n v="1"/>
    <s v="Global"/>
    <n v="0.99700999999999995"/>
    <x v="0"/>
    <n v="1.5"/>
    <n v="1.5"/>
    <n v="1.496"/>
  </r>
  <r>
    <x v="0"/>
    <x v="0"/>
    <s v="FRANCE"/>
    <s v="CERNON(51)"/>
    <x v="5"/>
    <s v="NON MERCHANT"/>
    <n v="4.4999999999999998E-2"/>
    <s v="Equity"/>
    <n v="4.4999999999999998E-2"/>
    <x v="0"/>
    <n v="10"/>
    <n v="0.45"/>
    <n v="0.45"/>
  </r>
  <r>
    <x v="0"/>
    <x v="0"/>
    <s v="FRANCE"/>
    <s v="CERNON(51)"/>
    <x v="5"/>
    <s v="NON MERCHANT"/>
    <n v="0.5"/>
    <s v="Equity"/>
    <n v="0.5"/>
    <x v="0"/>
    <n v="7.5"/>
    <n v="3.75"/>
    <n v="3.75"/>
  </r>
  <r>
    <x v="0"/>
    <x v="0"/>
    <s v="FRANCE"/>
    <s v="CHABEUIL"/>
    <x v="1"/>
    <s v="NON MERCHANT"/>
    <n v="0.21249999999999999"/>
    <s v="Equity"/>
    <n v="0.21249999999999999"/>
    <x v="0"/>
    <n v="0.4"/>
    <n v="8.5000000000000006E-2"/>
    <n v="8.5000000000000006E-2"/>
  </r>
  <r>
    <x v="0"/>
    <x v="0"/>
    <s v="FRANCE"/>
    <s v="CHAMPFLEURY1 (10)"/>
    <x v="5"/>
    <s v="NON MERCHANT"/>
    <n v="1"/>
    <s v="Global"/>
    <n v="0.49980000000000002"/>
    <x v="0"/>
    <n v="12"/>
    <n v="12"/>
    <n v="5.9980000000000002"/>
  </r>
  <r>
    <x v="0"/>
    <x v="0"/>
    <s v="FRANCE"/>
    <s v="CHARLY SUR MARNE (02)"/>
    <x v="5"/>
    <s v="NON MERCHANT"/>
    <n v="1"/>
    <s v="Global"/>
    <n v="0.58989999999999998"/>
    <x v="0"/>
    <n v="22"/>
    <n v="22"/>
    <n v="12.978"/>
  </r>
  <r>
    <x v="0"/>
    <x v="0"/>
    <s v="FRANCE"/>
    <s v="CHATEAURENARD(13)"/>
    <x v="1"/>
    <s v="NON MERCHANT"/>
    <n v="0.29436000000000001"/>
    <s v="Equity"/>
    <n v="0.29436000000000001"/>
    <x v="0"/>
    <n v="7"/>
    <n v="2.0609999999999999"/>
    <n v="2.0609999999999999"/>
  </r>
  <r>
    <x v="0"/>
    <x v="0"/>
    <s v="FRANCE"/>
    <s v="CHAUTAGNE"/>
    <x v="4"/>
    <s v="MERCHANT"/>
    <n v="1"/>
    <s v="Global"/>
    <n v="0.49976999999999999"/>
    <x v="0"/>
    <n v="1.5"/>
    <n v="1.5"/>
    <n v="0.75"/>
  </r>
  <r>
    <x v="0"/>
    <x v="0"/>
    <s v="FRANCE"/>
    <s v="CHAUTAGNE"/>
    <x v="4"/>
    <s v="NON MERCHANT"/>
    <n v="1"/>
    <s v="Global"/>
    <n v="0.49976999999999999"/>
    <x v="0"/>
    <n v="5.8"/>
    <n v="5.8"/>
    <n v="2.899"/>
  </r>
  <r>
    <x v="0"/>
    <x v="0"/>
    <s v="FRANCE"/>
    <s v="CHAUTAGNE"/>
    <x v="4"/>
    <s v="MERCHANT"/>
    <n v="1"/>
    <s v="Global"/>
    <n v="0.49976999999999999"/>
    <x v="0"/>
    <n v="90"/>
    <n v="90"/>
    <n v="44.978999999999999"/>
  </r>
  <r>
    <x v="0"/>
    <x v="0"/>
    <s v="FRANCE"/>
    <s v="CHITRY-QUENNE(89)"/>
    <x v="5"/>
    <s v="NON MERCHANT"/>
    <n v="1"/>
    <s v="Global"/>
    <n v="0.58989999999999998"/>
    <x v="0"/>
    <n v="32"/>
    <n v="32"/>
    <n v="18.876999999999999"/>
  </r>
  <r>
    <x v="0"/>
    <x v="0"/>
    <s v="FRANCE"/>
    <s v="CIREY-LÈS-MAREILLES(52)"/>
    <x v="5"/>
    <s v="NON MERCHANT"/>
    <n v="0.5"/>
    <s v="Equity"/>
    <n v="0.5"/>
    <x v="0"/>
    <n v="12"/>
    <n v="6"/>
    <n v="6"/>
  </r>
  <r>
    <x v="0"/>
    <x v="0"/>
    <s v="FRANCE"/>
    <s v="CLARENS"/>
    <x v="1"/>
    <s v="NON MERCHANT"/>
    <n v="0.21249999999999999"/>
    <s v="Equity"/>
    <n v="0.21249999999999999"/>
    <x v="0"/>
    <n v="0.3"/>
    <n v="6.4000000000000001E-2"/>
    <n v="6.4000000000000001E-2"/>
  </r>
  <r>
    <x v="0"/>
    <x v="0"/>
    <s v="FRANCE"/>
    <s v="CLELLES"/>
    <x v="1"/>
    <s v="NON MERCHANT"/>
    <n v="0.21249999999999999"/>
    <s v="Equity"/>
    <n v="0.21249999999999999"/>
    <x v="0"/>
    <n v="0.2"/>
    <n v="4.2999999999999997E-2"/>
    <n v="4.2999999999999997E-2"/>
  </r>
  <r>
    <x v="0"/>
    <x v="0"/>
    <s v="FRANCE"/>
    <s v="CN'AIR HYDRO"/>
    <x v="4"/>
    <s v="MERCHANT"/>
    <n v="1"/>
    <s v="Global"/>
    <n v="0.49980000000000002"/>
    <x v="0"/>
    <n v="19.2"/>
    <n v="19.2"/>
    <n v="9.5960000000000001"/>
  </r>
  <r>
    <x v="0"/>
    <x v="0"/>
    <s v="FRANCE"/>
    <s v="CN'AIR OTHER"/>
    <x v="1"/>
    <s v="NON MERCHANT"/>
    <n v="1"/>
    <s v="Global"/>
    <n v="0.49980000000000002"/>
    <x v="0"/>
    <n v="15"/>
    <n v="15"/>
    <n v="7.4969999999999999"/>
  </r>
  <r>
    <x v="0"/>
    <x v="0"/>
    <s v="FRANCE"/>
    <s v="COINDRE"/>
    <x v="4"/>
    <s v="MERCHANT"/>
    <n v="1"/>
    <s v="Global"/>
    <n v="0.99700999999999995"/>
    <x v="0"/>
    <n v="36"/>
    <n v="36"/>
    <n v="35.892000000000003"/>
  </r>
  <r>
    <x v="0"/>
    <x v="0"/>
    <s v="FRANCE"/>
    <s v="COYECQUES(62)"/>
    <x v="5"/>
    <s v="NON MERCHANT"/>
    <n v="0.49"/>
    <s v="Equity"/>
    <n v="0.49"/>
    <x v="0"/>
    <n v="8"/>
    <n v="3.92"/>
    <n v="3.92"/>
  </r>
  <r>
    <x v="0"/>
    <x v="0"/>
    <s v="FRANCE"/>
    <s v="CRENNES-SUR-FRAUBÉE(53)"/>
    <x v="5"/>
    <s v="NON MERCHANT"/>
    <n v="1"/>
    <s v="Global"/>
    <n v="0.49980000000000002"/>
    <x v="0"/>
    <n v="10"/>
    <n v="10"/>
    <n v="4.9980000000000002"/>
  </r>
  <r>
    <x v="0"/>
    <x v="0"/>
    <s v="FRANCE"/>
    <s v="CRUGUEL (56)"/>
    <x v="5"/>
    <s v="NON MERCHANT"/>
    <n v="1"/>
    <s v="Global"/>
    <n v="0.49980000000000002"/>
    <x v="0"/>
    <n v="12"/>
    <n v="12"/>
    <n v="5.9980000000000002"/>
  </r>
  <r>
    <x v="0"/>
    <x v="0"/>
    <s v="FRANCE"/>
    <s v="CRUSCADES (11)"/>
    <x v="5"/>
    <s v="NON MERCHANT"/>
    <n v="1"/>
    <s v="Global"/>
    <n v="0.58989999999999998"/>
    <x v="0"/>
    <n v="11.5"/>
    <n v="11.5"/>
    <n v="6.7839999999999998"/>
  </r>
  <r>
    <x v="0"/>
    <x v="0"/>
    <s v="FRANCE"/>
    <s v="CURBANS(04)"/>
    <x v="1"/>
    <s v="NON MERCHANT"/>
    <n v="0.4"/>
    <s v="Equity"/>
    <n v="0.4"/>
    <x v="0"/>
    <n v="26.1"/>
    <n v="10.44"/>
    <n v="10.44"/>
  </r>
  <r>
    <x v="0"/>
    <x v="0"/>
    <s v="FRANCE"/>
    <s v="DONZÈRE-MONDRAGON"/>
    <x v="4"/>
    <s v="MERCHANT"/>
    <n v="1"/>
    <s v="Global"/>
    <n v="0.49976999999999999"/>
    <x v="0"/>
    <n v="348"/>
    <n v="348"/>
    <n v="173.92"/>
  </r>
  <r>
    <x v="0"/>
    <x v="0"/>
    <s v="FRANCE"/>
    <s v="DROUPT-SAINT-BASLE (10)"/>
    <x v="5"/>
    <s v="NON MERCHANT"/>
    <n v="0.49"/>
    <s v="Equity"/>
    <n v="0.49"/>
    <x v="0"/>
    <n v="48.3"/>
    <n v="23.667000000000002"/>
    <n v="23.667000000000002"/>
  </r>
  <r>
    <x v="0"/>
    <x v="0"/>
    <s v="FRANCE"/>
    <s v="DUNKERQUE(59)"/>
    <x v="2"/>
    <s v="PARTIALLY CONTRACTED"/>
    <n v="1"/>
    <s v="Global"/>
    <n v="1"/>
    <x v="0"/>
    <n v="788"/>
    <n v="788"/>
    <n v="788"/>
  </r>
  <r>
    <x v="0"/>
    <x v="0"/>
    <s v="FRANCE"/>
    <s v="EAUX-BONNES"/>
    <x v="4"/>
    <s v="NON MERCHANT"/>
    <n v="1"/>
    <s v="Global"/>
    <n v="0.99700999999999995"/>
    <x v="0"/>
    <n v="3.2"/>
    <n v="3.2"/>
    <n v="3.19"/>
  </r>
  <r>
    <x v="0"/>
    <x v="0"/>
    <s v="FRANCE"/>
    <s v="ECHALOT(21)"/>
    <x v="5"/>
    <s v="NON MERCHANT"/>
    <n v="1"/>
    <s v="Global"/>
    <n v="0.58989999999999998"/>
    <x v="0"/>
    <n v="16"/>
    <n v="16"/>
    <n v="9.4390000000000001"/>
  </r>
  <r>
    <x v="0"/>
    <x v="0"/>
    <s v="FRANCE"/>
    <s v="EGET"/>
    <x v="4"/>
    <s v="MERCHANT"/>
    <n v="1"/>
    <s v="Global"/>
    <n v="0.99700999999999995"/>
    <x v="0"/>
    <n v="32.6"/>
    <n v="32.6"/>
    <n v="32.503"/>
  </r>
  <r>
    <x v="0"/>
    <x v="0"/>
    <s v="FRANCE"/>
    <s v="EPIZON (52)"/>
    <x v="5"/>
    <s v="NON MERCHANT"/>
    <n v="0.5"/>
    <s v="Equity"/>
    <n v="0.5"/>
    <x v="0"/>
    <n v="79.95"/>
    <n v="39.975000000000001"/>
    <n v="39.975000000000001"/>
  </r>
  <r>
    <x v="0"/>
    <x v="0"/>
    <s v="FRANCE"/>
    <s v="ERBRAY (44)"/>
    <x v="5"/>
    <s v="NON MERCHANT"/>
    <n v="1"/>
    <s v="Global"/>
    <n v="0.49980000000000002"/>
    <x v="0"/>
    <n v="11.5"/>
    <n v="11.5"/>
    <n v="5.7480000000000002"/>
  </r>
  <r>
    <x v="0"/>
    <x v="0"/>
    <s v="FRANCE"/>
    <s v="ERNY SAINT JULIEN (62)"/>
    <x v="5"/>
    <s v="NON MERCHANT"/>
    <n v="0.49"/>
    <s v="Equity"/>
    <n v="0.49"/>
    <x v="1"/>
    <n v="8.1999999999999993"/>
    <n v="4.0179999999999998"/>
    <n v="4.0179999999999998"/>
  </r>
  <r>
    <x v="0"/>
    <x v="0"/>
    <s v="FRANCE"/>
    <s v="ESPALUNGUE"/>
    <x v="4"/>
    <s v="NON MERCHANT"/>
    <n v="1"/>
    <s v="Global"/>
    <n v="0.99700999999999995"/>
    <x v="0"/>
    <n v="3.7"/>
    <n v="3.7"/>
    <n v="3.6890000000000001"/>
  </r>
  <r>
    <x v="0"/>
    <x v="0"/>
    <s v="FRANCE"/>
    <s v="ETALANTE(21)"/>
    <x v="5"/>
    <s v="NON MERCHANT"/>
    <n v="1"/>
    <s v="Global"/>
    <n v="0.58989999999999998"/>
    <x v="0"/>
    <n v="30"/>
    <n v="30"/>
    <n v="17.696999999999999"/>
  </r>
  <r>
    <x v="0"/>
    <x v="0"/>
    <s v="FRANCE"/>
    <s v="FABRÈGES"/>
    <x v="4"/>
    <s v="NON MERCHANT"/>
    <n v="1"/>
    <s v="Global"/>
    <n v="0.99700999999999995"/>
    <x v="0"/>
    <n v="9"/>
    <n v="9"/>
    <n v="8.9730000000000008"/>
  </r>
  <r>
    <x v="0"/>
    <x v="0"/>
    <s v="FRANCE"/>
    <s v="FALLERON (85)"/>
    <x v="5"/>
    <s v="NON MERCHANT"/>
    <n v="1"/>
    <s v="Global"/>
    <n v="0.49980000000000002"/>
    <x v="0"/>
    <n v="11.5"/>
    <n v="11.5"/>
    <n v="5.7480000000000002"/>
  </r>
  <r>
    <x v="0"/>
    <x v="0"/>
    <s v="FRANCE"/>
    <s v="FIENVILLERS (80)"/>
    <x v="5"/>
    <s v="NON MERCHANT"/>
    <n v="1"/>
    <s v="Global"/>
    <n v="0.58989999999999998"/>
    <x v="0"/>
    <n v="8.35"/>
    <n v="8.35"/>
    <n v="4.9260000000000002"/>
  </r>
  <r>
    <x v="0"/>
    <x v="0"/>
    <s v="FRANCE"/>
    <s v="FITOU(11)"/>
    <x v="5"/>
    <s v="NON MERCHANT"/>
    <n v="0.5"/>
    <s v="Equity"/>
    <n v="0.5"/>
    <x v="0"/>
    <n v="10.4"/>
    <n v="5.2"/>
    <n v="5.2"/>
  </r>
  <r>
    <x v="0"/>
    <x v="0"/>
    <s v="FRANCE"/>
    <s v="FONTPEDROUSE"/>
    <x v="4"/>
    <s v="NON MERCHANT"/>
    <n v="1"/>
    <s v="Global"/>
    <n v="0.99700999999999995"/>
    <x v="0"/>
    <n v="5.6"/>
    <n v="5.6"/>
    <n v="5.5830000000000002"/>
  </r>
  <r>
    <x v="0"/>
    <x v="0"/>
    <s v="FRANCE"/>
    <s v="FOS-SUR-MER (13)"/>
    <x v="5"/>
    <s v="NON MERCHANT"/>
    <n v="1"/>
    <s v="Global"/>
    <n v="0.49980000000000002"/>
    <x v="0"/>
    <n v="10"/>
    <n v="10"/>
    <n v="4.9980000000000002"/>
  </r>
  <r>
    <x v="0"/>
    <x v="0"/>
    <s v="FRANCE"/>
    <s v="FOS-SUR-MER 2(13)"/>
    <x v="0"/>
    <s v="MERCHANT"/>
    <n v="1"/>
    <s v="Global"/>
    <n v="1"/>
    <x v="0"/>
    <n v="62"/>
    <n v="62"/>
    <n v="62"/>
  </r>
  <r>
    <x v="0"/>
    <x v="0"/>
    <s v="FRANCE"/>
    <s v="FOS-SUR-MER 2(13)"/>
    <x v="0"/>
    <s v="MERCHANT"/>
    <n v="1"/>
    <s v="Global"/>
    <n v="1"/>
    <x v="0"/>
    <n v="428"/>
    <n v="428"/>
    <n v="428"/>
  </r>
  <r>
    <x v="0"/>
    <x v="0"/>
    <s v="FRANCE"/>
    <s v="FOS-SUR-MER 3(13)"/>
    <x v="0"/>
    <s v="MERCHANT"/>
    <n v="1"/>
    <s v="Global"/>
    <n v="1"/>
    <x v="0"/>
    <n v="435"/>
    <n v="435"/>
    <n v="435"/>
  </r>
  <r>
    <x v="0"/>
    <x v="0"/>
    <s v="FRANCE"/>
    <s v="FREIGNÉ (49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s v="NON MERCHANT"/>
    <n v="1"/>
    <s v="Global"/>
    <n v="0.58989999999999998"/>
    <x v="0"/>
    <n v="18"/>
    <n v="18"/>
    <n v="10.618"/>
  </r>
  <r>
    <x v="0"/>
    <x v="0"/>
    <s v="FRANCE"/>
    <s v="GÉNISSIAT"/>
    <x v="4"/>
    <s v="MERCHANT"/>
    <n v="1"/>
    <s v="Global"/>
    <n v="0.49976999999999999"/>
    <x v="0"/>
    <n v="423"/>
    <n v="423"/>
    <n v="211.40199999999999"/>
  </r>
  <r>
    <x v="0"/>
    <x v="0"/>
    <s v="FRANCE"/>
    <s v="GERMINON-VÉLYE (51)"/>
    <x v="5"/>
    <s v="NON MERCHANT"/>
    <n v="0.5"/>
    <s v="Equity"/>
    <n v="0.5"/>
    <x v="0"/>
    <n v="75"/>
    <n v="37.5"/>
    <n v="37.5"/>
  </r>
  <r>
    <x v="0"/>
    <x v="0"/>
    <s v="FRANCE"/>
    <s v="GETEU"/>
    <x v="4"/>
    <s v="NON MERCHANT"/>
    <n v="1"/>
    <s v="Global"/>
    <n v="0.99700999999999995"/>
    <x v="0"/>
    <n v="9.9"/>
    <n v="9.9"/>
    <n v="9.8699999999999992"/>
  </r>
  <r>
    <x v="0"/>
    <x v="0"/>
    <s v="FRANCE"/>
    <s v="GOURGANCON(51)"/>
    <x v="5"/>
    <s v="NON MERCHANT"/>
    <n v="0.5"/>
    <s v="Equity"/>
    <n v="0.5"/>
    <x v="0"/>
    <n v="48"/>
    <n v="24"/>
    <n v="24"/>
  </r>
  <r>
    <x v="0"/>
    <x v="0"/>
    <s v="FRANCE"/>
    <s v="GROS-CHASTANG(19)"/>
    <x v="1"/>
    <s v="NON MERCHANT"/>
    <n v="1"/>
    <s v="Global"/>
    <n v="0.58989999999999998"/>
    <x v="0"/>
    <n v="12"/>
    <n v="12"/>
    <n v="7.0789999999999997"/>
  </r>
  <r>
    <x v="0"/>
    <x v="0"/>
    <s v="FRANCE"/>
    <s v="GUERVILLE MELLEVILLE (76)"/>
    <x v="5"/>
    <s v="NON MERCHANT"/>
    <n v="1"/>
    <s v="Global"/>
    <n v="0.49980000000000002"/>
    <x v="0"/>
    <n v="11.5"/>
    <n v="11.5"/>
    <n v="5.7480000000000002"/>
  </r>
  <r>
    <x v="0"/>
    <x v="0"/>
    <s v="FRANCE"/>
    <s v="HAMBERS (53)"/>
    <x v="5"/>
    <s v="NON MERCHANT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s v="NON MERCHANT"/>
    <n v="0.5"/>
    <s v="Equity"/>
    <n v="0.5"/>
    <x v="0"/>
    <n v="20.5"/>
    <n v="10.25"/>
    <n v="10.25"/>
  </r>
  <r>
    <x v="0"/>
    <x v="0"/>
    <s v="FRANCE"/>
    <s v="HARCANVILLE (76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s v="NON MERCHANT"/>
    <n v="0.5"/>
    <s v="Equity"/>
    <n v="0.5"/>
    <x v="0"/>
    <n v="44"/>
    <n v="22"/>
    <n v="22"/>
  </r>
  <r>
    <x v="0"/>
    <x v="0"/>
    <s v="FRANCE"/>
    <s v="HAUTE-LYS"/>
    <x v="5"/>
    <s v="NON MERCHANT"/>
    <n v="0.5"/>
    <s v="Equity"/>
    <n v="0.5"/>
    <x v="0"/>
    <n v="37.5"/>
    <n v="18.75"/>
    <n v="18.75"/>
  </r>
  <r>
    <x v="0"/>
    <x v="0"/>
    <s v="FRANCE"/>
    <s v="HAUTEVESNES(02)"/>
    <x v="5"/>
    <s v="NON MERCHANT"/>
    <n v="0.49"/>
    <s v="Equity"/>
    <n v="0.49"/>
    <x v="0"/>
    <n v="12"/>
    <n v="5.88"/>
    <n v="5.88"/>
  </r>
  <r>
    <x v="0"/>
    <x v="0"/>
    <s v="FRANCE"/>
    <s v="HUIRON,COURDEMANGES(51)"/>
    <x v="5"/>
    <s v="NON MERCHANT"/>
    <n v="0.5"/>
    <s v="Equity"/>
    <n v="0.5"/>
    <x v="0"/>
    <n v="13.8"/>
    <n v="6.9"/>
    <n v="6.9"/>
  </r>
  <r>
    <x v="0"/>
    <x v="0"/>
    <s v="FRANCE"/>
    <s v="ISABY"/>
    <x v="4"/>
    <s v="NON MERCHANT"/>
    <n v="1"/>
    <s v="Global"/>
    <n v="0.99700999999999995"/>
    <x v="0"/>
    <n v="2"/>
    <n v="2"/>
    <n v="1.994"/>
  </r>
  <r>
    <x v="0"/>
    <x v="0"/>
    <s v="FRANCE"/>
    <s v="JONCELS(34)"/>
    <x v="5"/>
    <s v="NON MERCHANT"/>
    <n v="1"/>
    <s v="Global"/>
    <n v="0.58989999999999998"/>
    <x v="1"/>
    <n v="29.9"/>
    <n v="29.9"/>
    <n v="17.638000000000002"/>
  </r>
  <r>
    <x v="0"/>
    <x v="0"/>
    <s v="FRANCE"/>
    <s v="JONCET"/>
    <x v="4"/>
    <s v="NON MERCHANT"/>
    <n v="1"/>
    <s v="Global"/>
    <n v="0.99700999999999995"/>
    <x v="0"/>
    <n v="0.38"/>
    <n v="0.38"/>
    <n v="0.379"/>
  </r>
  <r>
    <x v="0"/>
    <x v="0"/>
    <s v="FRANCE"/>
    <s v="LA CASSAGNE"/>
    <x v="4"/>
    <s v="NON MERCHANT"/>
    <n v="1"/>
    <s v="Global"/>
    <n v="0.99700999999999995"/>
    <x v="0"/>
    <n v="11"/>
    <n v="11"/>
    <n v="10.967000000000001"/>
  </r>
  <r>
    <x v="0"/>
    <x v="0"/>
    <s v="FRANCE"/>
    <s v="LA CHAUSSÉE SUR MARNE(51)"/>
    <x v="5"/>
    <s v="NON MERCHANT"/>
    <n v="0.5"/>
    <s v="Equity"/>
    <n v="0.5"/>
    <x v="0"/>
    <n v="6"/>
    <n v="3"/>
    <n v="3"/>
  </r>
  <r>
    <x v="0"/>
    <x v="0"/>
    <s v="FRANCE"/>
    <s v="LA CROISETTE (60)"/>
    <x v="5"/>
    <s v="NON MERCHANT"/>
    <n v="1"/>
    <s v="Global"/>
    <n v="0.49980000000000002"/>
    <x v="0"/>
    <n v="29.9"/>
    <n v="29.9"/>
    <n v="14.944000000000001"/>
  </r>
  <r>
    <x v="0"/>
    <x v="0"/>
    <s v="FRANCE"/>
    <s v="LA DIVATTE (44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s v="NON MERCHANT"/>
    <n v="0.5"/>
    <s v="Equity"/>
    <n v="0.5"/>
    <x v="0"/>
    <n v="33"/>
    <n v="16.5"/>
    <n v="16.5"/>
  </r>
  <r>
    <x v="0"/>
    <x v="0"/>
    <s v="FRANCE"/>
    <s v="LA LIMOUZINIÈRE (44)"/>
    <x v="5"/>
    <s v="NON MERCHANT"/>
    <n v="1"/>
    <s v="Global"/>
    <n v="0.58989999999999998"/>
    <x v="0"/>
    <n v="6"/>
    <n v="6"/>
    <n v="3.5390000000000001"/>
  </r>
  <r>
    <x v="0"/>
    <x v="0"/>
    <s v="FRANCE"/>
    <s v="LA RIBÉROLE"/>
    <x v="4"/>
    <s v="NON MERCHANT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s v="MERCHANT"/>
    <n v="1"/>
    <s v="Global"/>
    <n v="0.99700999999999995"/>
    <x v="0"/>
    <n v="3.9"/>
    <n v="3.9"/>
    <n v="3.8879999999999999"/>
  </r>
  <r>
    <x v="0"/>
    <x v="0"/>
    <s v="FRANCE"/>
    <s v="LAGARDE"/>
    <x v="4"/>
    <s v="NON MERCHANT"/>
    <n v="1"/>
    <s v="Global"/>
    <n v="0.99700999999999995"/>
    <x v="0"/>
    <n v="1"/>
    <n v="1"/>
    <n v="0.997"/>
  </r>
  <r>
    <x v="0"/>
    <x v="0"/>
    <s v="FRANCE"/>
    <s v="LANRIVOARE (29)"/>
    <x v="5"/>
    <s v="NON MERCHANT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s v="NON MERCHANT"/>
    <n v="0.17493"/>
    <s v="Equity"/>
    <n v="0.17493"/>
    <x v="0"/>
    <n v="12"/>
    <n v="2.0990000000000002"/>
    <n v="2.0990000000000002"/>
  </r>
  <r>
    <x v="0"/>
    <x v="0"/>
    <s v="FRANCE"/>
    <s v="LARRAU"/>
    <x v="4"/>
    <s v="NON MERCHANT"/>
    <n v="1"/>
    <s v="Global"/>
    <n v="0.99700999999999995"/>
    <x v="0"/>
    <n v="3.6"/>
    <n v="3.6"/>
    <n v="3.589"/>
  </r>
  <r>
    <x v="0"/>
    <x v="0"/>
    <s v="FRANCE"/>
    <s v="LASSOULA"/>
    <x v="4"/>
    <s v="MERCHANT"/>
    <n v="1"/>
    <s v="Global"/>
    <n v="0.99700999999999995"/>
    <x v="0"/>
    <n v="20.3"/>
    <n v="20.3"/>
    <n v="20.239000000000001"/>
  </r>
  <r>
    <x v="0"/>
    <x v="0"/>
    <s v="FRANCE"/>
    <s v="LASTOURG"/>
    <x v="4"/>
    <s v="NON MERCHANT"/>
    <n v="1"/>
    <s v="Global"/>
    <n v="0.99700999999999995"/>
    <x v="0"/>
    <n v="2.8"/>
    <n v="2.8"/>
    <n v="2.7919999999999998"/>
  </r>
  <r>
    <x v="0"/>
    <x v="0"/>
    <s v="FRANCE"/>
    <s v="LE BOSC(34)"/>
    <x v="1"/>
    <s v="NON MERCHANT"/>
    <n v="0.29436000000000001"/>
    <s v="Equity"/>
    <n v="0.29436000000000001"/>
    <x v="0"/>
    <n v="9.1999999999999993"/>
    <n v="2.7080000000000002"/>
    <n v="2.7080000000000002"/>
  </r>
  <r>
    <x v="0"/>
    <x v="0"/>
    <s v="FRANCE"/>
    <s v="LE CANET(11)"/>
    <x v="5"/>
    <s v="NON MERCHANT"/>
    <n v="1"/>
    <s v="Global"/>
    <n v="0.58989999999999998"/>
    <x v="0"/>
    <n v="11.5"/>
    <n v="11.5"/>
    <n v="6.7839999999999998"/>
  </r>
  <r>
    <x v="0"/>
    <x v="0"/>
    <s v="FRANCE"/>
    <s v="LE HORPS (53)"/>
    <x v="5"/>
    <s v="NON MERCHANT"/>
    <n v="1"/>
    <s v="Global"/>
    <n v="0.49980000000000002"/>
    <x v="0"/>
    <n v="13.8"/>
    <n v="13.8"/>
    <n v="6.8970000000000002"/>
  </r>
  <r>
    <x v="0"/>
    <x v="0"/>
    <s v="FRANCE"/>
    <s v="LE HOURAT"/>
    <x v="4"/>
    <s v="MERCHANT"/>
    <n v="1"/>
    <s v="Global"/>
    <n v="0.99700999999999995"/>
    <x v="0"/>
    <n v="46.9"/>
    <n v="46.9"/>
    <n v="46.76"/>
  </r>
  <r>
    <x v="0"/>
    <x v="0"/>
    <s v="FRANCE"/>
    <s v="LE LORRAIN"/>
    <x v="1"/>
    <s v="NON MERCHANT"/>
    <n v="0.21249999999999999"/>
    <s v="Equity"/>
    <n v="0.21249999999999999"/>
    <x v="0"/>
    <n v="3.8"/>
    <n v="0.80800000000000005"/>
    <n v="0.80800000000000005"/>
  </r>
  <r>
    <x v="0"/>
    <x v="0"/>
    <s v="FRANCE"/>
    <s v="LE POUZIN (07)"/>
    <x v="1"/>
    <s v="NON MERCHANT"/>
    <n v="1"/>
    <s v="Global"/>
    <n v="0.49980000000000002"/>
    <x v="0"/>
    <n v="3.42"/>
    <n v="3.42"/>
    <n v="1.7090000000000001"/>
  </r>
  <r>
    <x v="0"/>
    <x v="0"/>
    <s v="FRANCE"/>
    <s v="LE POUZIN (07)"/>
    <x v="5"/>
    <s v="NON MERCHANT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s v="NON MERCHANT"/>
    <n v="1"/>
    <s v="Global"/>
    <n v="0.99700999999999995"/>
    <x v="0"/>
    <n v="7.2"/>
    <n v="7.2"/>
    <n v="7.1779999999999999"/>
  </r>
  <r>
    <x v="0"/>
    <x v="0"/>
    <s v="FRANCE"/>
    <s v="LES TOURRETTES (26)"/>
    <x v="1"/>
    <s v="NON MERCHANT"/>
    <n v="1"/>
    <s v="Global"/>
    <n v="0.49980000000000002"/>
    <x v="0"/>
    <n v="0.3"/>
    <n v="0.3"/>
    <n v="0.15"/>
  </r>
  <r>
    <x v="0"/>
    <x v="0"/>
    <s v="FRANCE"/>
    <s v="LICQ-ATHEREY"/>
    <x v="4"/>
    <s v="NON MERCHANT"/>
    <n v="1"/>
    <s v="Global"/>
    <n v="0.99700999999999995"/>
    <x v="0"/>
    <n v="9"/>
    <n v="9"/>
    <n v="8.9730000000000008"/>
  </r>
  <r>
    <x v="0"/>
    <x v="0"/>
    <s v="FRANCE"/>
    <s v="LICQ-ATHEREY2"/>
    <x v="4"/>
    <s v="NON MERCHANT"/>
    <n v="1"/>
    <s v="Global"/>
    <n v="0.99700999999999995"/>
    <x v="0"/>
    <n v="0.34"/>
    <n v="0.34"/>
    <n v="0.33900000000000002"/>
  </r>
  <r>
    <x v="0"/>
    <x v="0"/>
    <s v="FRANCE"/>
    <s v="LIEUVILLERS(60)"/>
    <x v="5"/>
    <s v="NON MERCHANT"/>
    <n v="1"/>
    <s v="Global"/>
    <n v="0.58989999999999998"/>
    <x v="0"/>
    <n v="27.6"/>
    <n v="27.6"/>
    <n v="16.280999999999999"/>
  </r>
  <r>
    <x v="0"/>
    <x v="0"/>
    <s v="FRANCE"/>
    <s v="LIHUS (60)"/>
    <x v="5"/>
    <s v="NON MERCHANT"/>
    <n v="1"/>
    <s v="Global"/>
    <n v="0.49980000000000002"/>
    <x v="0"/>
    <n v="12.3"/>
    <n v="12.3"/>
    <n v="6.1479999999999997"/>
  </r>
  <r>
    <x v="0"/>
    <x v="0"/>
    <s v="FRANCE"/>
    <s v="LOGIS NEUF"/>
    <x v="4"/>
    <s v="MERCHANT"/>
    <n v="1"/>
    <s v="Global"/>
    <n v="0.49976999999999999"/>
    <x v="0"/>
    <n v="1"/>
    <n v="1"/>
    <n v="0.5"/>
  </r>
  <r>
    <x v="0"/>
    <x v="0"/>
    <s v="FRANCE"/>
    <s v="LOGIS NEUF"/>
    <x v="4"/>
    <s v="MERCHANT"/>
    <n v="1"/>
    <s v="Global"/>
    <n v="0.49976999999999999"/>
    <x v="0"/>
    <n v="215"/>
    <n v="215"/>
    <n v="107.45099999999999"/>
  </r>
  <r>
    <x v="0"/>
    <x v="0"/>
    <s v="FRANCE"/>
    <s v="MAISNIÈRES (80)"/>
    <x v="5"/>
    <s v="NON MERCHANT"/>
    <n v="1"/>
    <s v="Global"/>
    <n v="0.49980000000000002"/>
    <x v="0"/>
    <n v="12"/>
    <n v="12"/>
    <n v="5.9980000000000002"/>
  </r>
  <r>
    <x v="0"/>
    <x v="0"/>
    <s v="FRANCE"/>
    <s v="MANNEVILLE (76)"/>
    <x v="5"/>
    <s v="NON MERCHANT"/>
    <n v="1"/>
    <s v="Global"/>
    <n v="0.58989999999999998"/>
    <x v="0"/>
    <n v="13.8"/>
    <n v="13.8"/>
    <n v="8.141"/>
  </r>
  <r>
    <x v="0"/>
    <x v="0"/>
    <s v="FRANCE"/>
    <s v="MARCENAC"/>
    <x v="4"/>
    <s v="NON MERCHANT"/>
    <n v="1"/>
    <s v="Global"/>
    <n v="0.99700999999999995"/>
    <x v="0"/>
    <n v="5.2"/>
    <n v="5.2"/>
    <n v="5.1840000000000002"/>
  </r>
  <r>
    <x v="0"/>
    <x v="0"/>
    <s v="FRANCE"/>
    <s v="MARCOLÈS(15)"/>
    <x v="1"/>
    <s v="NON MERCHANT"/>
    <n v="0.29436000000000001"/>
    <s v="Equity"/>
    <n v="0.29436000000000001"/>
    <x v="0"/>
    <n v="12"/>
    <n v="3.532"/>
    <n v="3.532"/>
  </r>
  <r>
    <x v="0"/>
    <x v="0"/>
    <s v="FRANCE"/>
    <s v="MARÈGES"/>
    <x v="4"/>
    <s v="MERCHANT"/>
    <n v="1"/>
    <s v="Global"/>
    <n v="0.99700999999999995"/>
    <x v="0"/>
    <n v="146"/>
    <n v="146"/>
    <n v="145.56299999999999"/>
  </r>
  <r>
    <x v="0"/>
    <x v="0"/>
    <s v="FRANCE"/>
    <s v="MAULÉON-BAROUSSE"/>
    <x v="4"/>
    <s v="NON MERCHANT"/>
    <n v="1"/>
    <s v="Global"/>
    <n v="0.99700999999999995"/>
    <x v="0"/>
    <n v="1.4"/>
    <n v="1.4"/>
    <n v="1.3959999999999999"/>
  </r>
  <r>
    <x v="0"/>
    <x v="0"/>
    <s v="FRANCE"/>
    <s v="MÉNÉAC (56)"/>
    <x v="5"/>
    <s v="NON MERCHANT"/>
    <n v="0.5"/>
    <s v="Equity"/>
    <n v="0.5"/>
    <x v="0"/>
    <n v="5.6"/>
    <n v="2.8"/>
    <n v="2.8"/>
  </r>
  <r>
    <x v="0"/>
    <x v="0"/>
    <s v="FRANCE"/>
    <s v="MÉNESLIES (80)"/>
    <x v="5"/>
    <s v="NON MERCHANT"/>
    <n v="1"/>
    <s v="Global"/>
    <n v="0.58989999999999998"/>
    <x v="0"/>
    <n v="11.15"/>
    <n v="11.15"/>
    <n v="6.577"/>
  </r>
  <r>
    <x v="0"/>
    <x v="0"/>
    <s v="FRANCE"/>
    <s v="MÉSANGER (44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MESNIL ROUSSET (27)"/>
    <x v="5"/>
    <s v="NON MERCHANT"/>
    <n v="0.49"/>
    <s v="Equity"/>
    <n v="0.49"/>
    <x v="0"/>
    <n v="12.3"/>
    <n v="6.0270000000000001"/>
    <n v="6.0270000000000001"/>
  </r>
  <r>
    <x v="0"/>
    <x v="0"/>
    <s v="FRANCE"/>
    <s v="MEYMES"/>
    <x v="4"/>
    <s v="NON MERCHANT"/>
    <n v="1"/>
    <s v="Global"/>
    <n v="0.99700999999999995"/>
    <x v="0"/>
    <n v="4"/>
    <n v="4"/>
    <n v="3.988"/>
  </r>
  <r>
    <x v="0"/>
    <x v="0"/>
    <s v="FRANCE"/>
    <s v="MIÉGEBAT"/>
    <x v="4"/>
    <s v="MERCHANT"/>
    <n v="1"/>
    <s v="Global"/>
    <n v="0.99700999999999995"/>
    <x v="0"/>
    <n v="74"/>
    <n v="74"/>
    <n v="73.778999999999996"/>
  </r>
  <r>
    <x v="0"/>
    <x v="0"/>
    <s v="FRANCE"/>
    <s v="MOMERES"/>
    <x v="1"/>
    <s v="NON MERCHANT"/>
    <n v="0.21249999999999999"/>
    <s v="Equity"/>
    <n v="0.21249999999999999"/>
    <x v="0"/>
    <n v="0.5"/>
    <n v="0.106"/>
    <n v="0.106"/>
  </r>
  <r>
    <x v="0"/>
    <x v="0"/>
    <s v="FRANCE"/>
    <s v="MONCHEL SUR CANCHE (62)"/>
    <x v="5"/>
    <s v="NON MERCHANT"/>
    <n v="1"/>
    <s v="Global"/>
    <n v="0.58989999999999998"/>
    <x v="0"/>
    <n v="8.35"/>
    <n v="8.35"/>
    <n v="4.9260000000000002"/>
  </r>
  <r>
    <x v="0"/>
    <x v="0"/>
    <s v="FRANCE"/>
    <s v="MONFERRAT"/>
    <x v="1"/>
    <s v="NON MERCHANT"/>
    <n v="0.21249999999999999"/>
    <s v="Equity"/>
    <n v="0.21249999999999999"/>
    <x v="0"/>
    <n v="0.1"/>
    <n v="2.1000000000000001E-2"/>
    <n v="2.1000000000000001E-2"/>
  </r>
  <r>
    <x v="0"/>
    <x v="0"/>
    <s v="FRANCE"/>
    <s v="MONTBRUN"/>
    <x v="4"/>
    <s v="NON MERCHANT"/>
    <n v="1"/>
    <s v="Global"/>
    <n v="0.99700999999999995"/>
    <x v="0"/>
    <n v="1.6"/>
    <n v="1.6"/>
    <n v="1.595"/>
  </r>
  <r>
    <x v="0"/>
    <x v="0"/>
    <s v="FRANCE"/>
    <s v="MONTÉLIMAR"/>
    <x v="4"/>
    <s v="MERCHANT"/>
    <n v="1"/>
    <s v="Global"/>
    <n v="0.49976999999999999"/>
    <x v="0"/>
    <n v="6.8"/>
    <n v="6.8"/>
    <n v="3.3980000000000001"/>
  </r>
  <r>
    <x v="0"/>
    <x v="0"/>
    <s v="FRANCE"/>
    <s v="MONTÉLIMAR"/>
    <x v="4"/>
    <s v="MERCHANT"/>
    <n v="1"/>
    <s v="Global"/>
    <n v="0.49976999999999999"/>
    <x v="0"/>
    <n v="295"/>
    <n v="295"/>
    <n v="147.43199999999999"/>
  </r>
  <r>
    <x v="0"/>
    <x v="0"/>
    <s v="FRANCE"/>
    <s v="MONTMIRAIL VAUCHAMPS(51)"/>
    <x v="5"/>
    <s v="NON MERCHANT"/>
    <n v="1"/>
    <s v="Global"/>
    <n v="0.58989999999999998"/>
    <x v="0"/>
    <n v="14"/>
    <n v="14"/>
    <n v="8.2590000000000003"/>
  </r>
  <r>
    <x v="0"/>
    <x v="0"/>
    <s v="FRANCE"/>
    <s v="MONTOIR-DE-BRETAGNE 2(44)"/>
    <x v="0"/>
    <s v="MERCHANT"/>
    <n v="1"/>
    <s v="Global"/>
    <n v="1"/>
    <x v="0"/>
    <n v="43"/>
    <n v="43"/>
    <n v="43"/>
  </r>
  <r>
    <x v="0"/>
    <x v="0"/>
    <s v="FRANCE"/>
    <s v="MONTOIR-DE-BRETAGNE(44)"/>
    <x v="0"/>
    <s v="MERCHANT"/>
    <n v="1"/>
    <s v="Global"/>
    <n v="1"/>
    <x v="0"/>
    <n v="435"/>
    <n v="435"/>
    <n v="435"/>
  </r>
  <r>
    <x v="0"/>
    <x v="0"/>
    <s v="FRANCE"/>
    <s v="MONTPELLIER(34)"/>
    <x v="1"/>
    <s v="NON MERCHANT"/>
    <n v="1"/>
    <s v="Global"/>
    <n v="0.58989999999999998"/>
    <x v="0"/>
    <n v="4.41"/>
    <n v="4.41"/>
    <n v="2.6019999999999999"/>
  </r>
  <r>
    <x v="0"/>
    <x v="0"/>
    <s v="FRANCE"/>
    <s v="MONTVENDRE"/>
    <x v="1"/>
    <s v="NON MERCHANT"/>
    <n v="0.21249999999999999"/>
    <s v="Equity"/>
    <n v="0.21249999999999999"/>
    <x v="0"/>
    <n v="0.2"/>
    <n v="4.2999999999999997E-2"/>
    <n v="4.2999999999999997E-2"/>
  </r>
  <r>
    <x v="0"/>
    <x v="0"/>
    <s v="FRANCE"/>
    <s v="MORNE ETOILE"/>
    <x v="1"/>
    <s v="NON MERCHANT"/>
    <n v="0.21249999999999999"/>
    <s v="Equity"/>
    <n v="0.21249999999999999"/>
    <x v="0"/>
    <n v="0.5"/>
    <n v="0.106"/>
    <n v="0.106"/>
  </r>
  <r>
    <x v="0"/>
    <x v="0"/>
    <s v="FRANCE"/>
    <s v="MOTTE DE GALAURE (26)"/>
    <x v="5"/>
    <s v="NON MERCHANT"/>
    <n v="1"/>
    <s v="Global"/>
    <n v="0.49980000000000002"/>
    <x v="0"/>
    <n v="4"/>
    <n v="4"/>
    <n v="1.9990000000000001"/>
  </r>
  <r>
    <x v="0"/>
    <x v="0"/>
    <s v="FRANCE"/>
    <s v="NAY"/>
    <x v="4"/>
    <s v="NON MERCHANT"/>
    <n v="1"/>
    <s v="Global"/>
    <n v="0.99700999999999995"/>
    <x v="0"/>
    <n v="0.43"/>
    <n v="0.43"/>
    <n v="0.42899999999999999"/>
  </r>
  <r>
    <x v="0"/>
    <x v="0"/>
    <s v="FRANCE"/>
    <s v="NDR CONTRACT CHOOZ"/>
    <x v="6"/>
    <s v="MERCHANT"/>
    <n v="1"/>
    <s v="Global"/>
    <n v="1"/>
    <x v="0"/>
    <n v="750"/>
    <n v="750"/>
    <n v="750"/>
  </r>
  <r>
    <x v="0"/>
    <x v="0"/>
    <s v="FRANCE"/>
    <s v="NDR CONTRACT TRICASTIN"/>
    <x v="6"/>
    <s v="MERCHANT"/>
    <n v="1"/>
    <s v="Global"/>
    <n v="1"/>
    <x v="0"/>
    <n v="468"/>
    <n v="468"/>
    <n v="468"/>
  </r>
  <r>
    <x v="0"/>
    <x v="0"/>
    <s v="FRANCE"/>
    <s v="NEVIAN (11)"/>
    <x v="5"/>
    <s v="NON MERCHANT"/>
    <n v="1"/>
    <s v="Global"/>
    <n v="0.58989999999999998"/>
    <x v="0"/>
    <n v="15.3"/>
    <n v="15.3"/>
    <n v="9.0259999999999998"/>
  </r>
  <r>
    <x v="0"/>
    <x v="0"/>
    <s v="FRANCE"/>
    <s v="OLETTE"/>
    <x v="4"/>
    <s v="NON MERCHANT"/>
    <n v="1"/>
    <s v="Global"/>
    <n v="0.99700999999999995"/>
    <x v="0"/>
    <n v="10.4"/>
    <n v="10.4"/>
    <n v="10.369"/>
  </r>
  <r>
    <x v="0"/>
    <x v="0"/>
    <s v="FRANCE"/>
    <s v="OLHADOKO"/>
    <x v="4"/>
    <s v="NON MERCHANT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s v="NON MERCHANT"/>
    <n v="0.17493"/>
    <s v="Equity"/>
    <n v="0.17493"/>
    <x v="0"/>
    <n v="1.29"/>
    <n v="0.22600000000000001"/>
    <n v="0.22600000000000001"/>
  </r>
  <r>
    <x v="0"/>
    <x v="0"/>
    <s v="FRANCE"/>
    <s v="OUAINVILLE(16)"/>
    <x v="5"/>
    <s v="NON MERCHANT"/>
    <n v="1"/>
    <s v="Global"/>
    <n v="0.58989999999999998"/>
    <x v="1"/>
    <n v="11.75"/>
    <n v="11.75"/>
    <n v="6.931"/>
  </r>
  <r>
    <x v="0"/>
    <x v="0"/>
    <s v="FRANCE"/>
    <s v="OULE"/>
    <x v="4"/>
    <s v="NON MERCHANT"/>
    <n v="1"/>
    <s v="Global"/>
    <n v="0.99700999999999995"/>
    <x v="0"/>
    <n v="1.76"/>
    <n v="1.76"/>
    <n v="1.7549999999999999"/>
  </r>
  <r>
    <x v="0"/>
    <x v="0"/>
    <s v="FRANCE"/>
    <s v="OZON/ARRAS-SUR-RHÔNE (07)"/>
    <x v="1"/>
    <s v="NON MERCHANT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s v="MERCHANT"/>
    <n v="1"/>
    <s v="Global"/>
    <n v="0.49976999999999999"/>
    <x v="0"/>
    <n v="0.7"/>
    <n v="0.7"/>
    <n v="0.35"/>
  </r>
  <r>
    <x v="0"/>
    <x v="0"/>
    <s v="FRANCE"/>
    <s v="PÉAGE DE ROUSSILLON"/>
    <x v="4"/>
    <s v="MERCHANT"/>
    <n v="1"/>
    <s v="Global"/>
    <n v="0.49976999999999999"/>
    <x v="0"/>
    <n v="160"/>
    <n v="160"/>
    <n v="79.962999999999994"/>
  </r>
  <r>
    <x v="0"/>
    <x v="0"/>
    <s v="FRANCE"/>
    <s v="PERTAIN ET POTTE(80)"/>
    <x v="5"/>
    <s v="NON MERCHANT"/>
    <n v="0.49"/>
    <s v="Equity"/>
    <n v="0.49"/>
    <x v="0"/>
    <n v="12"/>
    <n v="5.88"/>
    <n v="5.88"/>
  </r>
  <r>
    <x v="0"/>
    <x v="0"/>
    <s v="FRANCE"/>
    <s v="PIERRE BÉNITE"/>
    <x v="4"/>
    <s v="MERCHANT"/>
    <n v="1"/>
    <s v="Global"/>
    <n v="0.49976999999999999"/>
    <x v="0"/>
    <n v="8.1999999999999993"/>
    <n v="8.1999999999999993"/>
    <n v="4.0979999999999999"/>
  </r>
  <r>
    <x v="0"/>
    <x v="0"/>
    <s v="FRANCE"/>
    <s v="PIERRE BÉNITE"/>
    <x v="4"/>
    <s v="MERCHANT"/>
    <n v="1"/>
    <s v="Global"/>
    <n v="0.49976999999999999"/>
    <x v="0"/>
    <n v="84"/>
    <n v="84"/>
    <n v="41.981000000000002"/>
  </r>
  <r>
    <x v="0"/>
    <x v="0"/>
    <s v="FRANCE"/>
    <s v="PLOUARZEL (29)"/>
    <x v="5"/>
    <s v="NON MERCHANT"/>
    <n v="1"/>
    <s v="Global"/>
    <n v="0.58989999999999998"/>
    <x v="0"/>
    <n v="6.7"/>
    <n v="6.7"/>
    <n v="3.9529999999999998"/>
  </r>
  <r>
    <x v="0"/>
    <x v="0"/>
    <s v="FRANCE"/>
    <s v="PLOURIN (29)"/>
    <x v="5"/>
    <s v="NON MERCHANT"/>
    <n v="1"/>
    <s v="Global"/>
    <n v="0.58989999999999998"/>
    <x v="0"/>
    <n v="3.4"/>
    <n v="3.4"/>
    <n v="2.0059999999999998"/>
  </r>
  <r>
    <x v="0"/>
    <x v="0"/>
    <s v="FRANCE"/>
    <s v="PLOZÉVET (29)"/>
    <x v="5"/>
    <s v="NON MERCHANT"/>
    <n v="1"/>
    <s v="Global"/>
    <n v="0.58989999999999998"/>
    <x v="0"/>
    <n v="12"/>
    <n v="12"/>
    <n v="7.0780000000000003"/>
  </r>
  <r>
    <x v="0"/>
    <x v="0"/>
    <s v="FRANCE"/>
    <s v="PLUMIEUX (22)"/>
    <x v="5"/>
    <s v="NON MERCHANT"/>
    <n v="0.5"/>
    <s v="Equity"/>
    <n v="0.5"/>
    <x v="0"/>
    <n v="16"/>
    <n v="8"/>
    <n v="8"/>
  </r>
  <r>
    <x v="0"/>
    <x v="0"/>
    <s v="FRANCE"/>
    <s v="PONT D'ESTAGNOU"/>
    <x v="4"/>
    <s v="NON MERCHANT"/>
    <n v="1"/>
    <s v="Global"/>
    <n v="0.99700999999999995"/>
    <x v="0"/>
    <n v="0.45"/>
    <n v="0.45"/>
    <n v="0.44900000000000001"/>
  </r>
  <r>
    <x v="0"/>
    <x v="0"/>
    <s v="FRANCE"/>
    <s v="PONT-DE-CAMPS"/>
    <x v="4"/>
    <s v="MERCHANT"/>
    <n v="1"/>
    <s v="Global"/>
    <n v="0.99700999999999995"/>
    <x v="0"/>
    <n v="39"/>
    <n v="39"/>
    <n v="38.883000000000003"/>
  </r>
  <r>
    <x v="0"/>
    <x v="0"/>
    <s v="FRANCE"/>
    <s v="PONT-DE-PRAT"/>
    <x v="4"/>
    <s v="NON MERCHANT"/>
    <n v="1"/>
    <s v="Global"/>
    <n v="0.99700999999999995"/>
    <x v="0"/>
    <n v="0.6"/>
    <n v="0.6"/>
    <n v="0.59799999999999998"/>
  </r>
  <r>
    <x v="0"/>
    <x v="0"/>
    <s v="FRANCE"/>
    <s v="PONTRU (02)"/>
    <x v="5"/>
    <s v="NON MERCHANT"/>
    <n v="1"/>
    <s v="Global"/>
    <n v="0.49980000000000002"/>
    <x v="0"/>
    <n v="16"/>
    <n v="16"/>
    <n v="7.9969999999999999"/>
  </r>
  <r>
    <x v="0"/>
    <x v="0"/>
    <s v="FRANCE"/>
    <s v="PORETTE DE NÉRONE(2B)"/>
    <x v="1"/>
    <s v="NON MERCHANT"/>
    <n v="1"/>
    <s v="Global"/>
    <n v="0.58989999999999998"/>
    <x v="0"/>
    <n v="3.78"/>
    <n v="3.78"/>
    <n v="2.23"/>
  </r>
  <r>
    <x v="0"/>
    <x v="0"/>
    <s v="FRANCE"/>
    <s v="PORT-LA-NOUVELLE,SIGEAN(11)"/>
    <x v="5"/>
    <s v="MERCHANT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s v="NON MERCHANT"/>
    <n v="1"/>
    <s v="Global"/>
    <n v="0.58989999999999998"/>
    <x v="0"/>
    <n v="6.6"/>
    <n v="6.6"/>
    <n v="3.8929999999999998"/>
  </r>
  <r>
    <x v="0"/>
    <x v="0"/>
    <s v="FRANCE"/>
    <s v="RADENAC (56)"/>
    <x v="5"/>
    <s v="NON MERCHANT"/>
    <n v="0.5"/>
    <s v="Equity"/>
    <n v="0.5"/>
    <x v="0"/>
    <n v="8.1999999999999993"/>
    <n v="4.0999999999999996"/>
    <n v="4.0999999999999996"/>
  </r>
  <r>
    <x v="0"/>
    <x v="0"/>
    <s v="FRANCE"/>
    <s v="RAMBURES (80)"/>
    <x v="5"/>
    <s v="NON MERCHANT"/>
    <n v="1"/>
    <s v="Global"/>
    <n v="0.49980000000000002"/>
    <x v="0"/>
    <n v="12"/>
    <n v="12"/>
    <n v="5.9980000000000002"/>
  </r>
  <r>
    <x v="0"/>
    <x v="0"/>
    <s v="FRANCE"/>
    <s v="RECURT"/>
    <x v="1"/>
    <s v="NON MERCHANT"/>
    <n v="0.21249999999999999"/>
    <s v="Equity"/>
    <n v="0.21249999999999999"/>
    <x v="0"/>
    <n v="0.2"/>
    <n v="4.2999999999999997E-2"/>
    <n v="4.2999999999999997E-2"/>
  </r>
  <r>
    <x v="0"/>
    <x v="0"/>
    <s v="FRANCE"/>
    <s v="REFFROY(55)"/>
    <x v="5"/>
    <s v="NON MERCHANT"/>
    <n v="0.49"/>
    <s v="Equity"/>
    <n v="0.49"/>
    <x v="0"/>
    <n v="24"/>
    <n v="11.76"/>
    <n v="11.76"/>
  </r>
  <r>
    <x v="0"/>
    <x v="0"/>
    <s v="FRANCE"/>
    <s v="REMERANGLES, LITZ 60)"/>
    <x v="5"/>
    <s v="NON MERCHANT"/>
    <n v="1"/>
    <s v="Global"/>
    <n v="0.58989999999999998"/>
    <x v="0"/>
    <n v="28"/>
    <n v="28"/>
    <n v="16.518000000000001"/>
  </r>
  <r>
    <x v="0"/>
    <x v="0"/>
    <s v="FRANCE"/>
    <s v="REMILLY-WIRQUIN(62)"/>
    <x v="5"/>
    <s v="NON MERCHANT"/>
    <n v="0.49"/>
    <s v="Equity"/>
    <n v="0.49"/>
    <x v="0"/>
    <n v="12"/>
    <n v="5.88"/>
    <n v="5.88"/>
  </r>
  <r>
    <x v="0"/>
    <x v="0"/>
    <s v="FRANCE"/>
    <s v="RETHONVILLERS (80)"/>
    <x v="5"/>
    <s v="NON MERCHANT"/>
    <n v="1"/>
    <s v="Global"/>
    <n v="0.49980000000000002"/>
    <x v="0"/>
    <n v="29.9"/>
    <n v="29.9"/>
    <n v="14.944000000000001"/>
  </r>
  <r>
    <x v="0"/>
    <x v="0"/>
    <s v="FRANCE"/>
    <s v="RÉZENTIÈRES(15)"/>
    <x v="5"/>
    <s v="NON MERCHANT"/>
    <n v="0.5"/>
    <s v="Equity"/>
    <n v="0.5"/>
    <x v="0"/>
    <n v="10"/>
    <n v="5"/>
    <n v="5"/>
  </r>
  <r>
    <x v="0"/>
    <x v="0"/>
    <s v="FRANCE"/>
    <s v="RIVESALTES (66)"/>
    <x v="1"/>
    <s v="NON MERCHANT"/>
    <n v="1"/>
    <s v="Global"/>
    <n v="0.58989999999999998"/>
    <x v="1"/>
    <n v="13.491"/>
    <n v="13.491"/>
    <n v="7.9580000000000002"/>
  </r>
  <r>
    <x v="0"/>
    <x v="0"/>
    <s v="FRANCE"/>
    <s v="ROCHEFORT EN VALDAINE (26)"/>
    <x v="5"/>
    <s v="NON MERCHANT"/>
    <n v="1"/>
    <s v="Global"/>
    <n v="0.49980000000000002"/>
    <x v="0"/>
    <n v="7.5"/>
    <n v="7.5"/>
    <n v="3.7490000000000001"/>
  </r>
  <r>
    <x v="0"/>
    <x v="0"/>
    <s v="FRANCE"/>
    <s v="ROQUETAILLADE (11)"/>
    <x v="5"/>
    <s v="NON MERCHANT"/>
    <n v="1"/>
    <s v="Global"/>
    <n v="0.58989999999999998"/>
    <x v="0"/>
    <n v="22.93"/>
    <n v="22.93"/>
    <n v="13.526"/>
  </r>
  <r>
    <x v="0"/>
    <x v="0"/>
    <s v="FRANCE"/>
    <s v="RUMONT(55)"/>
    <x v="5"/>
    <s v="NON MERCHANT"/>
    <n v="0.49"/>
    <s v="Equity"/>
    <n v="0.49"/>
    <x v="0"/>
    <n v="26.05"/>
    <n v="12.765000000000001"/>
    <n v="12.765000000000001"/>
  </r>
  <r>
    <x v="0"/>
    <x v="0"/>
    <s v="FRANCE"/>
    <s v="SAINT COULITZ (29)"/>
    <x v="5"/>
    <s v="NON MERCHANT"/>
    <n v="0.5"/>
    <s v="Equity"/>
    <n v="0.5"/>
    <x v="0"/>
    <n v="8"/>
    <n v="4"/>
    <n v="4"/>
  </r>
  <r>
    <x v="0"/>
    <x v="0"/>
    <s v="FRANCE"/>
    <s v="SAINT JEAN DU PIN(30)"/>
    <x v="1"/>
    <s v="NON MERCHANT"/>
    <n v="0.29436000000000001"/>
    <s v="Equity"/>
    <n v="0.29436000000000001"/>
    <x v="0"/>
    <n v="7.1"/>
    <n v="2.09"/>
    <n v="2.09"/>
  </r>
  <r>
    <x v="0"/>
    <x v="0"/>
    <s v="FRANCE"/>
    <s v="SAINT PIERRE DE MARÈGES"/>
    <x v="4"/>
    <s v="MERCHANT"/>
    <n v="1"/>
    <s v="Global"/>
    <n v="0.99700999999999995"/>
    <x v="0"/>
    <n v="122"/>
    <n v="122"/>
    <n v="121.63500000000001"/>
  </r>
  <r>
    <x v="0"/>
    <x v="0"/>
    <s v="FRANCE"/>
    <s v="SAINT QUENTIN LA MOTTE (80)"/>
    <x v="5"/>
    <s v="NON MERCHANT"/>
    <n v="1"/>
    <s v="Global"/>
    <n v="0.49980000000000002"/>
    <x v="0"/>
    <n v="9.1999999999999993"/>
    <n v="9.1999999999999993"/>
    <n v="4.5979999999999999"/>
  </r>
  <r>
    <x v="0"/>
    <x v="0"/>
    <s v="FRANCE"/>
    <s v="SAINT SERVANT(56)"/>
    <x v="5"/>
    <s v="NON MERCHANT"/>
    <n v="0.5"/>
    <s v="Equity"/>
    <n v="0.5"/>
    <x v="0"/>
    <n v="12"/>
    <n v="6"/>
    <n v="6"/>
  </r>
  <r>
    <x v="0"/>
    <x v="0"/>
    <s v="FRANCE"/>
    <s v="SAINT VALLIER"/>
    <x v="4"/>
    <s v="MERCHANT"/>
    <n v="1"/>
    <s v="Global"/>
    <n v="0.49976999999999999"/>
    <x v="0"/>
    <n v="120"/>
    <n v="120"/>
    <n v="59.972000000000001"/>
  </r>
  <r>
    <x v="0"/>
    <x v="0"/>
    <s v="FRANCE"/>
    <s v="SAINT-ENGRACE"/>
    <x v="4"/>
    <s v="NON MERCHANT"/>
    <n v="1"/>
    <s v="Global"/>
    <n v="0.49976999999999999"/>
    <x v="0"/>
    <n v="0.39"/>
    <n v="0.39"/>
    <n v="0.19500000000000001"/>
  </r>
  <r>
    <x v="0"/>
    <x v="0"/>
    <s v="FRANCE"/>
    <s v="SAINT-ENGRACE"/>
    <x v="4"/>
    <s v="NON MERCHANT"/>
    <n v="1"/>
    <s v="Global"/>
    <n v="0.99700999999999995"/>
    <x v="0"/>
    <n v="1"/>
    <n v="1"/>
    <n v="0.997"/>
  </r>
  <r>
    <x v="0"/>
    <x v="0"/>
    <s v="FRANCE"/>
    <s v="SAINT-GEORGES-LES-BAINS (07)"/>
    <x v="1"/>
    <s v="NON MERCHANT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s v="NON MERCHANT"/>
    <n v="1"/>
    <s v="Global"/>
    <n v="0.99700999999999995"/>
    <x v="0"/>
    <n v="0.375"/>
    <n v="0.375"/>
    <n v="0.374"/>
  </r>
  <r>
    <x v="0"/>
    <x v="0"/>
    <s v="FRANCE"/>
    <s v="SAINT-GÉRY"/>
    <x v="4"/>
    <s v="NON MERCHANT"/>
    <n v="1"/>
    <s v="Global"/>
    <n v="0.99700999999999995"/>
    <x v="0"/>
    <n v="1.3"/>
    <n v="1.3"/>
    <n v="1.296"/>
  </r>
  <r>
    <x v="0"/>
    <x v="0"/>
    <s v="FRANCE"/>
    <s v="SAINT-HILAIRE-LE-PETIT(51)"/>
    <x v="5"/>
    <s v="NON MERCHANT"/>
    <n v="0.5"/>
    <s v="Equity"/>
    <n v="0.5"/>
    <x v="0"/>
    <n v="29.7"/>
    <n v="14.85"/>
    <n v="14.85"/>
  </r>
  <r>
    <x v="0"/>
    <x v="0"/>
    <s v="FRANCE"/>
    <s v="SAINT-MARCEL"/>
    <x v="1"/>
    <s v="NON MERCHANT"/>
    <n v="0.21249999999999999"/>
    <s v="Equity"/>
    <n v="0.21249999999999999"/>
    <x v="0"/>
    <n v="0.6"/>
    <n v="0.128"/>
    <n v="0.128"/>
  </r>
  <r>
    <x v="0"/>
    <x v="0"/>
    <s v="FRANCE"/>
    <s v="SAINT-RESTITUT (26)"/>
    <x v="1"/>
    <s v="NON MERCHANT"/>
    <n v="1"/>
    <s v="Global"/>
    <n v="0.49980000000000002"/>
    <x v="0"/>
    <n v="3"/>
    <n v="3"/>
    <n v="1.4990000000000001"/>
  </r>
  <r>
    <x v="0"/>
    <x v="0"/>
    <s v="FRANCE"/>
    <s v="SAINT-SERVAIS(22)"/>
    <x v="5"/>
    <s v="NON MERCHANT"/>
    <n v="0.5"/>
    <s v="Equity"/>
    <n v="0.5"/>
    <x v="0"/>
    <n v="5.6"/>
    <n v="2.8"/>
    <n v="2.8"/>
  </r>
  <r>
    <x v="0"/>
    <x v="0"/>
    <s v="FRANCE"/>
    <s v="SALSES(66)"/>
    <x v="5"/>
    <s v="NON MERCHANT"/>
    <n v="0.5"/>
    <s v="Equity"/>
    <n v="0.5"/>
    <x v="0"/>
    <n v="10.5"/>
    <n v="5.25"/>
    <n v="5.25"/>
  </r>
  <r>
    <x v="0"/>
    <x v="0"/>
    <s v="FRANCE"/>
    <s v="SAULCE SUR RHÔNE (27)"/>
    <x v="1"/>
    <s v="NON MERCHANT"/>
    <n v="1"/>
    <s v="Global"/>
    <n v="0.49980000000000002"/>
    <x v="0"/>
    <n v="4.2"/>
    <n v="4.2"/>
    <n v="2.0990000000000002"/>
  </r>
  <r>
    <x v="0"/>
    <x v="0"/>
    <s v="FRANCE"/>
    <s v="SAULT BRÉNAZ"/>
    <x v="4"/>
    <s v="MERCHANT"/>
    <n v="1"/>
    <s v="Global"/>
    <n v="0.49976999999999999"/>
    <x v="0"/>
    <n v="1.3"/>
    <n v="1.3"/>
    <n v="0.65"/>
  </r>
  <r>
    <x v="0"/>
    <x v="0"/>
    <s v="FRANCE"/>
    <s v="SAULT BRÉNAZ"/>
    <x v="4"/>
    <s v="MERCHANT"/>
    <n v="1"/>
    <s v="Global"/>
    <n v="0.49976999999999999"/>
    <x v="0"/>
    <n v="45"/>
    <n v="45"/>
    <n v="22.49"/>
  </r>
  <r>
    <x v="0"/>
    <x v="0"/>
    <s v="FRANCE"/>
    <s v="SERAUMONT (88)"/>
    <x v="5"/>
    <s v="NON MERCHANT"/>
    <n v="0.49"/>
    <s v="Equity"/>
    <n v="0.49"/>
    <x v="0"/>
    <n v="10"/>
    <n v="4.9000000000000004"/>
    <n v="4.9000000000000004"/>
  </r>
  <r>
    <x v="0"/>
    <x v="0"/>
    <s v="FRANCE"/>
    <s v="SEYSSEL"/>
    <x v="4"/>
    <s v="MERCHANT"/>
    <n v="1"/>
    <s v="Global"/>
    <n v="0.49976999999999999"/>
    <x v="0"/>
    <n v="45"/>
    <n v="45"/>
    <n v="22.49"/>
  </r>
  <r>
    <x v="0"/>
    <x v="0"/>
    <s v="FRANCE"/>
    <s v="SIGNES (83)"/>
    <x v="1"/>
    <s v="NON MERCHANT"/>
    <n v="1"/>
    <s v="Global"/>
    <n v="0.58989999999999998"/>
    <x v="0"/>
    <n v="7"/>
    <n v="7"/>
    <n v="4.1289999999999996"/>
  </r>
  <r>
    <x v="0"/>
    <x v="0"/>
    <s v="FRANCE"/>
    <s v="SOMMEREUX (60)"/>
    <x v="5"/>
    <s v="NON MERCHANT"/>
    <n v="0.49"/>
    <s v="Equity"/>
    <n v="0.49"/>
    <x v="0"/>
    <n v="12.3"/>
    <n v="6.0270000000000001"/>
    <n v="6.0270000000000001"/>
  </r>
  <r>
    <x v="0"/>
    <x v="0"/>
    <s v="FRANCE"/>
    <s v="SOUDAN (44)"/>
    <x v="5"/>
    <s v="NON MERCHANT"/>
    <n v="1"/>
    <s v="Global"/>
    <n v="0.49980000000000002"/>
    <x v="0"/>
    <n v="6.9"/>
    <n v="6.9"/>
    <n v="3.4489999999999998"/>
  </r>
  <r>
    <x v="0"/>
    <x v="0"/>
    <s v="FRANCE"/>
    <s v="SOULOM"/>
    <x v="4"/>
    <s v="MERCHANT"/>
    <n v="1"/>
    <s v="Global"/>
    <n v="0.99700999999999995"/>
    <x v="0"/>
    <n v="50.5"/>
    <n v="50.5"/>
    <n v="50.348999999999997"/>
  </r>
  <r>
    <x v="0"/>
    <x v="0"/>
    <s v="FRANCE"/>
    <s v="SOULOM"/>
    <x v="4"/>
    <s v="NON MERCHANT"/>
    <n v="1"/>
    <s v="Global"/>
    <n v="0.99700999999999995"/>
    <x v="0"/>
    <n v="1.05"/>
    <n v="1.05"/>
    <n v="1.0469999999999999"/>
  </r>
  <r>
    <x v="0"/>
    <x v="0"/>
    <s v="FRANCE"/>
    <s v="ST QUENTIN EN MAUGES (49)"/>
    <x v="5"/>
    <s v="NON MERCHANT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s v="NON MERCHANT"/>
    <n v="1"/>
    <s v="Global"/>
    <n v="0.58989999999999998"/>
    <x v="0"/>
    <n v="22"/>
    <n v="22"/>
    <n v="12.978"/>
  </r>
  <r>
    <x v="0"/>
    <x v="0"/>
    <s v="FRANCE"/>
    <s v="THUES"/>
    <x v="4"/>
    <s v="NON MERCHANT"/>
    <n v="1"/>
    <s v="Global"/>
    <n v="0.99700999999999995"/>
    <x v="0"/>
    <n v="7.2"/>
    <n v="7.2"/>
    <n v="7.1779999999999999"/>
  </r>
  <r>
    <x v="0"/>
    <x v="0"/>
    <s v="FRANCE"/>
    <s v="TOULUCH"/>
    <x v="4"/>
    <s v="NON MERCHANT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s v="MERCHANT"/>
    <n v="1"/>
    <s v="Global"/>
    <n v="0.99700999999999995"/>
    <x v="0"/>
    <n v="20.399999999999999"/>
    <n v="20.399999999999999"/>
    <n v="20.338999999999999"/>
  </r>
  <r>
    <x v="0"/>
    <x v="0"/>
    <s v="FRANCE"/>
    <s v="TRAMEZAYGUES"/>
    <x v="4"/>
    <s v="MERCHANT"/>
    <n v="1"/>
    <s v="Global"/>
    <n v="0.99700999999999995"/>
    <x v="0"/>
    <n v="4"/>
    <n v="4"/>
    <n v="3.988"/>
  </r>
  <r>
    <x v="0"/>
    <x v="0"/>
    <s v="FRANCE"/>
    <s v="TRÉCON(51)"/>
    <x v="5"/>
    <s v="NON MERCHANT"/>
    <n v="0.5"/>
    <s v="Equity"/>
    <n v="0.5"/>
    <x v="0"/>
    <n v="20.5"/>
    <n v="10.25"/>
    <n v="10.25"/>
  </r>
  <r>
    <x v="0"/>
    <x v="0"/>
    <s v="FRANCE"/>
    <s v="VALANJOU (49)"/>
    <x v="5"/>
    <s v="NON MERCHANT"/>
    <n v="1"/>
    <s v="Global"/>
    <n v="0.49980000000000002"/>
    <x v="0"/>
    <n v="12"/>
    <n v="12"/>
    <n v="5.9980000000000002"/>
  </r>
  <r>
    <x v="0"/>
    <x v="0"/>
    <s v="FRANCE"/>
    <s v="VALLABRÈGUES"/>
    <x v="4"/>
    <s v="MERCHANT"/>
    <n v="1"/>
    <s v="Global"/>
    <n v="0.49976999999999999"/>
    <x v="0"/>
    <n v="210"/>
    <n v="210"/>
    <n v="104.952"/>
  </r>
  <r>
    <x v="0"/>
    <x v="0"/>
    <s v="FRANCE"/>
    <s v="VALLABRÈGUES (30)"/>
    <x v="1"/>
    <s v="NON MERCHANT"/>
    <n v="1"/>
    <s v="Global"/>
    <n v="0.49980000000000002"/>
    <x v="0"/>
    <n v="1.2"/>
    <n v="1.2"/>
    <n v="0.6"/>
  </r>
  <r>
    <x v="0"/>
    <x v="0"/>
    <s v="FRANCE"/>
    <s v="VAUDEVILLE LE HAUT(55)"/>
    <x v="5"/>
    <s v="NON MERCHANT"/>
    <n v="0.49"/>
    <s v="Equity"/>
    <n v="0.49"/>
    <x v="0"/>
    <n v="8"/>
    <n v="3.92"/>
    <n v="3.92"/>
  </r>
  <r>
    <x v="0"/>
    <x v="0"/>
    <s v="FRANCE"/>
    <s v="VAUGRIS"/>
    <x v="4"/>
    <s v="MERCHANT"/>
    <n v="1"/>
    <s v="Global"/>
    <n v="0.49976999999999999"/>
    <x v="0"/>
    <n v="72"/>
    <n v="72"/>
    <n v="35.982999999999997"/>
  </r>
  <r>
    <x v="0"/>
    <x v="0"/>
    <s v="FRANCE"/>
    <s v="VILLESELVE(60)-BROUCHY(80)"/>
    <x v="5"/>
    <s v="NON MERCHANT"/>
    <n v="0.49"/>
    <s v="Equity"/>
    <n v="0.49"/>
    <x v="0"/>
    <n v="10"/>
    <n v="4.9000000000000004"/>
    <n v="4.9000000000000004"/>
  </r>
  <r>
    <x v="0"/>
    <x v="0"/>
    <s v="FRANCE"/>
    <s v="VITROLLES(05)"/>
    <x v="1"/>
    <s v="NON MERCHANT"/>
    <n v="0.17493"/>
    <s v="Equity"/>
    <n v="0.17493"/>
    <x v="0"/>
    <n v="2.88"/>
    <n v="0.504"/>
    <n v="0.504"/>
  </r>
  <r>
    <x v="0"/>
    <x v="0"/>
    <s v="FRANCE"/>
    <s v="VOUTHON HAUT(55)"/>
    <x v="5"/>
    <s v="NON MERCHANT"/>
    <n v="0.49"/>
    <s v="Equity"/>
    <n v="0.49"/>
    <x v="0"/>
    <n v="10"/>
    <n v="4.9000000000000004"/>
    <n v="4.9000000000000004"/>
  </r>
  <r>
    <x v="0"/>
    <x v="1"/>
    <s v="GREECE"/>
    <s v="VIOTIA"/>
    <x v="0"/>
    <s v="MERCHANT"/>
    <n v="0.5"/>
    <s v="Equity"/>
    <n v="0.5"/>
    <x v="0"/>
    <n v="147.762"/>
    <n v="73.881"/>
    <n v="73.881"/>
  </r>
  <r>
    <x v="0"/>
    <x v="1"/>
    <s v="GREECE"/>
    <s v="VIOTIA 2"/>
    <x v="0"/>
    <s v="MERCHANT"/>
    <n v="0.5"/>
    <s v="Equity"/>
    <n v="0.5"/>
    <x v="0"/>
    <n v="422"/>
    <n v="211"/>
    <n v="211"/>
  </r>
  <r>
    <x v="0"/>
    <x v="1"/>
    <s v="ITALY"/>
    <s v="CAPRACOTTA"/>
    <x v="5"/>
    <s v="MERCHANT"/>
    <n v="0.51"/>
    <s v="Equity"/>
    <n v="0.51"/>
    <x v="0"/>
    <n v="9.35"/>
    <n v="4.7690000000000001"/>
    <n v="4.7690000000000001"/>
  </r>
  <r>
    <x v="0"/>
    <x v="1"/>
    <s v="ITALY"/>
    <s v="LEINI"/>
    <x v="0"/>
    <s v="MERCHANT"/>
    <n v="1"/>
    <s v="Global"/>
    <n v="1"/>
    <x v="0"/>
    <n v="390"/>
    <n v="390"/>
    <n v="390"/>
  </r>
  <r>
    <x v="0"/>
    <x v="1"/>
    <s v="ITALY"/>
    <s v="MONTE CAVUTI"/>
    <x v="5"/>
    <s v="MERCHANT"/>
    <n v="0.51"/>
    <s v="Equity"/>
    <n v="0.51"/>
    <x v="0"/>
    <n v="10.199999999999999"/>
    <n v="5.202"/>
    <n v="5.202"/>
  </r>
  <r>
    <x v="0"/>
    <x v="1"/>
    <s v="ITALY"/>
    <s v="MONTE DELLA DIFESA"/>
    <x v="5"/>
    <s v="MERCHANT"/>
    <n v="1"/>
    <s v="Global"/>
    <n v="1"/>
    <x v="0"/>
    <n v="28.9"/>
    <n v="28.9"/>
    <n v="28.9"/>
  </r>
  <r>
    <x v="0"/>
    <x v="1"/>
    <s v="ITALY"/>
    <s v="NAPOLI LEVANTE"/>
    <x v="0"/>
    <s v="MERCHANT"/>
    <n v="0.5"/>
    <s v="Equity"/>
    <n v="0.5"/>
    <x v="0"/>
    <n v="386.7"/>
    <n v="193.35"/>
    <n v="193.35"/>
  </r>
  <r>
    <x v="0"/>
    <x v="1"/>
    <s v="ITALY"/>
    <s v="PEG AKA BRULLI"/>
    <x v="5"/>
    <s v="MERCHANT"/>
    <n v="1"/>
    <s v="Global"/>
    <n v="1"/>
    <x v="0"/>
    <n v="27.5"/>
    <n v="27.5"/>
    <n v="27.5"/>
  </r>
  <r>
    <x v="0"/>
    <x v="1"/>
    <s v="ITALY"/>
    <s v="PIANO DEL CORNALE"/>
    <x v="5"/>
    <s v="MERCHANT"/>
    <n v="1"/>
    <s v="Global"/>
    <n v="1"/>
    <x v="0"/>
    <n v="15.3"/>
    <n v="15.3"/>
    <n v="15.3"/>
  </r>
  <r>
    <x v="0"/>
    <x v="1"/>
    <s v="ITALY"/>
    <s v="RAMACCA - SICILIA"/>
    <x v="1"/>
    <s v="NON MERCHANT"/>
    <n v="0"/>
    <s v="Not consolidated"/>
    <n v="1"/>
    <x v="0"/>
    <n v="2.4700000000000002"/>
    <n v="0"/>
    <n v="2.4700000000000002"/>
  </r>
  <r>
    <x v="0"/>
    <x v="1"/>
    <s v="ITALY"/>
    <s v="ROSIGNANO"/>
    <x v="0"/>
    <s v="NON MERCHANT"/>
    <n v="1"/>
    <s v="Global"/>
    <n v="0.995"/>
    <x v="0"/>
    <n v="356"/>
    <n v="356"/>
    <n v="354.22"/>
  </r>
  <r>
    <x v="0"/>
    <x v="1"/>
    <s v="ITALY"/>
    <s v="ROSIGNANO 2"/>
    <x v="0"/>
    <s v="MERCHANT"/>
    <n v="1"/>
    <s v="Global"/>
    <n v="0.995"/>
    <x v="0"/>
    <n v="390"/>
    <n v="390"/>
    <n v="388.05"/>
  </r>
  <r>
    <x v="0"/>
    <x v="1"/>
    <s v="ITALY"/>
    <s v="SAN BARTOLOMEO - APULIA"/>
    <x v="1"/>
    <s v="NON MERCHANT"/>
    <n v="0"/>
    <s v="Not consolidated"/>
    <n v="1"/>
    <x v="0"/>
    <n v="0.99"/>
    <n v="0"/>
    <n v="0.99"/>
  </r>
  <r>
    <x v="0"/>
    <x v="1"/>
    <s v="ITALY"/>
    <s v="SAN PANCRAZIO - PUGLIA"/>
    <x v="1"/>
    <s v="NON MERCHANT"/>
    <n v="0"/>
    <s v="Not consolidated"/>
    <n v="1"/>
    <x v="0"/>
    <n v="0.83499999999999996"/>
    <n v="0"/>
    <n v="0.83499999999999996"/>
  </r>
  <r>
    <x v="0"/>
    <x v="1"/>
    <s v="ITALY"/>
    <s v="SANT'ANNA - PUGLIA"/>
    <x v="1"/>
    <s v="NON MERCHANT"/>
    <n v="0"/>
    <s v="Not consolidated"/>
    <n v="1"/>
    <x v="0"/>
    <n v="0.99"/>
    <n v="0"/>
    <n v="0.99"/>
  </r>
  <r>
    <x v="0"/>
    <x v="1"/>
    <s v="ITALY"/>
    <s v="TIRRENO"/>
    <x v="4"/>
    <s v="NON MERCHANT"/>
    <n v="0.5"/>
    <s v="Equity"/>
    <n v="0.5"/>
    <x v="0"/>
    <n v="74.52"/>
    <n v="37.26"/>
    <n v="37.26"/>
  </r>
  <r>
    <x v="0"/>
    <x v="1"/>
    <s v="ITALY"/>
    <s v="TORREVALDALIGA"/>
    <x v="0"/>
    <s v="MERCHANT"/>
    <n v="0.5"/>
    <s v="Equity"/>
    <n v="0.5"/>
    <x v="0"/>
    <n v="308"/>
    <n v="154"/>
    <n v="154"/>
  </r>
  <r>
    <x v="0"/>
    <x v="1"/>
    <s v="ITALY"/>
    <s v="TORREVALDALIGA"/>
    <x v="0"/>
    <s v="MERCHANT"/>
    <n v="0.5"/>
    <s v="Equity"/>
    <n v="0.5"/>
    <x v="0"/>
    <n v="1133.9000000000001"/>
    <n v="566.95000000000005"/>
    <n v="566.95000000000005"/>
  </r>
  <r>
    <x v="0"/>
    <x v="1"/>
    <s v="ITALY"/>
    <s v="TRAPANI SALEMI"/>
    <x v="5"/>
    <s v="MERCHANT"/>
    <n v="1"/>
    <s v="Global"/>
    <n v="1"/>
    <x v="0"/>
    <n v="66.25"/>
    <n v="66.25"/>
    <n v="66.25"/>
  </r>
  <r>
    <x v="0"/>
    <x v="1"/>
    <s v="ITALY"/>
    <s v="VADO LIGURE"/>
    <x v="7"/>
    <s v="MERCHANT"/>
    <n v="0.5"/>
    <s v="Equity"/>
    <n v="0.5"/>
    <x v="0"/>
    <n v="591.20000000000005"/>
    <n v="295.60000000000002"/>
    <n v="295.60000000000002"/>
  </r>
  <r>
    <x v="0"/>
    <x v="1"/>
    <s v="ITALY"/>
    <s v="VADO LIGURE"/>
    <x v="0"/>
    <s v="MERCHANT"/>
    <n v="0.5"/>
    <s v="Equity"/>
    <n v="0.5"/>
    <x v="0"/>
    <n v="781.8"/>
    <n v="390.9"/>
    <n v="390.9"/>
  </r>
  <r>
    <x v="0"/>
    <x v="1"/>
    <s v="ITALY"/>
    <s v="VOGHERA"/>
    <x v="0"/>
    <s v="MERCHANT"/>
    <n v="1"/>
    <s v="Global"/>
    <n v="0.8"/>
    <x v="0"/>
    <n v="390"/>
    <n v="390"/>
    <n v="312"/>
  </r>
  <r>
    <x v="0"/>
    <x v="1"/>
    <s v="ITALY"/>
    <s v="VPP CONTRACT"/>
    <x v="0"/>
    <s v="MERCHANT"/>
    <n v="1"/>
    <s v="Global"/>
    <n v="1"/>
    <x v="0"/>
    <n v="1100"/>
    <n v="1100"/>
    <n v="1100"/>
  </r>
  <r>
    <x v="0"/>
    <x v="1"/>
    <s v="POLAND"/>
    <s v="DABROWICE"/>
    <x v="5"/>
    <s v="MERCHANT"/>
    <n v="1"/>
    <s v="Global"/>
    <n v="1"/>
    <x v="0"/>
    <n v="36.14"/>
    <n v="36.14"/>
    <n v="36.14"/>
  </r>
  <r>
    <x v="0"/>
    <x v="1"/>
    <s v="POLAND"/>
    <s v="GLUCHOW"/>
    <x v="5"/>
    <s v="NON MERCHANT"/>
    <n v="0.21249999999999999"/>
    <s v="Equity"/>
    <n v="0.21249999999999999"/>
    <x v="0"/>
    <n v="8.5"/>
    <n v="1.806"/>
    <n v="1.806"/>
  </r>
  <r>
    <x v="0"/>
    <x v="1"/>
    <s v="POLAND"/>
    <s v="JARMOLTOWO"/>
    <x v="5"/>
    <s v="MERCHANT"/>
    <n v="1"/>
    <s v="Global"/>
    <n v="1"/>
    <x v="0"/>
    <n v="20.5"/>
    <n v="20.5"/>
    <n v="20.5"/>
  </r>
  <r>
    <x v="0"/>
    <x v="1"/>
    <s v="POLAND"/>
    <s v="PAGOW"/>
    <x v="5"/>
    <s v="MERCHANT"/>
    <n v="1"/>
    <s v="Global"/>
    <n v="1"/>
    <x v="0"/>
    <n v="51"/>
    <n v="51"/>
    <n v="51"/>
  </r>
  <r>
    <x v="0"/>
    <x v="1"/>
    <s v="POLAND"/>
    <s v="POLANIEC"/>
    <x v="3"/>
    <s v="MERCHANT"/>
    <n v="1"/>
    <s v="Global"/>
    <n v="1"/>
    <x v="0"/>
    <n v="20.440000000000001"/>
    <n v="20.440000000000001"/>
    <n v="20.440000000000001"/>
  </r>
  <r>
    <x v="0"/>
    <x v="1"/>
    <s v="POLAND"/>
    <s v="POLANIEC"/>
    <x v="3"/>
    <s v="MERCHANT"/>
    <n v="1"/>
    <s v="Global"/>
    <n v="1"/>
    <x v="0"/>
    <n v="322.245"/>
    <n v="322.245"/>
    <n v="322.245"/>
  </r>
  <r>
    <x v="0"/>
    <x v="1"/>
    <s v="POLAND"/>
    <s v="POLANIEC"/>
    <x v="7"/>
    <s v="MERCHANT"/>
    <n v="1"/>
    <s v="Global"/>
    <n v="1"/>
    <x v="0"/>
    <n v="183.96"/>
    <n v="183.96"/>
    <n v="183.96"/>
  </r>
  <r>
    <x v="0"/>
    <x v="1"/>
    <s v="POLAND"/>
    <s v="POLANIEC"/>
    <x v="7"/>
    <s v="MERCHANT"/>
    <n v="1"/>
    <s v="Global"/>
    <n v="1"/>
    <x v="1"/>
    <n v="17"/>
    <n v="17"/>
    <n v="17"/>
  </r>
  <r>
    <x v="0"/>
    <x v="1"/>
    <s v="POLAND"/>
    <s v="POLANIEC"/>
    <x v="7"/>
    <s v="MERCHANT"/>
    <n v="1"/>
    <s v="Global"/>
    <n v="1"/>
    <x v="0"/>
    <n v="1190.155"/>
    <n v="1190.155"/>
    <n v="1190.155"/>
  </r>
  <r>
    <x v="0"/>
    <x v="1"/>
    <s v="POLAND"/>
    <s v="WARTKOWO"/>
    <x v="5"/>
    <s v="MERCHANT"/>
    <n v="1"/>
    <s v="Global"/>
    <n v="1"/>
    <x v="0"/>
    <n v="30.75"/>
    <n v="30.75"/>
    <n v="30.75"/>
  </r>
  <r>
    <x v="0"/>
    <x v="1"/>
    <s v="PORTUGAL"/>
    <s v="CARAMULO"/>
    <x v="5"/>
    <s v="NON MERCHANT"/>
    <n v="0.21249999999999999"/>
    <s v="Equity"/>
    <n v="0.21249999999999999"/>
    <x v="0"/>
    <n v="90"/>
    <n v="19.125"/>
    <n v="19.125"/>
  </r>
  <r>
    <x v="0"/>
    <x v="1"/>
    <s v="PORTUGAL"/>
    <s v="CARREÇO/OUTERIO"/>
    <x v="5"/>
    <s v="NON MERCHANT"/>
    <n v="0.21249999999999999"/>
    <s v="Equity"/>
    <n v="0.21249999999999999"/>
    <x v="0"/>
    <n v="20.7"/>
    <n v="4.399"/>
    <n v="4.399"/>
  </r>
  <r>
    <x v="0"/>
    <x v="1"/>
    <s v="PORTUGAL"/>
    <s v="CERCOSA"/>
    <x v="4"/>
    <s v="NON MERCHANT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s v="NON MERCHANT"/>
    <n v="0.21249999999999999"/>
    <s v="Equity"/>
    <n v="0.21249999999999999"/>
    <x v="0"/>
    <n v="6.9"/>
    <n v="1.466"/>
    <n v="1.466"/>
  </r>
  <r>
    <x v="0"/>
    <x v="1"/>
    <s v="PORTUGAL"/>
    <s v="DONINHAS"/>
    <x v="5"/>
    <s v="NON MERCHANT"/>
    <n v="0.21249999999999999"/>
    <s v="Equity"/>
    <n v="0.21249999999999999"/>
    <x v="0"/>
    <n v="0.85"/>
    <n v="0.18099999999999999"/>
    <n v="0.18099999999999999"/>
  </r>
  <r>
    <x v="0"/>
    <x v="1"/>
    <s v="PORTUGAL"/>
    <s v="ENEOP DVT"/>
    <x v="5"/>
    <s v="NON MERCHANT"/>
    <n v="0.21249999999999999"/>
    <s v="Equity"/>
    <n v="0.21249999999999999"/>
    <x v="0"/>
    <n v="260.60000000000002"/>
    <n v="55.378"/>
    <n v="55.378"/>
  </r>
  <r>
    <x v="0"/>
    <x v="1"/>
    <s v="PORTUGAL"/>
    <s v="FAFE"/>
    <x v="5"/>
    <s v="NON MERCHANT"/>
    <n v="0.5"/>
    <s v="Equity"/>
    <n v="0.5"/>
    <x v="0"/>
    <n v="106"/>
    <n v="53"/>
    <n v="53"/>
  </r>
  <r>
    <x v="0"/>
    <x v="1"/>
    <s v="PORTUGAL"/>
    <s v="FERREIRA DO ALENTEJO"/>
    <x v="1"/>
    <s v="NON MERCHANT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s v="NON MERCHANT"/>
    <n v="0.21249999999999999"/>
    <s v="Equity"/>
    <n v="0.21249999999999999"/>
    <x v="0"/>
    <n v="3.2"/>
    <n v="0.68"/>
    <n v="0.68"/>
  </r>
  <r>
    <x v="0"/>
    <x v="1"/>
    <s v="PORTUGAL"/>
    <s v="GARDUNHA"/>
    <x v="5"/>
    <s v="NON MERCHANT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s v="NON MERCHANT"/>
    <n v="0.21249999999999999"/>
    <s v="Equity"/>
    <n v="0.21249999999999999"/>
    <x v="0"/>
    <n v="0.6"/>
    <n v="0.128"/>
    <n v="0.128"/>
  </r>
  <r>
    <x v="0"/>
    <x v="1"/>
    <s v="PORTUGAL"/>
    <s v="MANTEIGAS"/>
    <x v="4"/>
    <s v="NON MERCHANT"/>
    <n v="0.21249999999999999"/>
    <s v="Equity"/>
    <n v="0.21249999999999999"/>
    <x v="0"/>
    <n v="6.5"/>
    <n v="1.381"/>
    <n v="1.381"/>
  </r>
  <r>
    <x v="0"/>
    <x v="1"/>
    <s v="PORTUGAL"/>
    <s v="MEADAS"/>
    <x v="5"/>
    <s v="NON MERCHANT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s v="NON MERCHANT"/>
    <n v="0.21249999999999999"/>
    <s v="Equity"/>
    <n v="0.21249999999999999"/>
    <x v="0"/>
    <n v="8"/>
    <n v="1.7"/>
    <n v="1.7"/>
  </r>
  <r>
    <x v="0"/>
    <x v="1"/>
    <s v="PORTUGAL"/>
    <s v="MOURISCA"/>
    <x v="5"/>
    <s v="NON MERCHANT"/>
    <n v="0.5"/>
    <s v="Equity"/>
    <n v="0.5"/>
    <x v="0"/>
    <n v="38"/>
    <n v="19"/>
    <n v="19"/>
  </r>
  <r>
    <x v="0"/>
    <x v="1"/>
    <s v="PORTUGAL"/>
    <s v="NAVE"/>
    <x v="5"/>
    <s v="NON MERCHANT"/>
    <n v="0.5"/>
    <s v="Equity"/>
    <n v="0.5"/>
    <x v="0"/>
    <n v="38"/>
    <n v="19"/>
    <n v="19"/>
  </r>
  <r>
    <x v="0"/>
    <x v="1"/>
    <s v="PORTUGAL"/>
    <s v="PAGADE"/>
    <x v="4"/>
    <s v="NON MERCHANT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s v="NON MERCHANT"/>
    <n v="0.21249999999999999"/>
    <s v="Equity"/>
    <n v="0.21249999999999999"/>
    <x v="0"/>
    <n v="4"/>
    <n v="0.85"/>
    <n v="0.85"/>
  </r>
  <r>
    <x v="0"/>
    <x v="1"/>
    <s v="PORTUGAL"/>
    <s v="PEGO I"/>
    <x v="7"/>
    <s v="NON MERCHANT"/>
    <n v="0.25"/>
    <s v="Equity"/>
    <n v="0.25"/>
    <x v="0"/>
    <n v="576"/>
    <n v="144"/>
    <n v="144"/>
  </r>
  <r>
    <x v="0"/>
    <x v="1"/>
    <s v="PORTUGAL"/>
    <s v="PEGO II - ELECGAS"/>
    <x v="0"/>
    <s v="NON MERCHANT"/>
    <n v="0.25"/>
    <s v="Equity"/>
    <n v="0.25"/>
    <x v="0"/>
    <n v="840"/>
    <n v="210"/>
    <n v="210"/>
  </r>
  <r>
    <x v="0"/>
    <x v="1"/>
    <s v="PORTUGAL"/>
    <s v="PERDIGAO"/>
    <x v="5"/>
    <s v="NON MERCHANT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s v="NON MERCHANT"/>
    <n v="0.21249999999999999"/>
    <s v="Equity"/>
    <n v="0.21249999999999999"/>
    <x v="0"/>
    <n v="144"/>
    <n v="30.6"/>
    <n v="30.6"/>
  </r>
  <r>
    <x v="0"/>
    <x v="1"/>
    <s v="PORTUGAL"/>
    <s v="PORTEIRINHOS"/>
    <x v="1"/>
    <s v="NON MERCHANT"/>
    <n v="0.21249999999999999"/>
    <s v="Equity"/>
    <n v="0.21249999999999999"/>
    <x v="0"/>
    <n v="6.3"/>
    <n v="1.339"/>
    <n v="1.339"/>
  </r>
  <r>
    <x v="0"/>
    <x v="1"/>
    <s v="PORTUGAL"/>
    <s v="SERRA DO RALO"/>
    <x v="5"/>
    <s v="NON MERCHANT"/>
    <n v="0.5"/>
    <s v="Equity"/>
    <n v="0.5"/>
    <x v="0"/>
    <n v="32"/>
    <n v="16"/>
    <n v="16"/>
  </r>
  <r>
    <x v="0"/>
    <x v="1"/>
    <s v="PORTUGAL"/>
    <s v="SOUTINHO"/>
    <x v="4"/>
    <s v="NON MERCHANT"/>
    <n v="0.21249999999999999"/>
    <s v="Equity"/>
    <n v="0.21249999999999999"/>
    <x v="0"/>
    <n v="3.2"/>
    <n v="0.68"/>
    <n v="0.68"/>
  </r>
  <r>
    <x v="0"/>
    <x v="1"/>
    <s v="PORTUGAL"/>
    <s v="TALHADAS"/>
    <x v="4"/>
    <s v="NON MERCHANT"/>
    <n v="0.21249999999999999"/>
    <s v="Equity"/>
    <n v="0.21249999999999999"/>
    <x v="0"/>
    <n v="5.2"/>
    <n v="1.105"/>
    <n v="1.105"/>
  </r>
  <r>
    <x v="0"/>
    <x v="1"/>
    <s v="PORTUGAL"/>
    <s v="TAPADA - TURBOGAS"/>
    <x v="0"/>
    <s v="NON MERCHANT"/>
    <n v="0.5"/>
    <s v="Equity"/>
    <n v="0.5"/>
    <x v="0"/>
    <n v="990"/>
    <n v="495"/>
    <n v="495"/>
  </r>
  <r>
    <x v="0"/>
    <x v="1"/>
    <s v="PORTUGAL"/>
    <s v="TRANCOSO"/>
    <x v="5"/>
    <s v="NON MERCHANT"/>
    <n v="0.21249999999999999"/>
    <s v="Equity"/>
    <n v="0.21249999999999999"/>
    <x v="0"/>
    <n v="28"/>
    <n v="5.95"/>
    <n v="5.95"/>
  </r>
  <r>
    <x v="0"/>
    <x v="1"/>
    <s v="PORTUGAL"/>
    <s v="VALE SOEIRO"/>
    <x v="4"/>
    <s v="NON MERCHANT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s v="NON MERCHANT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s v="MERCHANT"/>
    <n v="1"/>
    <s v="Global"/>
    <n v="0.51"/>
    <x v="0"/>
    <n v="50"/>
    <n v="50"/>
    <n v="25.5"/>
  </r>
  <r>
    <x v="0"/>
    <x v="1"/>
    <s v="ROMANIA"/>
    <s v="GEMENELE"/>
    <x v="5"/>
    <s v="MERCHANT"/>
    <n v="1"/>
    <s v="Global"/>
    <n v="0.51"/>
    <x v="0"/>
    <n v="47.5"/>
    <n v="47.5"/>
    <n v="24.225000000000001"/>
  </r>
  <r>
    <x v="0"/>
    <x v="1"/>
    <s v="SPAIN"/>
    <s v="ALMANSA"/>
    <x v="1"/>
    <s v="NON MERCHANT"/>
    <n v="0.21249999999999999"/>
    <s v="Equity"/>
    <n v="0.21249999999999999"/>
    <x v="0"/>
    <n v="2.85"/>
    <n v="0.60599999999999998"/>
    <n v="0.60599999999999998"/>
  </r>
  <r>
    <x v="0"/>
    <x v="1"/>
    <s v="SPAIN"/>
    <s v="ALOS"/>
    <x v="4"/>
    <s v="MERCHANT"/>
    <n v="1"/>
    <s v="Global"/>
    <n v="0.7"/>
    <x v="0"/>
    <n v="3.74"/>
    <n v="3.74"/>
    <n v="2.6179999999999999"/>
  </r>
  <r>
    <x v="0"/>
    <x v="1"/>
    <s v="SPAIN"/>
    <s v="BARRAX"/>
    <x v="1"/>
    <s v="NON MERCHANT"/>
    <n v="0.21249999999999999"/>
    <s v="Equity"/>
    <n v="0.21249999999999999"/>
    <x v="0"/>
    <n v="1.514"/>
    <n v="0.32200000000000001"/>
    <n v="0.32200000000000001"/>
  </r>
  <r>
    <x v="0"/>
    <x v="1"/>
    <s v="SPAIN"/>
    <s v="BOCOS"/>
    <x v="4"/>
    <s v="MERCHANT"/>
    <n v="1"/>
    <s v="Global"/>
    <n v="0.7"/>
    <x v="0"/>
    <n v="1.2210000000000001"/>
    <n v="1.2210000000000001"/>
    <n v="0.85499999999999998"/>
  </r>
  <r>
    <x v="0"/>
    <x v="1"/>
    <s v="SPAIN"/>
    <s v="BONETE"/>
    <x v="1"/>
    <s v="NON MERCHANT"/>
    <n v="0.21249999999999999"/>
    <s v="Equity"/>
    <n v="0.21249999999999999"/>
    <x v="0"/>
    <n v="5.3449999999999998"/>
    <n v="1.1359999999999999"/>
    <n v="1.1359999999999999"/>
  </r>
  <r>
    <x v="0"/>
    <x v="1"/>
    <s v="SPAIN"/>
    <s v="CAMI BELLMUNT, JUNEDAS 1-10"/>
    <x v="1"/>
    <s v="MERCHANT"/>
    <n v="1"/>
    <s v="Global"/>
    <n v="0.69999"/>
    <x v="0"/>
    <n v="1.0780000000000001"/>
    <n v="1.0780000000000001"/>
    <n v="0.755"/>
  </r>
  <r>
    <x v="0"/>
    <x v="1"/>
    <s v="SPAIN"/>
    <s v="CARTAGENA"/>
    <x v="0"/>
    <s v="MERCHANT"/>
    <n v="1"/>
    <s v="Global"/>
    <n v="1"/>
    <x v="0"/>
    <n v="1199.25"/>
    <n v="1199.25"/>
    <n v="1199.25"/>
  </r>
  <r>
    <x v="0"/>
    <x v="1"/>
    <s v="SPAIN"/>
    <s v="CASTELNOU"/>
    <x v="0"/>
    <s v="MERCHANT"/>
    <n v="1"/>
    <s v="Global"/>
    <n v="1"/>
    <x v="0"/>
    <n v="790.6"/>
    <n v="790.6"/>
    <n v="790.6"/>
  </r>
  <r>
    <x v="0"/>
    <x v="1"/>
    <s v="SPAIN"/>
    <s v="CATELLAS"/>
    <x v="4"/>
    <s v="MERCHANT"/>
    <n v="1"/>
    <s v="Global"/>
    <n v="0.7"/>
    <x v="0"/>
    <n v="2.0990000000000002"/>
    <n v="2.0990000000000002"/>
    <n v="1.4690000000000001"/>
  </r>
  <r>
    <x v="0"/>
    <x v="1"/>
    <s v="SPAIN"/>
    <s v="FUENTE ÁLAMO NORTE"/>
    <x v="1"/>
    <s v="NON MERCHANT"/>
    <n v="0.21249999999999999"/>
    <s v="Equity"/>
    <n v="0.21249999999999999"/>
    <x v="0"/>
    <n v="3.2069999999999999"/>
    <n v="0.68100000000000005"/>
    <n v="0.68100000000000005"/>
  </r>
  <r>
    <x v="0"/>
    <x v="1"/>
    <s v="SPAIN"/>
    <s v="FUENTE ÁLAMO SUL"/>
    <x v="1"/>
    <s v="NON MERCHANT"/>
    <n v="0.21249999999999999"/>
    <s v="Equity"/>
    <n v="0.21249999999999999"/>
    <x v="0"/>
    <n v="1.425"/>
    <n v="0.30299999999999999"/>
    <n v="0.30299999999999999"/>
  </r>
  <r>
    <x v="0"/>
    <x v="1"/>
    <s v="SPAIN"/>
    <s v="GELSA"/>
    <x v="4"/>
    <s v="MERCHANT"/>
    <n v="1"/>
    <s v="Global"/>
    <n v="0.7"/>
    <x v="0"/>
    <n v="5.4720000000000004"/>
    <n v="5.4720000000000004"/>
    <n v="3.83"/>
  </r>
  <r>
    <x v="0"/>
    <x v="1"/>
    <s v="SPAIN"/>
    <s v="JUNEDA 11"/>
    <x v="1"/>
    <s v="MERCHANT"/>
    <n v="1"/>
    <s v="Global"/>
    <n v="0.69999"/>
    <x v="0"/>
    <n v="9.9000000000000005E-2"/>
    <n v="9.9000000000000005E-2"/>
    <n v="6.9000000000000006E-2"/>
  </r>
  <r>
    <x v="0"/>
    <x v="1"/>
    <s v="SPAIN"/>
    <s v="JUNEDA 12"/>
    <x v="1"/>
    <s v="MERCHANT"/>
    <n v="1"/>
    <s v="Global"/>
    <n v="0.69999"/>
    <x v="0"/>
    <n v="9.9000000000000005E-2"/>
    <n v="9.9000000000000005E-2"/>
    <n v="6.9000000000000006E-2"/>
  </r>
  <r>
    <x v="0"/>
    <x v="1"/>
    <s v="SPAIN"/>
    <s v="LA FLECHA"/>
    <x v="4"/>
    <s v="MERCHANT"/>
    <n v="1"/>
    <s v="Global"/>
    <n v="0.7"/>
    <x v="0"/>
    <n v="2.3809999999999998"/>
    <n v="2.3809999999999998"/>
    <n v="1.667"/>
  </r>
  <r>
    <x v="0"/>
    <x v="1"/>
    <s v="SPAIN"/>
    <s v="LA RIBERA"/>
    <x v="4"/>
    <s v="MERCHANT"/>
    <n v="1"/>
    <s v="Global"/>
    <n v="0.7"/>
    <x v="0"/>
    <n v="2.9460000000000002"/>
    <n v="2.9460000000000002"/>
    <n v="2.0619999999999998"/>
  </r>
  <r>
    <x v="0"/>
    <x v="1"/>
    <s v="SPAIN"/>
    <s v="LOBON"/>
    <x v="1"/>
    <s v="NON MERCHANT"/>
    <n v="0.21249999999999999"/>
    <s v="Equity"/>
    <n v="0.21249999999999999"/>
    <x v="0"/>
    <n v="2.4940000000000002"/>
    <n v="0.53"/>
    <n v="0.53"/>
  </r>
  <r>
    <x v="0"/>
    <x v="1"/>
    <s v="SPAIN"/>
    <s v="LOGRONO"/>
    <x v="4"/>
    <s v="MERCHANT"/>
    <n v="1"/>
    <s v="Global"/>
    <n v="0.7"/>
    <x v="0"/>
    <n v="2.137"/>
    <n v="2.137"/>
    <n v="1.496"/>
  </r>
  <r>
    <x v="0"/>
    <x v="1"/>
    <s v="SPAIN"/>
    <s v="MENDAVIA"/>
    <x v="4"/>
    <s v="MERCHANT"/>
    <n v="1"/>
    <s v="Global"/>
    <n v="0.7"/>
    <x v="0"/>
    <n v="3.1829999999999998"/>
    <n v="3.1829999999999998"/>
    <n v="2.2280000000000002"/>
  </r>
  <r>
    <x v="0"/>
    <x v="1"/>
    <s v="SPAIN"/>
    <s v="MENUZA"/>
    <x v="4"/>
    <s v="MERCHANT"/>
    <n v="1"/>
    <s v="Global"/>
    <n v="0.63900000000000001"/>
    <x v="0"/>
    <n v="12.256"/>
    <n v="12.256"/>
    <n v="7.8319999999999999"/>
  </r>
  <r>
    <x v="0"/>
    <x v="1"/>
    <s v="SPAIN"/>
    <s v="MONASTERIO"/>
    <x v="4"/>
    <s v="MERCHANT"/>
    <n v="1"/>
    <s v="Global"/>
    <n v="0.7"/>
    <x v="0"/>
    <n v="1.069"/>
    <n v="1.069"/>
    <n v="0.748"/>
  </r>
  <r>
    <x v="0"/>
    <x v="1"/>
    <s v="SPAIN"/>
    <s v="MORA LA NOVA"/>
    <x v="1"/>
    <s v="NON MERCHANT"/>
    <n v="0.21249999999999999"/>
    <s v="Equity"/>
    <n v="0.21249999999999999"/>
    <x v="0"/>
    <n v="1.3360000000000001"/>
    <n v="0.28399999999999997"/>
    <n v="0.28399999999999997"/>
  </r>
  <r>
    <x v="0"/>
    <x v="1"/>
    <s v="SPAIN"/>
    <s v="OLVERA"/>
    <x v="4"/>
    <s v="MERCHANT"/>
    <n v="1"/>
    <s v="Global"/>
    <n v="0.7"/>
    <x v="0"/>
    <n v="1.931"/>
    <n v="1.931"/>
    <n v="1.3520000000000001"/>
  </r>
  <r>
    <x v="0"/>
    <x v="1"/>
    <s v="SPAIN"/>
    <s v="QUINTANA"/>
    <x v="4"/>
    <s v="MERCHANT"/>
    <n v="1"/>
    <s v="Global"/>
    <n v="0.7"/>
    <x v="0"/>
    <n v="1.069"/>
    <n v="1.069"/>
    <n v="0.748"/>
  </r>
  <r>
    <x v="0"/>
    <x v="1"/>
    <s v="SPAIN"/>
    <s v="SARDON"/>
    <x v="4"/>
    <s v="MERCHANT"/>
    <n v="1"/>
    <s v="Global"/>
    <n v="0.7"/>
    <x v="0"/>
    <n v="1.069"/>
    <n v="1.069"/>
    <n v="0.748"/>
  </r>
  <r>
    <x v="0"/>
    <x v="1"/>
    <s v="SPAIN"/>
    <s v="SASTAGO 1"/>
    <x v="4"/>
    <s v="MERCHANT"/>
    <n v="1"/>
    <s v="Global"/>
    <n v="0.63900000000000001"/>
    <x v="0"/>
    <n v="2.0350000000000001"/>
    <n v="2.0350000000000001"/>
    <n v="1.3"/>
  </r>
  <r>
    <x v="0"/>
    <x v="1"/>
    <s v="SPAIN"/>
    <s v="SASTAGO 2"/>
    <x v="4"/>
    <s v="MERCHANT"/>
    <n v="1"/>
    <s v="Global"/>
    <n v="0.63900000000000001"/>
    <x v="0"/>
    <n v="15.308999999999999"/>
    <n v="15.308999999999999"/>
    <n v="9.782"/>
  </r>
  <r>
    <x v="0"/>
    <x v="1"/>
    <s v="SPAIN"/>
    <s v="SOSSIS"/>
    <x v="4"/>
    <s v="MERCHANT"/>
    <n v="1"/>
    <s v="Global"/>
    <n v="0.7"/>
    <x v="0"/>
    <n v="2.8620000000000001"/>
    <n v="2.8620000000000001"/>
    <n v="2.0030000000000001"/>
  </r>
  <r>
    <x v="0"/>
    <x v="1"/>
    <s v="SPAIN"/>
    <s v="TORO"/>
    <x v="4"/>
    <s v="MERCHANT"/>
    <n v="1"/>
    <s v="Global"/>
    <n v="0.7"/>
    <x v="0"/>
    <n v="3.4350000000000001"/>
    <n v="3.4350000000000001"/>
    <n v="2.4049999999999998"/>
  </r>
  <r>
    <x v="0"/>
    <x v="1"/>
    <s v="SPAIN"/>
    <s v="TUDELA"/>
    <x v="4"/>
    <s v="MERCHANT"/>
    <n v="1"/>
    <s v="Global"/>
    <n v="0.7"/>
    <x v="0"/>
    <n v="0.91600000000000004"/>
    <n v="0.91600000000000004"/>
    <n v="0.64100000000000001"/>
  </r>
  <r>
    <x v="0"/>
    <x v="1"/>
    <s v="SPAIN"/>
    <s v="VILLARES"/>
    <x v="1"/>
    <s v="NON MERCHANT"/>
    <n v="0.21249999999999999"/>
    <s v="Equity"/>
    <n v="0.21249999999999999"/>
    <x v="0"/>
    <n v="3.0289999999999999"/>
    <n v="0.64400000000000002"/>
    <n v="0.64400000000000002"/>
  </r>
  <r>
    <x v="1"/>
    <x v="2"/>
    <s v="AUSTRALIA"/>
    <s v="CANUNDA"/>
    <x v="5"/>
    <s v="MERCHANT"/>
    <n v="1"/>
    <s v="Global"/>
    <n v="0.72"/>
    <x v="0"/>
    <n v="46"/>
    <n v="46"/>
    <n v="33.119999999999997"/>
  </r>
  <r>
    <x v="1"/>
    <x v="2"/>
    <s v="AUSTRALIA"/>
    <s v="HAZELWOOD"/>
    <x v="7"/>
    <s v="MERCHANT"/>
    <n v="1"/>
    <s v="Global"/>
    <n v="0.72"/>
    <x v="0"/>
    <n v="1553.8"/>
    <n v="1553.8"/>
    <n v="1118.7360000000001"/>
  </r>
  <r>
    <x v="1"/>
    <x v="2"/>
    <s v="AUSTRALIA"/>
    <s v="KWINANA"/>
    <x v="0"/>
    <s v="NON MERCHANT"/>
    <n v="1"/>
    <s v="Global"/>
    <n v="0.49"/>
    <x v="0"/>
    <n v="123"/>
    <n v="123"/>
    <n v="60.27"/>
  </r>
  <r>
    <x v="1"/>
    <x v="2"/>
    <s v="AUSTRALIA"/>
    <s v="LOY YANG B"/>
    <x v="7"/>
    <s v="MERCHANT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s v="MERCHANT"/>
    <n v="1"/>
    <s v="Global"/>
    <n v="0.72"/>
    <x v="0"/>
    <n v="479"/>
    <n v="479"/>
    <n v="344.88"/>
  </r>
  <r>
    <x v="1"/>
    <x v="2"/>
    <s v="AUSTRALIA"/>
    <s v="SYNERGEN"/>
    <x v="0"/>
    <s v="MERCHANT"/>
    <n v="1"/>
    <s v="Global"/>
    <n v="0.72"/>
    <x v="0"/>
    <n v="368"/>
    <n v="368"/>
    <n v="264.95999999999998"/>
  </r>
  <r>
    <x v="1"/>
    <x v="2"/>
    <s v="INDONESIA"/>
    <s v="PAITON 3"/>
    <x v="7"/>
    <s v="NON MERCHANT"/>
    <n v="0.40515000000000001"/>
    <s v="Equity"/>
    <n v="0.40515000000000001"/>
    <x v="0"/>
    <n v="815"/>
    <n v="330.197"/>
    <n v="330.197"/>
  </r>
  <r>
    <x v="1"/>
    <x v="2"/>
    <s v="INDONESIA"/>
    <s v="PAITON 7&amp;8"/>
    <x v="7"/>
    <s v="NON MERCHANT"/>
    <n v="0.40515000000000001"/>
    <s v="Equity"/>
    <n v="0.40515000000000001"/>
    <x v="0"/>
    <n v="1220"/>
    <n v="494.28300000000002"/>
    <n v="494.28300000000002"/>
  </r>
  <r>
    <x v="1"/>
    <x v="2"/>
    <s v="LAOS"/>
    <s v="HOUAY HO"/>
    <x v="4"/>
    <s v="NON MERCHANT"/>
    <n v="1"/>
    <s v="Global"/>
    <n v="0.46476000000000001"/>
    <x v="0"/>
    <n v="152.1"/>
    <n v="152.1"/>
    <n v="70.69"/>
  </r>
  <r>
    <x v="1"/>
    <x v="2"/>
    <s v="SINGAPORE"/>
    <s v="SENOKO"/>
    <x v="0"/>
    <s v="MERCHANT"/>
    <n v="0.3"/>
    <s v="Equity"/>
    <n v="0.3"/>
    <x v="0"/>
    <n v="2722.8"/>
    <n v="816.84"/>
    <n v="816.84"/>
  </r>
  <r>
    <x v="1"/>
    <x v="2"/>
    <s v="SINGAPORE"/>
    <s v="SENOKO"/>
    <x v="2"/>
    <s v="MERCHANT"/>
    <n v="0.3"/>
    <s v="Equity"/>
    <n v="0.3"/>
    <x v="0"/>
    <n v="478.2"/>
    <n v="143.46"/>
    <n v="143.46"/>
  </r>
  <r>
    <x v="1"/>
    <x v="2"/>
    <s v="THAILAND"/>
    <s v="GHECO ONE"/>
    <x v="7"/>
    <s v="NON MERCHANT"/>
    <n v="1"/>
    <s v="Global"/>
    <n v="0.44921"/>
    <x v="0"/>
    <n v="660"/>
    <n v="660"/>
    <n v="296.47899999999998"/>
  </r>
  <r>
    <x v="1"/>
    <x v="2"/>
    <s v="THAILAND"/>
    <s v="GLOW CFB3"/>
    <x v="7"/>
    <s v="NON MERCHANT"/>
    <n v="1"/>
    <s v="Global"/>
    <n v="0.69108999999999998"/>
    <x v="0"/>
    <n v="85"/>
    <n v="85"/>
    <n v="58.743000000000002"/>
  </r>
  <r>
    <x v="1"/>
    <x v="2"/>
    <s v="THAILAND"/>
    <s v="GLOW IPP"/>
    <x v="0"/>
    <s v="MERCHANT"/>
    <n v="1"/>
    <s v="Global"/>
    <n v="0.65654000000000001"/>
    <x v="0"/>
    <n v="713"/>
    <n v="713"/>
    <n v="468.11399999999998"/>
  </r>
  <r>
    <x v="1"/>
    <x v="2"/>
    <s v="THAILAND"/>
    <s v="GLOW IPP"/>
    <x v="1"/>
    <s v="NON MERCHANT"/>
    <n v="1"/>
    <s v="Global"/>
    <n v="0.69108999999999998"/>
    <x v="0"/>
    <n v="1.55"/>
    <n v="1.55"/>
    <n v="1.071"/>
  </r>
  <r>
    <x v="1"/>
    <x v="2"/>
    <s v="THAILAND"/>
    <s v="GLOW PHASE II"/>
    <x v="0"/>
    <s v="PARTIALLY CONTRACTED"/>
    <n v="1"/>
    <s v="Global"/>
    <n v="0.69108999999999998"/>
    <x v="0"/>
    <n v="281"/>
    <n v="281"/>
    <n v="194.197"/>
  </r>
  <r>
    <x v="1"/>
    <x v="2"/>
    <s v="THAILAND"/>
    <s v="GLOW PHASE IV"/>
    <x v="0"/>
    <s v="NON MERCHANT"/>
    <n v="1"/>
    <s v="Global"/>
    <n v="0.69108999999999998"/>
    <x v="0"/>
    <n v="77"/>
    <n v="77"/>
    <n v="53.213999999999999"/>
  </r>
  <r>
    <x v="1"/>
    <x v="2"/>
    <s v="THAILAND"/>
    <s v="GLOW PHASE V"/>
    <x v="0"/>
    <s v="NON MERCHANT"/>
    <n v="1"/>
    <s v="Global"/>
    <n v="0.69108999999999998"/>
    <x v="0"/>
    <n v="342"/>
    <n v="342"/>
    <n v="236.35300000000001"/>
  </r>
  <r>
    <x v="1"/>
    <x v="2"/>
    <s v="THAILAND"/>
    <s v="GLOW SPP1"/>
    <x v="0"/>
    <s v="NON MERCHANT"/>
    <n v="1"/>
    <s v="Global"/>
    <n v="0.69108999999999998"/>
    <x v="0"/>
    <n v="124"/>
    <n v="124"/>
    <n v="85.695999999999998"/>
  </r>
  <r>
    <x v="1"/>
    <x v="2"/>
    <s v="THAILAND"/>
    <s v="GLOW SPP2"/>
    <x v="0"/>
    <s v="NON MERCHANT"/>
    <n v="1"/>
    <s v="Global"/>
    <n v="0.69108999999999998"/>
    <x v="0"/>
    <n v="213"/>
    <n v="213"/>
    <n v="147.202"/>
  </r>
  <r>
    <x v="1"/>
    <x v="2"/>
    <s v="THAILAND"/>
    <s v="GLOW SPP3"/>
    <x v="3"/>
    <s v="NON MERCHANT"/>
    <n v="1"/>
    <s v="Global"/>
    <n v="0.69108999999999998"/>
    <x v="0"/>
    <n v="30"/>
    <n v="30"/>
    <n v="20.731999999999999"/>
  </r>
  <r>
    <x v="1"/>
    <x v="2"/>
    <s v="THAILAND"/>
    <s v="GLOW SPP3"/>
    <x v="7"/>
    <s v="NON MERCHANT"/>
    <n v="1"/>
    <s v="Global"/>
    <n v="0.69108999999999998"/>
    <x v="0"/>
    <n v="270"/>
    <n v="270"/>
    <n v="186.596"/>
  </r>
  <r>
    <x v="1"/>
    <x v="2"/>
    <s v="THAILAND"/>
    <s v="SPP11"/>
    <x v="0"/>
    <s v="NON MERCHANT"/>
    <n v="1"/>
    <s v="Global"/>
    <n v="0.69108999999999998"/>
    <x v="0"/>
    <n v="157.12"/>
    <n v="157.12"/>
    <n v="108.584"/>
  </r>
  <r>
    <x v="1"/>
    <x v="2"/>
    <s v="THAILAND"/>
    <s v="SPP12"/>
    <x v="0"/>
    <s v="NON MERCHANT"/>
    <n v="1"/>
    <s v="Global"/>
    <n v="0.69108999999999998"/>
    <x v="0"/>
    <n v="110"/>
    <n v="110"/>
    <n v="76.02"/>
  </r>
  <r>
    <x v="1"/>
    <x v="3"/>
    <s v="BRAZIL"/>
    <s v="ANDRADE"/>
    <x v="3"/>
    <s v="MOSTLY CONTRACTED"/>
    <n v="0.69255"/>
    <s v="Proportional"/>
    <n v="0.47585"/>
    <x v="0"/>
    <n v="30"/>
    <n v="20.777000000000001"/>
    <n v="14.276"/>
  </r>
  <r>
    <x v="1"/>
    <x v="3"/>
    <s v="BRAZIL"/>
    <s v="CANDIOTA"/>
    <x v="7"/>
    <s v="MOSTLY CONTRACTED"/>
    <n v="1"/>
    <s v="Global"/>
    <n v="0.68710000000000004"/>
    <x v="1"/>
    <n v="323.5"/>
    <n v="323.5"/>
    <n v="222.27699999999999"/>
  </r>
  <r>
    <x v="1"/>
    <x v="3"/>
    <s v="BRAZIL"/>
    <s v="ESTREITO HYDRO"/>
    <x v="4"/>
    <s v="MOSTLY CONTRACTED"/>
    <n v="0.4007"/>
    <s v="Proportional"/>
    <n v="0.27529999999999999"/>
    <x v="0"/>
    <n v="1087"/>
    <n v="435.56"/>
    <n v="299.24799999999999"/>
  </r>
  <r>
    <x v="1"/>
    <x v="3"/>
    <s v="BRAZIL"/>
    <s v="JIRAU"/>
    <x v="4"/>
    <s v="MOSTLY CONTRACTED"/>
    <n v="0.4"/>
    <s v="Equity"/>
    <n v="0.4"/>
    <x v="0"/>
    <n v="2850"/>
    <n v="1140"/>
    <n v="1140"/>
  </r>
  <r>
    <x v="1"/>
    <x v="3"/>
    <s v="BRAZIL"/>
    <s v="JIRAU"/>
    <x v="4"/>
    <s v="MOSTLY CONTRACTED"/>
    <n v="0.4"/>
    <s v="Equity"/>
    <n v="0.4"/>
    <x v="0"/>
    <n v="225"/>
    <n v="90"/>
    <n v="90"/>
  </r>
  <r>
    <x v="1"/>
    <x v="3"/>
    <s v="BRAZIL"/>
    <s v="JIRAU"/>
    <x v="4"/>
    <s v="MOSTLY CONTRACTED"/>
    <n v="0.4"/>
    <s v="Equity"/>
    <n v="0.4"/>
    <x v="1"/>
    <n v="675"/>
    <n v="270"/>
    <n v="270"/>
  </r>
  <r>
    <x v="1"/>
    <x v="3"/>
    <s v="BRAZIL"/>
    <s v="LAGES COGENERATION FACILITY"/>
    <x v="3"/>
    <s v="MOSTLY CONTRACTED"/>
    <n v="1"/>
    <s v="Global"/>
    <n v="0.68710000000000004"/>
    <x v="0"/>
    <n v="25"/>
    <n v="25"/>
    <n v="17.178000000000001"/>
  </r>
  <r>
    <x v="1"/>
    <x v="3"/>
    <s v="BRAZIL"/>
    <s v="PCH AREIA BRANCA"/>
    <x v="4"/>
    <s v="MOSTLY CONTRACTED"/>
    <n v="1"/>
    <s v="Global"/>
    <n v="0.68710000000000004"/>
    <x v="0"/>
    <n v="19.8"/>
    <n v="19.8"/>
    <n v="13.603999999999999"/>
  </r>
  <r>
    <x v="1"/>
    <x v="3"/>
    <s v="BRAZIL"/>
    <s v="PCH JOSÉ GELÁZIO"/>
    <x v="4"/>
    <s v="MOSTLY CONTRACTED"/>
    <n v="1"/>
    <s v="Global"/>
    <n v="0.68710000000000004"/>
    <x v="0"/>
    <n v="23.7"/>
    <n v="23.7"/>
    <n v="16.283999999999999"/>
  </r>
  <r>
    <x v="1"/>
    <x v="3"/>
    <s v="BRAZIL"/>
    <s v="PCH RONDONOPOLIS"/>
    <x v="4"/>
    <s v="MOSTLY CONTRACTED"/>
    <n v="1"/>
    <s v="Global"/>
    <n v="0.68710000000000004"/>
    <x v="0"/>
    <n v="26.61"/>
    <n v="26.61"/>
    <n v="18.285"/>
  </r>
  <r>
    <x v="1"/>
    <x v="3"/>
    <s v="BRAZIL"/>
    <s v="PIRASSUNUNGA"/>
    <x v="3"/>
    <s v="MOSTLY CONTRACTED"/>
    <n v="0.83"/>
    <s v="Proportional"/>
    <n v="0.57830000000000004"/>
    <x v="0"/>
    <n v="40.5"/>
    <n v="33.615000000000002"/>
    <n v="23.420999999999999"/>
  </r>
  <r>
    <x v="1"/>
    <x v="3"/>
    <s v="BRAZIL"/>
    <s v="SANTA MONICA"/>
    <x v="5"/>
    <s v="MOSTLY CONTRACTED"/>
    <n v="1"/>
    <s v="Global"/>
    <n v="0.68710000000000004"/>
    <x v="1"/>
    <n v="97.2"/>
    <n v="97.2"/>
    <n v="66.786000000000001"/>
  </r>
  <r>
    <x v="1"/>
    <x v="3"/>
    <s v="BRAZIL"/>
    <s v="SAO SALVADOR HYDRO PLANT"/>
    <x v="4"/>
    <s v="MOSTLY CONTRACTED"/>
    <n v="1"/>
    <s v="Global"/>
    <n v="0.68710000000000004"/>
    <x v="0"/>
    <n v="243.2"/>
    <n v="243.2"/>
    <n v="167.102"/>
  </r>
  <r>
    <x v="1"/>
    <x v="3"/>
    <s v="BRAZIL"/>
    <s v="SENTO SÉ E UMBURANAS"/>
    <x v="5"/>
    <s v="MOSTLY CONTRACTED"/>
    <n v="1"/>
    <s v="Global"/>
    <n v="0.68710000000000004"/>
    <x v="1"/>
    <n v="326.7"/>
    <n v="326.7"/>
    <n v="224.476"/>
  </r>
  <r>
    <x v="1"/>
    <x v="3"/>
    <s v="BRAZIL"/>
    <s v="TRAIRI - CEARA"/>
    <x v="5"/>
    <s v="MOSTLY CONTRACTED"/>
    <n v="1"/>
    <s v="Global"/>
    <n v="0.68710000000000004"/>
    <x v="0"/>
    <n v="115.4"/>
    <n v="115.4"/>
    <n v="79.290999999999997"/>
  </r>
  <r>
    <x v="1"/>
    <x v="3"/>
    <s v="BRAZIL"/>
    <s v="TUBARAO"/>
    <x v="1"/>
    <s v="MOSTLY CONTRACTED"/>
    <n v="1"/>
    <s v="Global"/>
    <n v="0.68710000000000004"/>
    <x v="0"/>
    <n v="3"/>
    <n v="3"/>
    <n v="2.0609999999999999"/>
  </r>
  <r>
    <x v="1"/>
    <x v="3"/>
    <s v="BRAZIL"/>
    <s v="TUBARAO"/>
    <x v="5"/>
    <s v="MOSTLY CONTRACTED"/>
    <n v="1"/>
    <s v="Global"/>
    <n v="0.68710000000000004"/>
    <x v="0"/>
    <n v="2.1"/>
    <n v="2.1"/>
    <n v="1.4430000000000001"/>
  </r>
  <r>
    <x v="1"/>
    <x v="3"/>
    <s v="BRAZIL"/>
    <s v="UEE BEBERIBE"/>
    <x v="5"/>
    <s v="MOSTLY CONTRACTED"/>
    <n v="1"/>
    <s v="Global"/>
    <n v="0.68710000000000004"/>
    <x v="0"/>
    <n v="25.6"/>
    <n v="25.6"/>
    <n v="17.59"/>
  </r>
  <r>
    <x v="1"/>
    <x v="3"/>
    <s v="BRAZIL"/>
    <s v="UEE PEDRA DO SAL"/>
    <x v="5"/>
    <s v="MOSTLY CONTRACTED"/>
    <n v="1"/>
    <s v="Global"/>
    <n v="0.68710000000000004"/>
    <x v="0"/>
    <n v="18"/>
    <n v="18"/>
    <n v="12.368"/>
  </r>
  <r>
    <x v="1"/>
    <x v="3"/>
    <s v="BRAZIL"/>
    <s v="UHE CANA BRAVA"/>
    <x v="4"/>
    <s v="MOSTLY CONTRACTED"/>
    <n v="1"/>
    <s v="Global"/>
    <n v="0.68710000000000004"/>
    <x v="0"/>
    <n v="450"/>
    <n v="450"/>
    <n v="309.19499999999999"/>
  </r>
  <r>
    <x v="1"/>
    <x v="3"/>
    <s v="BRAZIL"/>
    <s v="UHE ITÁ"/>
    <x v="4"/>
    <s v="MOSTLY CONTRACTED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s v="MOSTLY CONTRACTED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s v="MOSTLY CONTRACTED"/>
    <n v="1"/>
    <s v="Global"/>
    <n v="0.68710000000000004"/>
    <x v="0"/>
    <n v="226"/>
    <n v="226"/>
    <n v="155.28399999999999"/>
  </r>
  <r>
    <x v="1"/>
    <x v="3"/>
    <s v="BRAZIL"/>
    <s v="UHE PONTE DE PEDRA"/>
    <x v="4"/>
    <s v="MOSTLY CONTRACTED"/>
    <n v="1"/>
    <s v="Global"/>
    <n v="0.68710000000000004"/>
    <x v="0"/>
    <n v="176.1"/>
    <n v="176.1"/>
    <n v="120.999"/>
  </r>
  <r>
    <x v="1"/>
    <x v="3"/>
    <s v="BRAZIL"/>
    <s v="UHE SALTO OSÓRIO"/>
    <x v="4"/>
    <s v="MOSTLY CONTRACTED"/>
    <n v="1"/>
    <s v="Global"/>
    <n v="0.68710000000000004"/>
    <x v="0"/>
    <n v="1078"/>
    <n v="1078"/>
    <n v="740.69399999999996"/>
  </r>
  <r>
    <x v="1"/>
    <x v="3"/>
    <s v="BRAZIL"/>
    <s v="UHE SALTO SANTIAGO"/>
    <x v="4"/>
    <s v="MOSTLY CONTRACTED"/>
    <n v="1"/>
    <s v="Global"/>
    <n v="0.68710000000000004"/>
    <x v="0"/>
    <n v="1420"/>
    <n v="1420"/>
    <n v="975.68399999999997"/>
  </r>
  <r>
    <x v="1"/>
    <x v="3"/>
    <s v="BRAZIL"/>
    <s v="UTE ALEGRETE 1-2"/>
    <x v="2"/>
    <s v="MERCHANT"/>
    <n v="1"/>
    <s v="Global"/>
    <n v="0.68710000000000004"/>
    <x v="0"/>
    <n v="60"/>
    <n v="60"/>
    <n v="41.225999999999999"/>
  </r>
  <r>
    <x v="1"/>
    <x v="3"/>
    <s v="BRAZIL"/>
    <s v="UTE CHARQUEADAS"/>
    <x v="7"/>
    <s v="MOSTLY CONTRACTED"/>
    <n v="1"/>
    <s v="Global"/>
    <n v="0.68710000000000004"/>
    <x v="0"/>
    <n v="60"/>
    <n v="60"/>
    <n v="41.225999999999999"/>
  </r>
  <r>
    <x v="1"/>
    <x v="3"/>
    <s v="BRAZIL"/>
    <s v="UTE JORGE LACERDA"/>
    <x v="7"/>
    <s v="MOSTLY CONTRACTED"/>
    <n v="1"/>
    <s v="Global"/>
    <n v="0.68710000000000004"/>
    <x v="0"/>
    <n v="773"/>
    <n v="773"/>
    <n v="531.13"/>
  </r>
  <r>
    <x v="1"/>
    <x v="3"/>
    <s v="BRAZIL"/>
    <s v="UTE WILLIAM ARJONA"/>
    <x v="0"/>
    <s v="MOSTLY CONTRACTED"/>
    <n v="1"/>
    <s v="Global"/>
    <n v="0.68710000000000004"/>
    <x v="0"/>
    <n v="190"/>
    <n v="190"/>
    <n v="130.55000000000001"/>
  </r>
  <r>
    <x v="1"/>
    <x v="3"/>
    <s v="CHILE"/>
    <s v="ARICA"/>
    <x v="2"/>
    <s v="MOSTLY CONTRACTED"/>
    <n v="1"/>
    <s v="Global"/>
    <n v="0.52759999999999996"/>
    <x v="0"/>
    <n v="14.122999999999999"/>
    <n v="14.122999999999999"/>
    <n v="7.452"/>
  </r>
  <r>
    <x v="1"/>
    <x v="3"/>
    <s v="CHILE"/>
    <s v="CAMARONES"/>
    <x v="1"/>
    <s v="MOSTLY CONTRACTED"/>
    <n v="1"/>
    <s v="Global"/>
    <n v="0.52759999999999996"/>
    <x v="1"/>
    <n v="6"/>
    <n v="6"/>
    <n v="3.1659999999999999"/>
  </r>
  <r>
    <x v="1"/>
    <x v="3"/>
    <s v="CHILE"/>
    <s v="CHAPIQUIÑA"/>
    <x v="4"/>
    <s v="MOSTLY CONTRACTED"/>
    <n v="1"/>
    <s v="Global"/>
    <n v="0.52759999999999996"/>
    <x v="0"/>
    <n v="10.138"/>
    <n v="10.138"/>
    <n v="5.3490000000000002"/>
  </r>
  <r>
    <x v="1"/>
    <x v="3"/>
    <s v="CHILE"/>
    <s v="EL AGUILA"/>
    <x v="1"/>
    <s v="MOSTLY CONTRACTED"/>
    <n v="1"/>
    <s v="Global"/>
    <n v="0.52759999999999996"/>
    <x v="0"/>
    <n v="2"/>
    <n v="2"/>
    <n v="1.0549999999999999"/>
  </r>
  <r>
    <x v="1"/>
    <x v="3"/>
    <s v="CHILE"/>
    <s v="IEM 1"/>
    <x v="7"/>
    <s v="MOSTLY CONTRACTED"/>
    <n v="1"/>
    <s v="Global"/>
    <n v="0.52759999999999996"/>
    <x v="1"/>
    <n v="337.5"/>
    <n v="337.5"/>
    <n v="178.065"/>
  </r>
  <r>
    <x v="1"/>
    <x v="3"/>
    <s v="CHILE"/>
    <s v="IQUIQUE"/>
    <x v="2"/>
    <s v="MOSTLY CONTRACTED"/>
    <n v="1"/>
    <s v="Global"/>
    <n v="0.52759999999999996"/>
    <x v="0"/>
    <n v="41.97"/>
    <n v="41.97"/>
    <n v="22.143999999999998"/>
  </r>
  <r>
    <x v="1"/>
    <x v="3"/>
    <s v="CHILE"/>
    <s v="LAJA"/>
    <x v="4"/>
    <s v="MOSTLY CONTRACTED"/>
    <n v="1"/>
    <s v="Global"/>
    <n v="1"/>
    <x v="0"/>
    <n v="34.4"/>
    <n v="34.4"/>
    <n v="34.4"/>
  </r>
  <r>
    <x v="1"/>
    <x v="3"/>
    <s v="CHILE"/>
    <s v="MEJILLONES CTA"/>
    <x v="7"/>
    <s v="MOSTLY CONTRACTED"/>
    <n v="1"/>
    <s v="Global"/>
    <n v="0.52759999999999996"/>
    <x v="0"/>
    <n v="152.6"/>
    <n v="152.6"/>
    <n v="80.512"/>
  </r>
  <r>
    <x v="1"/>
    <x v="3"/>
    <s v="CHILE"/>
    <s v="MEJILLONES CTH"/>
    <x v="7"/>
    <s v="MOSTLY CONTRACTED"/>
    <n v="1"/>
    <s v="Global"/>
    <n v="0.31659999999999999"/>
    <x v="0"/>
    <n v="153.9"/>
    <n v="153.9"/>
    <n v="48.725000000000001"/>
  </r>
  <r>
    <x v="1"/>
    <x v="3"/>
    <s v="CHILE"/>
    <s v="MEJILLONES I-II-III-VII"/>
    <x v="7"/>
    <s v="MOSTLY CONTRACTED"/>
    <n v="1"/>
    <s v="Global"/>
    <n v="0.52759999999999996"/>
    <x v="0"/>
    <n v="318.89999999999998"/>
    <n v="318.89999999999998"/>
    <n v="168.251"/>
  </r>
  <r>
    <x v="1"/>
    <x v="3"/>
    <s v="CHILE"/>
    <s v="MEJILLONES I-II-III-VII"/>
    <x v="0"/>
    <s v="MOSTLY CONTRACTED"/>
    <n v="1"/>
    <s v="Global"/>
    <n v="0.52759999999999996"/>
    <x v="0"/>
    <n v="243.227"/>
    <n v="243.227"/>
    <n v="128.327"/>
  </r>
  <r>
    <x v="1"/>
    <x v="3"/>
    <s v="CHILE"/>
    <s v="MONTE REDONDO"/>
    <x v="5"/>
    <s v="MOSTLY CONTRACTED"/>
    <n v="1"/>
    <s v="Global"/>
    <n v="1"/>
    <x v="0"/>
    <n v="48"/>
    <n v="48"/>
    <n v="48"/>
  </r>
  <r>
    <x v="1"/>
    <x v="3"/>
    <s v="CHILE"/>
    <s v="TAMAYA DIESELS"/>
    <x v="2"/>
    <s v="MOSTLY CONTRACTED"/>
    <n v="1"/>
    <s v="Global"/>
    <n v="0.52759999999999996"/>
    <x v="0"/>
    <n v="98.98"/>
    <n v="98.98"/>
    <n v="52.222000000000001"/>
  </r>
  <r>
    <x v="1"/>
    <x v="3"/>
    <s v="CHILE"/>
    <s v="TOCOPILLA"/>
    <x v="7"/>
    <s v="MOSTLY CONTRACTED"/>
    <n v="1"/>
    <s v="Global"/>
    <n v="0.52759999999999996"/>
    <x v="0"/>
    <n v="410.89"/>
    <n v="410.89"/>
    <n v="216.785"/>
  </r>
  <r>
    <x v="1"/>
    <x v="3"/>
    <s v="CHILE"/>
    <s v="TOCOPILLA"/>
    <x v="0"/>
    <s v="MOSTLY CONTRACTED"/>
    <n v="1"/>
    <s v="Global"/>
    <n v="0.52759999999999996"/>
    <x v="0"/>
    <n v="393"/>
    <n v="393"/>
    <n v="207.34700000000001"/>
  </r>
  <r>
    <x v="1"/>
    <x v="3"/>
    <s v="CHILE"/>
    <s v="TOCOPILLA"/>
    <x v="2"/>
    <s v="MOSTLY CONTRACTED"/>
    <n v="1"/>
    <s v="Global"/>
    <n v="0.52759999999999996"/>
    <x v="0"/>
    <n v="158.63499999999999"/>
    <n v="158.63499999999999"/>
    <n v="83.695999999999998"/>
  </r>
  <r>
    <x v="1"/>
    <x v="3"/>
    <s v="PERU"/>
    <s v="CHILCA"/>
    <x v="0"/>
    <s v="MOSTLY CONTRACTED"/>
    <n v="1"/>
    <s v="Global"/>
    <n v="0.61772000000000005"/>
    <x v="0"/>
    <n v="804.68100000000004"/>
    <n v="804.68100000000004"/>
    <n v="497.06700000000001"/>
  </r>
  <r>
    <x v="1"/>
    <x v="3"/>
    <s v="PERU"/>
    <s v="CHILCA"/>
    <x v="0"/>
    <s v="MOSTLY CONTRACTED"/>
    <n v="1"/>
    <s v="Global"/>
    <n v="0.61772000000000005"/>
    <x v="1"/>
    <n v="110"/>
    <n v="110"/>
    <n v="67.948999999999998"/>
  </r>
  <r>
    <x v="1"/>
    <x v="3"/>
    <s v="PERU"/>
    <s v="ILO 1"/>
    <x v="2"/>
    <s v="MOSTLY CONTRACTED"/>
    <n v="1"/>
    <s v="Global"/>
    <n v="0.61772000000000005"/>
    <x v="0"/>
    <n v="154.58199999999999"/>
    <n v="154.58199999999999"/>
    <n v="95.488"/>
  </r>
  <r>
    <x v="1"/>
    <x v="3"/>
    <s v="PERU"/>
    <s v="ILO 21"/>
    <x v="7"/>
    <s v="MOSTLY CONTRACTED"/>
    <n v="1"/>
    <s v="Global"/>
    <n v="0.61772000000000005"/>
    <x v="0"/>
    <n v="124.59"/>
    <n v="124.59"/>
    <n v="76.962000000000003"/>
  </r>
  <r>
    <x v="1"/>
    <x v="3"/>
    <s v="PERU"/>
    <s v="ILO 31"/>
    <x v="2"/>
    <s v="MOSTLY CONTRACTED"/>
    <n v="1"/>
    <s v="Global"/>
    <n v="0.61772000000000005"/>
    <x v="0"/>
    <n v="564"/>
    <n v="564"/>
    <n v="348.39400000000001"/>
  </r>
  <r>
    <x v="1"/>
    <x v="3"/>
    <s v="PERU"/>
    <s v="ILO NODO"/>
    <x v="2"/>
    <s v="MOSTLY CONTRACTED"/>
    <n v="1"/>
    <s v="Global"/>
    <n v="0.61772000000000005"/>
    <x v="1"/>
    <n v="500"/>
    <n v="500"/>
    <n v="308.86"/>
  </r>
  <r>
    <x v="1"/>
    <x v="3"/>
    <s v="PERU"/>
    <s v="QUITARACSA"/>
    <x v="4"/>
    <s v="MOSTLY CONTRACTED"/>
    <n v="1"/>
    <s v="Global"/>
    <n v="0.61772000000000005"/>
    <x v="0"/>
    <n v="118"/>
    <n v="118"/>
    <n v="72.891000000000005"/>
  </r>
  <r>
    <x v="1"/>
    <x v="3"/>
    <s v="PERU"/>
    <s v="YUNCAN"/>
    <x v="4"/>
    <s v="MOSTLY CONTRACTED"/>
    <n v="1"/>
    <s v="Global"/>
    <n v="0.61772000000000005"/>
    <x v="0"/>
    <n v="136.572"/>
    <n v="136.572"/>
    <n v="84.363"/>
  </r>
  <r>
    <x v="1"/>
    <x v="4"/>
    <s v="CANADA"/>
    <s v="AIM POWERGEN CORPORATION"/>
    <x v="5"/>
    <s v="NON MERCHANT"/>
    <n v="0.4"/>
    <s v="Equity"/>
    <n v="0.4"/>
    <x v="0"/>
    <n v="39.6"/>
    <n v="15.84"/>
    <n v="15.84"/>
  </r>
  <r>
    <x v="1"/>
    <x v="4"/>
    <s v="CANADA"/>
    <s v="BECKWITH"/>
    <x v="1"/>
    <s v="NON MERCHANT"/>
    <n v="0.4"/>
    <s v="Equity"/>
    <n v="0.4"/>
    <x v="0"/>
    <n v="10"/>
    <n v="4"/>
    <n v="4"/>
  </r>
  <r>
    <x v="1"/>
    <x v="4"/>
    <s v="CANADA"/>
    <s v="BROCKVILLE"/>
    <x v="1"/>
    <s v="NON MERCHANT"/>
    <n v="0.4"/>
    <s v="Equity"/>
    <n v="0.4"/>
    <x v="0"/>
    <n v="10"/>
    <n v="4"/>
    <n v="4"/>
  </r>
  <r>
    <x v="1"/>
    <x v="4"/>
    <s v="CANADA"/>
    <s v="CAPE SCOTT"/>
    <x v="5"/>
    <s v="NON MERCHANT"/>
    <n v="0.4"/>
    <s v="Equity"/>
    <n v="0.4"/>
    <x v="0"/>
    <n v="99"/>
    <n v="39.6"/>
    <n v="39.6"/>
  </r>
  <r>
    <x v="1"/>
    <x v="4"/>
    <s v="CANADA"/>
    <s v="CARIBOU"/>
    <x v="5"/>
    <s v="NON MERCHANT"/>
    <n v="0.4"/>
    <s v="Equity"/>
    <n v="0.4"/>
    <x v="0"/>
    <n v="99"/>
    <n v="39.6"/>
    <n v="39.6"/>
  </r>
  <r>
    <x v="1"/>
    <x v="4"/>
    <s v="CANADA"/>
    <s v="EAST LAKE ST. CLAIR"/>
    <x v="5"/>
    <s v="NON MERCHANT"/>
    <n v="0.4"/>
    <s v="Equity"/>
    <n v="0.4"/>
    <x v="0"/>
    <n v="99"/>
    <n v="39.6"/>
    <n v="39.6"/>
  </r>
  <r>
    <x v="1"/>
    <x v="4"/>
    <s v="CANADA"/>
    <s v="ERIEAU"/>
    <x v="5"/>
    <s v="NON MERCHANT"/>
    <n v="0.4"/>
    <s v="Equity"/>
    <n v="0.4"/>
    <x v="0"/>
    <n v="99"/>
    <n v="39.6"/>
    <n v="39.6"/>
  </r>
  <r>
    <x v="1"/>
    <x v="4"/>
    <s v="CANADA"/>
    <s v="HARROW I-IV"/>
    <x v="5"/>
    <s v="NON MERCHANT"/>
    <n v="0.4"/>
    <s v="Equity"/>
    <n v="0.4"/>
    <x v="0"/>
    <n v="39.6"/>
    <n v="15.84"/>
    <n v="15.84"/>
  </r>
  <r>
    <x v="1"/>
    <x v="4"/>
    <s v="CANADA"/>
    <s v="NORWAY"/>
    <x v="5"/>
    <s v="NON MERCHANT"/>
    <n v="0.4"/>
    <s v="Equity"/>
    <n v="0.4"/>
    <x v="0"/>
    <n v="9"/>
    <n v="3.6"/>
    <n v="3.6"/>
  </r>
  <r>
    <x v="1"/>
    <x v="4"/>
    <s v="CANADA"/>
    <s v="PLATEAU"/>
    <x v="5"/>
    <s v="NON MERCHANT"/>
    <n v="0.4"/>
    <s v="Equity"/>
    <n v="0.4"/>
    <x v="0"/>
    <n v="27"/>
    <n v="10.8"/>
    <n v="10.8"/>
  </r>
  <r>
    <x v="1"/>
    <x v="4"/>
    <s v="CANADA"/>
    <s v="POINTE-AUX-ROCHES"/>
    <x v="5"/>
    <s v="NON MERCHANT"/>
    <n v="0.4"/>
    <s v="Equity"/>
    <n v="0.4"/>
    <x v="0"/>
    <n v="48.6"/>
    <n v="19.440000000000001"/>
    <n v="19.440000000000001"/>
  </r>
  <r>
    <x v="1"/>
    <x v="4"/>
    <s v="CANADA"/>
    <s v="WEST CAPE I-II"/>
    <x v="5"/>
    <s v="MERCHANT"/>
    <n v="0.4"/>
    <s v="Equity"/>
    <n v="0.4"/>
    <x v="0"/>
    <n v="99"/>
    <n v="39.6"/>
    <n v="39.6"/>
  </r>
  <r>
    <x v="1"/>
    <x v="4"/>
    <s v="CANADA"/>
    <s v="WEST WINDSOR COGENERATION FACILITY"/>
    <x v="0"/>
    <s v="MERCHANT"/>
    <n v="1"/>
    <s v="Global"/>
    <n v="0.96"/>
    <x v="0"/>
    <n v="122"/>
    <n v="122"/>
    <n v="117.12"/>
  </r>
  <r>
    <x v="1"/>
    <x v="4"/>
    <s v="MEXICO"/>
    <s v="MONTERREY COGENERATION"/>
    <x v="0"/>
    <s v="MOSTLY CONTRACTED"/>
    <n v="1"/>
    <s v="Global"/>
    <n v="0.99990000000000001"/>
    <x v="0"/>
    <n v="260"/>
    <n v="260"/>
    <n v="259.97399999999999"/>
  </r>
  <r>
    <x v="1"/>
    <x v="4"/>
    <s v="MEXICO"/>
    <s v="PANUCO (DUPONT)"/>
    <x v="0"/>
    <s v="NON MERCHANT"/>
    <n v="1"/>
    <s v="Global"/>
    <n v="0.99990000000000001"/>
    <x v="0"/>
    <n v="24.2"/>
    <n v="24.2"/>
    <n v="24.198"/>
  </r>
  <r>
    <x v="1"/>
    <x v="4"/>
    <s v="MEXICO"/>
    <s v="PANUCO (DUPONT)"/>
    <x v="0"/>
    <s v="NON MERCHANT"/>
    <n v="1"/>
    <s v="Global"/>
    <n v="0.99990000000000001"/>
    <x v="1"/>
    <n v="32.1"/>
    <n v="32.1"/>
    <n v="32.097000000000001"/>
  </r>
  <r>
    <x v="1"/>
    <x v="4"/>
    <s v="PUERTO RICO"/>
    <s v="ECOELECTRICA (PR)"/>
    <x v="0"/>
    <s v="NON MERCHANT"/>
    <n v="0.5"/>
    <s v="Equity"/>
    <n v="0.35"/>
    <x v="0"/>
    <n v="507"/>
    <n v="253.5"/>
    <n v="177.45"/>
  </r>
  <r>
    <x v="1"/>
    <x v="4"/>
    <s v="USA"/>
    <s v="ANP BELLINGHAM (MA)"/>
    <x v="0"/>
    <s v="MERCHANT"/>
    <n v="1"/>
    <s v="Global"/>
    <n v="1"/>
    <x v="0"/>
    <n v="527"/>
    <n v="527"/>
    <n v="527"/>
  </r>
  <r>
    <x v="1"/>
    <x v="4"/>
    <s v="USA"/>
    <s v="ARMSTRONG (PA)"/>
    <x v="0"/>
    <s v="MERCHANT"/>
    <n v="1"/>
    <s v="Global"/>
    <n v="1"/>
    <x v="0"/>
    <n v="620"/>
    <n v="620"/>
    <n v="620"/>
  </r>
  <r>
    <x v="1"/>
    <x v="4"/>
    <s v="USA"/>
    <s v="ARMSTRONG (PA)"/>
    <x v="2"/>
    <s v="MERCHANT"/>
    <n v="1"/>
    <s v="Global"/>
    <n v="1"/>
    <x v="0"/>
    <n v="15.5"/>
    <n v="15.5"/>
    <n v="15.5"/>
  </r>
  <r>
    <x v="1"/>
    <x v="4"/>
    <s v="USA"/>
    <s v="ASTORIA"/>
    <x v="0"/>
    <s v="MERCHANT"/>
    <n v="0.37959999999999999"/>
    <s v="Equity"/>
    <n v="0.37959999999999999"/>
    <x v="0"/>
    <n v="575"/>
    <n v="218.27"/>
    <n v="218.27"/>
  </r>
  <r>
    <x v="1"/>
    <x v="4"/>
    <s v="USA"/>
    <s v="ASTORIA 2"/>
    <x v="0"/>
    <s v="NON MERCHANT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s v="MERCHANT"/>
    <n v="1"/>
    <s v="Global"/>
    <n v="1"/>
    <x v="0"/>
    <n v="0.3"/>
    <n v="0.3"/>
    <n v="0.3"/>
  </r>
  <r>
    <x v="1"/>
    <x v="4"/>
    <s v="USA"/>
    <s v="BELLINGHAM COGENERATION FACILITY"/>
    <x v="0"/>
    <s v="MERCHANT"/>
    <n v="0.5"/>
    <s v="Equity"/>
    <n v="0.5"/>
    <x v="0"/>
    <n v="303.5"/>
    <n v="151.75"/>
    <n v="151.75"/>
  </r>
  <r>
    <x v="1"/>
    <x v="4"/>
    <s v="USA"/>
    <s v="BETHLEHEM POWER STATION"/>
    <x v="3"/>
    <s v="MERCHANT"/>
    <n v="1"/>
    <s v="Global"/>
    <n v="1"/>
    <x v="0"/>
    <n v="16.2"/>
    <n v="16.2"/>
    <n v="16.2"/>
  </r>
  <r>
    <x v="1"/>
    <x v="4"/>
    <s v="USA"/>
    <s v="BLACKSTONE (MA)"/>
    <x v="0"/>
    <s v="MERCHANT"/>
    <n v="1"/>
    <s v="Global"/>
    <n v="1"/>
    <x v="0"/>
    <n v="478"/>
    <n v="478"/>
    <n v="478"/>
  </r>
  <r>
    <x v="1"/>
    <x v="4"/>
    <s v="USA"/>
    <s v="BULLS BRIDGE"/>
    <x v="4"/>
    <s v="MERCHANT"/>
    <n v="1"/>
    <s v="Global"/>
    <n v="1"/>
    <x v="0"/>
    <n v="8.4"/>
    <n v="8.4"/>
    <n v="8.4"/>
  </r>
  <r>
    <x v="1"/>
    <x v="4"/>
    <s v="USA"/>
    <s v="CABOT"/>
    <x v="4"/>
    <s v="MERCHANT"/>
    <n v="1"/>
    <s v="Global"/>
    <n v="1"/>
    <x v="0"/>
    <n v="61.8"/>
    <n v="61.8"/>
    <n v="61.8"/>
  </r>
  <r>
    <x v="1"/>
    <x v="4"/>
    <s v="USA"/>
    <s v="CALUMET (IL)"/>
    <x v="0"/>
    <s v="MERCHANT"/>
    <n v="1"/>
    <s v="Global"/>
    <n v="1"/>
    <x v="0"/>
    <n v="303"/>
    <n v="303"/>
    <n v="303"/>
  </r>
  <r>
    <x v="1"/>
    <x v="4"/>
    <s v="USA"/>
    <s v="COLETO CREEK (TX)"/>
    <x v="7"/>
    <s v="MERCHANT"/>
    <n v="1"/>
    <s v="Global"/>
    <n v="1"/>
    <x v="0"/>
    <n v="635"/>
    <n v="635"/>
    <n v="635"/>
  </r>
  <r>
    <x v="1"/>
    <x v="4"/>
    <s v="USA"/>
    <s v="COLORADO (COORS)"/>
    <x v="7"/>
    <s v="NON MERCHANT"/>
    <n v="1"/>
    <s v="Global"/>
    <n v="1"/>
    <x v="0"/>
    <n v="40.4"/>
    <n v="40.4"/>
    <n v="40.4"/>
  </r>
  <r>
    <x v="1"/>
    <x v="4"/>
    <s v="USA"/>
    <s v="ENNIS POWER STATION"/>
    <x v="0"/>
    <s v="MERCHANT"/>
    <n v="1"/>
    <s v="Global"/>
    <n v="1"/>
    <x v="0"/>
    <n v="343"/>
    <n v="343"/>
    <n v="343"/>
  </r>
  <r>
    <x v="1"/>
    <x v="4"/>
    <s v="USA"/>
    <s v="FALLS VILLAGE"/>
    <x v="4"/>
    <s v="MERCHANT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s v="MERCHANT"/>
    <n v="1"/>
    <s v="Global"/>
    <n v="1"/>
    <x v="0"/>
    <n v="17"/>
    <n v="17"/>
    <n v="17"/>
  </r>
  <r>
    <x v="1"/>
    <x v="4"/>
    <s v="USA"/>
    <s v="HAYS (TX)"/>
    <x v="0"/>
    <s v="MERCHANT"/>
    <n v="1"/>
    <s v="Global"/>
    <n v="1"/>
    <x v="0"/>
    <n v="893.4"/>
    <n v="893.4"/>
    <n v="893.4"/>
  </r>
  <r>
    <x v="1"/>
    <x v="4"/>
    <s v="USA"/>
    <s v="HOPEWELL COGENERATION FACILITY"/>
    <x v="0"/>
    <s v="MERCHANT"/>
    <n v="1"/>
    <s v="Global"/>
    <n v="1"/>
    <x v="0"/>
    <n v="365"/>
    <n v="365"/>
    <n v="365"/>
  </r>
  <r>
    <x v="1"/>
    <x v="4"/>
    <s v="USA"/>
    <s v="LINCOLN POWER STATION"/>
    <x v="3"/>
    <s v="NON MERCHANT"/>
    <n v="1"/>
    <s v="Global"/>
    <n v="1"/>
    <x v="0"/>
    <n v="17.600000000000001"/>
    <n v="17.600000000000001"/>
    <n v="17.600000000000001"/>
  </r>
  <r>
    <x v="1"/>
    <x v="4"/>
    <s v="USA"/>
    <s v="MCBAIN POWER STATION"/>
    <x v="3"/>
    <s v="NON MERCHANT"/>
    <n v="1"/>
    <s v="Global"/>
    <n v="1"/>
    <x v="0"/>
    <n v="17.600000000000001"/>
    <n v="17.600000000000001"/>
    <n v="17.600000000000001"/>
  </r>
  <r>
    <x v="1"/>
    <x v="4"/>
    <s v="USA"/>
    <s v="METRO WASTEWATER"/>
    <x v="3"/>
    <s v="NON MERCHANT"/>
    <n v="1"/>
    <s v="Global"/>
    <n v="1"/>
    <x v="0"/>
    <n v="5"/>
    <n v="5"/>
    <n v="5"/>
  </r>
  <r>
    <x v="1"/>
    <x v="4"/>
    <s v="USA"/>
    <s v="MIDLOTHIAN (TX)"/>
    <x v="0"/>
    <s v="MERCHANT"/>
    <n v="1"/>
    <s v="Global"/>
    <n v="1"/>
    <x v="0"/>
    <n v="1393.6"/>
    <n v="1393.6"/>
    <n v="1393.6"/>
  </r>
  <r>
    <x v="1"/>
    <x v="4"/>
    <s v="USA"/>
    <s v="MILFORD (MA)"/>
    <x v="0"/>
    <s v="MERCHANT"/>
    <n v="1"/>
    <s v="Global"/>
    <n v="1"/>
    <x v="0"/>
    <n v="158"/>
    <n v="158"/>
    <n v="158"/>
  </r>
  <r>
    <x v="1"/>
    <x v="4"/>
    <s v="USA"/>
    <s v="NASSAU"/>
    <x v="0"/>
    <s v="MERCHANT"/>
    <n v="1"/>
    <s v="Global"/>
    <n v="1"/>
    <x v="0"/>
    <n v="52"/>
    <n v="52"/>
    <n v="52"/>
  </r>
  <r>
    <x v="1"/>
    <x v="4"/>
    <s v="USA"/>
    <s v="NORTHEASTERN POWER COMPANY"/>
    <x v="7"/>
    <s v="MERCHANT"/>
    <n v="1"/>
    <s v="Global"/>
    <n v="1"/>
    <x v="0"/>
    <n v="51"/>
    <n v="51"/>
    <n v="51"/>
  </r>
  <r>
    <x v="1"/>
    <x v="4"/>
    <s v="USA"/>
    <s v="NORTHFIELD MOUNTAIN"/>
    <x v="4"/>
    <s v="MERCHANT"/>
    <n v="1"/>
    <s v="Global"/>
    <n v="1"/>
    <x v="0"/>
    <n v="1146"/>
    <n v="1146"/>
    <n v="1146"/>
  </r>
  <r>
    <x v="1"/>
    <x v="4"/>
    <s v="USA"/>
    <s v="NORTHFIELD MOUNTAIN"/>
    <x v="4"/>
    <s v="MERCHANT"/>
    <n v="1"/>
    <s v="Global"/>
    <n v="1"/>
    <x v="1"/>
    <n v="22"/>
    <n v="22"/>
    <n v="22"/>
  </r>
  <r>
    <x v="1"/>
    <x v="4"/>
    <s v="USA"/>
    <s v="NORTHFIELD MOUNTAIN"/>
    <x v="1"/>
    <s v="MERCHANT"/>
    <n v="1"/>
    <s v="Global"/>
    <n v="1"/>
    <x v="0"/>
    <n v="1.7"/>
    <n v="1.7"/>
    <n v="1.7"/>
  </r>
  <r>
    <x v="1"/>
    <x v="4"/>
    <s v="USA"/>
    <s v="NORTHUMBERLAND COGEN. FACILITY"/>
    <x v="3"/>
    <s v="MERCHANT"/>
    <n v="1"/>
    <s v="Global"/>
    <n v="1"/>
    <x v="0"/>
    <n v="16.2"/>
    <n v="16.2"/>
    <n v="16.2"/>
  </r>
  <r>
    <x v="1"/>
    <x v="4"/>
    <s v="USA"/>
    <s v="OYSTER CREEK (TX)"/>
    <x v="0"/>
    <s v="NON MERCHANT"/>
    <n v="0.5"/>
    <s v="Equity"/>
    <n v="0.5"/>
    <x v="0"/>
    <n v="393"/>
    <n v="196.5"/>
    <n v="196.5"/>
  </r>
  <r>
    <x v="1"/>
    <x v="4"/>
    <s v="USA"/>
    <s v="PLEASANTS (WV)"/>
    <x v="0"/>
    <s v="MERCHANT"/>
    <n v="1"/>
    <s v="Global"/>
    <n v="1"/>
    <x v="0"/>
    <n v="304"/>
    <n v="304"/>
    <n v="304"/>
  </r>
  <r>
    <x v="1"/>
    <x v="4"/>
    <s v="USA"/>
    <s v="PLEASANTS (WV)"/>
    <x v="2"/>
    <s v="MERCHANT"/>
    <n v="1"/>
    <s v="Global"/>
    <n v="1"/>
    <x v="0"/>
    <n v="15.5"/>
    <n v="15.5"/>
    <n v="15.5"/>
  </r>
  <r>
    <x v="1"/>
    <x v="4"/>
    <s v="USA"/>
    <s v="ROBERTSVILLE"/>
    <x v="4"/>
    <s v="MERCHANT"/>
    <n v="1"/>
    <s v="Global"/>
    <n v="1"/>
    <x v="0"/>
    <n v="0.624"/>
    <n v="0.624"/>
    <n v="0.624"/>
  </r>
  <r>
    <x v="1"/>
    <x v="4"/>
    <s v="USA"/>
    <s v="ROCKY RIVER"/>
    <x v="4"/>
    <s v="MERCHANT"/>
    <n v="1"/>
    <s v="Global"/>
    <n v="1"/>
    <x v="0"/>
    <n v="29"/>
    <n v="29"/>
    <n v="29"/>
  </r>
  <r>
    <x v="1"/>
    <x v="4"/>
    <s v="USA"/>
    <s v="RYEGATE POWER STATION"/>
    <x v="3"/>
    <s v="NON MERCHANT"/>
    <n v="1"/>
    <s v="Global"/>
    <n v="0.66869999999999996"/>
    <x v="0"/>
    <n v="20"/>
    <n v="20"/>
    <n v="13.374000000000001"/>
  </r>
  <r>
    <x v="1"/>
    <x v="4"/>
    <s v="USA"/>
    <s v="SAYREVILLE COGENERATION FACILITY"/>
    <x v="0"/>
    <s v="MERCHANT"/>
    <n v="0.5"/>
    <s v="Equity"/>
    <n v="0.5"/>
    <x v="0"/>
    <n v="311"/>
    <n v="155.5"/>
    <n v="155.5"/>
  </r>
  <r>
    <x v="1"/>
    <x v="4"/>
    <s v="USA"/>
    <s v="SCOTLAND"/>
    <x v="4"/>
    <s v="MERCHANT"/>
    <n v="1"/>
    <s v="Global"/>
    <n v="1"/>
    <x v="0"/>
    <n v="2.2000000000000002"/>
    <n v="2.2000000000000002"/>
    <n v="2.2000000000000002"/>
  </r>
  <r>
    <x v="1"/>
    <x v="4"/>
    <s v="USA"/>
    <s v="SHEPAUG"/>
    <x v="4"/>
    <s v="MERCHANT"/>
    <n v="1"/>
    <s v="Global"/>
    <n v="1"/>
    <x v="0"/>
    <n v="42.6"/>
    <n v="42.6"/>
    <n v="42.6"/>
  </r>
  <r>
    <x v="1"/>
    <x v="4"/>
    <s v="USA"/>
    <s v="STEVENSON"/>
    <x v="4"/>
    <s v="MERCHANT"/>
    <n v="1"/>
    <s v="Global"/>
    <n v="1"/>
    <x v="0"/>
    <n v="28.9"/>
    <n v="28.9"/>
    <n v="28.9"/>
  </r>
  <r>
    <x v="1"/>
    <x v="4"/>
    <s v="USA"/>
    <s v="TAFTVILLE"/>
    <x v="4"/>
    <s v="MERCHANT"/>
    <n v="1"/>
    <s v="Global"/>
    <n v="1"/>
    <x v="0"/>
    <n v="2"/>
    <n v="2"/>
    <n v="2"/>
  </r>
  <r>
    <x v="1"/>
    <x v="4"/>
    <s v="USA"/>
    <s v="TAMWORTH POWER STATION"/>
    <x v="3"/>
    <s v="MERCHANT"/>
    <n v="1"/>
    <s v="Global"/>
    <n v="1"/>
    <x v="0"/>
    <n v="20"/>
    <n v="20"/>
    <n v="20"/>
  </r>
  <r>
    <x v="1"/>
    <x v="4"/>
    <s v="USA"/>
    <s v="TROY (OH)"/>
    <x v="0"/>
    <s v="MERCHANT"/>
    <n v="1"/>
    <s v="Global"/>
    <n v="1"/>
    <x v="0"/>
    <n v="609"/>
    <n v="609"/>
    <n v="609"/>
  </r>
  <r>
    <x v="1"/>
    <x v="4"/>
    <s v="USA"/>
    <s v="TROY (OH)"/>
    <x v="2"/>
    <s v="MERCHANT"/>
    <n v="1"/>
    <s v="Global"/>
    <n v="1"/>
    <x v="0"/>
    <n v="15.5"/>
    <n v="15.5"/>
    <n v="15.5"/>
  </r>
  <r>
    <x v="1"/>
    <x v="4"/>
    <s v="USA"/>
    <s v="TUNNEL"/>
    <x v="4"/>
    <s v="MERCHANT"/>
    <n v="1"/>
    <s v="Global"/>
    <n v="1"/>
    <x v="0"/>
    <n v="2.1"/>
    <n v="2.1"/>
    <n v="2.1"/>
  </r>
  <r>
    <x v="1"/>
    <x v="4"/>
    <s v="USA"/>
    <s v="TUNNEL"/>
    <x v="2"/>
    <s v="MERCHANT"/>
    <n v="1"/>
    <s v="Global"/>
    <n v="1"/>
    <x v="0"/>
    <n v="22.1"/>
    <n v="22.1"/>
    <n v="22.1"/>
  </r>
  <r>
    <x v="1"/>
    <x v="4"/>
    <s v="USA"/>
    <s v="TURNERS FALLS"/>
    <x v="4"/>
    <s v="MERCHANT"/>
    <n v="1"/>
    <s v="Global"/>
    <n v="1"/>
    <x v="0"/>
    <n v="6.4"/>
    <n v="6.4"/>
    <n v="6.4"/>
  </r>
  <r>
    <x v="1"/>
    <x v="4"/>
    <s v="USA"/>
    <s v="WATERBURY"/>
    <x v="0"/>
    <s v="NON MERCHANT"/>
    <n v="1"/>
    <s v="Global"/>
    <n v="0.98"/>
    <x v="0"/>
    <n v="95.7"/>
    <n v="95.7"/>
    <n v="93.786000000000001"/>
  </r>
  <r>
    <x v="1"/>
    <x v="4"/>
    <s v="USA"/>
    <s v="WHARTON"/>
    <x v="0"/>
    <s v="MERCHANT"/>
    <n v="1"/>
    <s v="Global"/>
    <n v="1"/>
    <x v="0"/>
    <n v="67"/>
    <n v="67"/>
    <n v="67"/>
  </r>
  <r>
    <x v="1"/>
    <x v="4"/>
    <s v="USA"/>
    <s v="WISE COUNTY POWER"/>
    <x v="0"/>
    <s v="MERCHANT"/>
    <n v="1"/>
    <s v="Global"/>
    <n v="1"/>
    <x v="0"/>
    <n v="746"/>
    <n v="746"/>
    <n v="746"/>
  </r>
  <r>
    <x v="1"/>
    <x v="5"/>
    <s v="BAHRAIN"/>
    <s v="AL DUR"/>
    <x v="0"/>
    <s v="NON MERCHANT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s v="NON MERCHANT"/>
    <n v="0.44999"/>
    <s v="Equity"/>
    <n v="0.45"/>
    <x v="0"/>
    <n v="954"/>
    <n v="429.29"/>
    <n v="429.3"/>
  </r>
  <r>
    <x v="1"/>
    <x v="5"/>
    <s v="BAHRAIN"/>
    <s v="AL HIDD"/>
    <x v="0"/>
    <s v="NON MERCHANT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s v="MERCHANT"/>
    <n v="1"/>
    <s v="Global"/>
    <n v="0.88232999999999995"/>
    <x v="0"/>
    <n v="269.16000000000003"/>
    <n v="269.16000000000003"/>
    <n v="237.488"/>
  </r>
  <r>
    <x v="1"/>
    <x v="5"/>
    <s v="INDIA"/>
    <s v="THAMMINAPATNAM PHASE II"/>
    <x v="7"/>
    <s v="MERCHANT"/>
    <n v="1"/>
    <s v="Global"/>
    <n v="0.88232999999999995"/>
    <x v="1"/>
    <n v="638"/>
    <n v="638"/>
    <n v="562.92600000000004"/>
  </r>
  <r>
    <x v="1"/>
    <x v="5"/>
    <s v="KUWAIT"/>
    <s v="AZ ZOUR NORTH"/>
    <x v="0"/>
    <s v="NON MERCHANT"/>
    <n v="0.17499999999999999"/>
    <s v="Equity"/>
    <n v="0.17499999999999999"/>
    <x v="0"/>
    <n v="668.37300000000005"/>
    <n v="116.965"/>
    <n v="116.965"/>
  </r>
  <r>
    <x v="1"/>
    <x v="5"/>
    <s v="KUWAIT"/>
    <s v="AZ ZOUR NORTH"/>
    <x v="0"/>
    <s v="NON MERCHANT"/>
    <n v="0.17499999999999999"/>
    <s v="Equity"/>
    <n v="0.17499999999999999"/>
    <x v="1"/>
    <n v="881.62699999999995"/>
    <n v="154.285"/>
    <n v="154.285"/>
  </r>
  <r>
    <x v="1"/>
    <x v="5"/>
    <s v="MOROCCO"/>
    <s v="SAFI"/>
    <x v="7"/>
    <s v="NON MERCHANT"/>
    <n v="0.35"/>
    <s v="Equity"/>
    <n v="0.35"/>
    <x v="1"/>
    <n v="1386"/>
    <n v="485.1"/>
    <n v="485.1"/>
  </r>
  <r>
    <x v="1"/>
    <x v="5"/>
    <s v="MOROCCO"/>
    <s v="TARFAYA"/>
    <x v="5"/>
    <s v="NON MERCHANT"/>
    <n v="0.5"/>
    <s v="Equity"/>
    <n v="0.5"/>
    <x v="0"/>
    <n v="301.3"/>
    <n v="150.65"/>
    <n v="150.65"/>
  </r>
  <r>
    <x v="1"/>
    <x v="5"/>
    <s v="OMAN"/>
    <s v="AL KAMIL"/>
    <x v="0"/>
    <s v="NON MERCHANT"/>
    <n v="1"/>
    <s v="Global"/>
    <n v="0.65"/>
    <x v="0"/>
    <n v="277"/>
    <n v="277"/>
    <n v="180.05"/>
  </r>
  <r>
    <x v="1"/>
    <x v="5"/>
    <s v="OMAN"/>
    <s v="AL-RUSAIL"/>
    <x v="0"/>
    <s v="NON MERCHANT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s v="NON MERCHANT"/>
    <n v="0.30875000000000002"/>
    <s v="Equity"/>
    <n v="0.30869999999999997"/>
    <x v="0"/>
    <n v="678"/>
    <n v="209.333"/>
    <n v="209.29900000000001"/>
  </r>
  <r>
    <x v="1"/>
    <x v="5"/>
    <s v="OMAN"/>
    <s v="BARKA III"/>
    <x v="0"/>
    <s v="NON MERCHANT"/>
    <n v="0.29899999999999999"/>
    <s v="Equity"/>
    <n v="0.29899999999999999"/>
    <x v="0"/>
    <n v="744"/>
    <n v="222.45599999999999"/>
    <n v="222.45599999999999"/>
  </r>
  <r>
    <x v="1"/>
    <x v="5"/>
    <s v="OMAN"/>
    <s v="SOHAR"/>
    <x v="0"/>
    <s v="NON MERCHANT"/>
    <n v="0.35"/>
    <s v="Equity"/>
    <n v="0.35"/>
    <x v="0"/>
    <n v="585"/>
    <n v="204.75"/>
    <n v="204.75"/>
  </r>
  <r>
    <x v="1"/>
    <x v="5"/>
    <s v="OMAN"/>
    <s v="SOHAR 2"/>
    <x v="0"/>
    <s v="NON MERCHANT"/>
    <n v="0.29899999999999999"/>
    <s v="Equity"/>
    <n v="0.29899999999999999"/>
    <x v="0"/>
    <n v="744"/>
    <n v="222.45599999999999"/>
    <n v="222.45599999999999"/>
  </r>
  <r>
    <x v="1"/>
    <x v="5"/>
    <s v="PAKISTAN"/>
    <s v="UCH 1"/>
    <x v="0"/>
    <s v="NON MERCHANT"/>
    <n v="1"/>
    <s v="Global"/>
    <n v="1"/>
    <x v="0"/>
    <n v="551.29999999999995"/>
    <n v="551.29999999999995"/>
    <n v="551.29999999999995"/>
  </r>
  <r>
    <x v="1"/>
    <x v="5"/>
    <s v="PAKISTAN"/>
    <s v="UCH 2"/>
    <x v="0"/>
    <s v="NON MERCHANT"/>
    <n v="1"/>
    <s v="Global"/>
    <n v="1"/>
    <x v="0"/>
    <n v="380.75"/>
    <n v="380.75"/>
    <n v="380.75"/>
  </r>
  <r>
    <x v="1"/>
    <x v="5"/>
    <s v="QATAR"/>
    <s v="RAS LAFFAN B"/>
    <x v="0"/>
    <s v="NON MERCHANT"/>
    <n v="0.4"/>
    <s v="Equity"/>
    <n v="0.4"/>
    <x v="0"/>
    <n v="1025"/>
    <n v="410"/>
    <n v="410"/>
  </r>
  <r>
    <x v="1"/>
    <x v="5"/>
    <s v="QATAR"/>
    <s v="RAS LAFFAN C"/>
    <x v="0"/>
    <s v="NON MERCHANT"/>
    <n v="0.2"/>
    <s v="Equity"/>
    <n v="0.2"/>
    <x v="0"/>
    <n v="2730"/>
    <n v="546"/>
    <n v="546"/>
  </r>
  <r>
    <x v="1"/>
    <x v="5"/>
    <s v="SAUDI ARABIA"/>
    <s v="JU'AYMAH"/>
    <x v="0"/>
    <s v="NON MERCHANT"/>
    <n v="0.6"/>
    <s v="Equity"/>
    <n v="0.6"/>
    <x v="0"/>
    <n v="483.9"/>
    <n v="290.33999999999997"/>
    <n v="290.33999999999997"/>
  </r>
  <r>
    <x v="1"/>
    <x v="5"/>
    <s v="SAUDI ARABIA"/>
    <s v="MARAFIQ"/>
    <x v="0"/>
    <s v="NON MERCHANT"/>
    <n v="0.2"/>
    <s v="Equity"/>
    <n v="0.2"/>
    <x v="0"/>
    <n v="2744"/>
    <n v="548.79999999999995"/>
    <n v="548.79999999999995"/>
  </r>
  <r>
    <x v="1"/>
    <x v="5"/>
    <s v="SAUDI ARABIA"/>
    <s v="RAS TANURA"/>
    <x v="0"/>
    <s v="NON MERCHANT"/>
    <n v="0.6"/>
    <s v="Equity"/>
    <n v="0.6"/>
    <x v="0"/>
    <n v="147.6"/>
    <n v="88.56"/>
    <n v="88.56"/>
  </r>
  <r>
    <x v="1"/>
    <x v="5"/>
    <s v="SAUDI ARABIA"/>
    <s v="RIYADH PP11"/>
    <x v="0"/>
    <s v="NON MERCHANT"/>
    <n v="0.2"/>
    <s v="Equity"/>
    <n v="0.2"/>
    <x v="0"/>
    <n v="1729.02"/>
    <n v="345.80399999999997"/>
    <n v="345.80399999999997"/>
  </r>
  <r>
    <x v="1"/>
    <x v="5"/>
    <s v="SAUDI ARABIA"/>
    <s v="SHEDGUM"/>
    <x v="0"/>
    <s v="NON MERCHANT"/>
    <n v="0.6"/>
    <s v="Equity"/>
    <n v="0.6"/>
    <x v="0"/>
    <n v="483.7"/>
    <n v="290.22000000000003"/>
    <n v="290.22000000000003"/>
  </r>
  <r>
    <x v="1"/>
    <x v="5"/>
    <s v="SAUDI ARABIA"/>
    <s v="UTHMANIYAH"/>
    <x v="0"/>
    <s v="NON MERCHANT"/>
    <n v="0.6"/>
    <s v="Equity"/>
    <n v="0.6"/>
    <x v="0"/>
    <n v="305"/>
    <n v="183"/>
    <n v="183"/>
  </r>
  <r>
    <x v="1"/>
    <x v="5"/>
    <s v="SAUDI ARABIA"/>
    <s v="UTHMANIYAH"/>
    <x v="0"/>
    <s v="NON MERCHANT"/>
    <n v="0.6"/>
    <s v="Equity"/>
    <n v="0.6"/>
    <x v="1"/>
    <n v="178.7"/>
    <n v="107.22"/>
    <n v="107.22"/>
  </r>
  <r>
    <x v="1"/>
    <x v="5"/>
    <s v="SOUTH AFRICA"/>
    <s v="DURBAN"/>
    <x v="2"/>
    <s v="NON MERCHANT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s v="NON MERCHANT"/>
    <n v="0.37330000000000002"/>
    <s v="Equity"/>
    <n v="0.37330000000000002"/>
    <x v="0"/>
    <n v="341.82"/>
    <n v="127.602"/>
    <n v="127.602"/>
  </r>
  <r>
    <x v="1"/>
    <x v="5"/>
    <s v="SOUTH AFRICA"/>
    <s v="VREDENBURG"/>
    <x v="5"/>
    <s v="NON MERCHANT"/>
    <n v="0.43"/>
    <s v="Equity"/>
    <n v="0.43"/>
    <x v="0"/>
    <n v="94"/>
    <n v="40.42"/>
    <n v="40.42"/>
  </r>
  <r>
    <x v="1"/>
    <x v="5"/>
    <s v="UAE"/>
    <s v="FUJAIRAH F2"/>
    <x v="0"/>
    <s v="NON MERCHANT"/>
    <n v="0.2"/>
    <s v="Equity"/>
    <n v="0.2"/>
    <x v="0"/>
    <n v="2000"/>
    <n v="400"/>
    <n v="400"/>
  </r>
  <r>
    <x v="1"/>
    <x v="5"/>
    <s v="UAE"/>
    <s v="MIRFA"/>
    <x v="0"/>
    <s v="NON MERCHANT"/>
    <n v="0.2"/>
    <s v="Equity"/>
    <n v="0.2"/>
    <x v="1"/>
    <n v="1600"/>
    <n v="320"/>
    <n v="320"/>
  </r>
  <r>
    <x v="1"/>
    <x v="5"/>
    <s v="UAE"/>
    <s v="SHUWEIHAT 2"/>
    <x v="0"/>
    <s v="NON MERCHANT"/>
    <n v="0.2"/>
    <s v="Equity"/>
    <n v="0.2"/>
    <x v="0"/>
    <n v="1510"/>
    <n v="302"/>
    <n v="302"/>
  </r>
  <r>
    <x v="1"/>
    <x v="5"/>
    <s v="UAE"/>
    <s v="SHUWEIHAT S1"/>
    <x v="0"/>
    <s v="NON MERCHANT"/>
    <n v="0.2"/>
    <s v="Equity"/>
    <n v="0.2"/>
    <x v="0"/>
    <n v="1500"/>
    <n v="300"/>
    <n v="300"/>
  </r>
  <r>
    <x v="1"/>
    <x v="5"/>
    <s v="UAE"/>
    <s v="TAWEELAH"/>
    <x v="0"/>
    <s v="NON MERCHANT"/>
    <n v="0.2"/>
    <s v="Equity"/>
    <n v="0.2"/>
    <x v="0"/>
    <n v="1592"/>
    <n v="318.39999999999998"/>
    <n v="318.39999999999998"/>
  </r>
  <r>
    <x v="1"/>
    <x v="5"/>
    <s v="UAE"/>
    <s v="UMM AL NAR"/>
    <x v="0"/>
    <s v="NON MERCHANT"/>
    <n v="0.2"/>
    <s v="Equity"/>
    <n v="0.2"/>
    <x v="0"/>
    <n v="2240"/>
    <n v="448"/>
    <n v="448"/>
  </r>
  <r>
    <x v="1"/>
    <x v="6"/>
    <s v="TURKEY"/>
    <s v="ANKARA BOO"/>
    <x v="0"/>
    <s v="NON MERCHANT"/>
    <n v="1"/>
    <s v="Global"/>
    <n v="0.95"/>
    <x v="0"/>
    <n v="763.1"/>
    <n v="763.1"/>
    <n v="724.94500000000005"/>
  </r>
  <r>
    <x v="1"/>
    <x v="6"/>
    <s v="TURKEY"/>
    <s v="MARMARA"/>
    <x v="0"/>
    <s v="NON MERCHANT"/>
    <n v="0.33333000000000002"/>
    <s v="Equity"/>
    <n v="0.33333000000000002"/>
    <x v="0"/>
    <n v="480"/>
    <n v="159.99799999999999"/>
    <n v="159.99799999999999"/>
  </r>
  <r>
    <x v="1"/>
    <x v="6"/>
    <s v="UK"/>
    <s v="BARLOCKHART"/>
    <x v="5"/>
    <s v="NON MERCHANT"/>
    <n v="0.5"/>
    <s v="Equity"/>
    <n v="0.5"/>
    <x v="0"/>
    <n v="8.1999999999999993"/>
    <n v="4.0999999999999996"/>
    <n v="4.0999999999999996"/>
  </r>
  <r>
    <x v="1"/>
    <x v="6"/>
    <s v="UK"/>
    <s v="BLANTYRE"/>
    <x v="5"/>
    <s v="NON MERCHANT"/>
    <n v="0.5"/>
    <s v="Equity"/>
    <n v="0.5"/>
    <x v="0"/>
    <n v="12.3"/>
    <n v="6.15"/>
    <n v="6.15"/>
  </r>
  <r>
    <x v="1"/>
    <x v="6"/>
    <s v="UK"/>
    <s v="CARSINGTON"/>
    <x v="5"/>
    <s v="NON MERCHANT"/>
    <n v="0.5"/>
    <s v="Equity"/>
    <n v="0.5"/>
    <x v="0"/>
    <n v="8.1999999999999993"/>
    <n v="4.0999999999999996"/>
    <n v="4.0999999999999996"/>
  </r>
  <r>
    <x v="1"/>
    <x v="6"/>
    <s v="UK"/>
    <s v="CRAIGENGELT"/>
    <x v="5"/>
    <s v="NON MERCHANT"/>
    <n v="0.5"/>
    <s v="Equity"/>
    <n v="0.5"/>
    <x v="0"/>
    <n v="20"/>
    <n v="10"/>
    <n v="10"/>
  </r>
  <r>
    <x v="1"/>
    <x v="6"/>
    <s v="UK"/>
    <s v="CRIMP"/>
    <x v="5"/>
    <s v="NON MERCHANT"/>
    <n v="0.5"/>
    <s v="Equity"/>
    <n v="0.5"/>
    <x v="0"/>
    <n v="2.4"/>
    <n v="1.2"/>
    <n v="1.2"/>
  </r>
  <r>
    <x v="1"/>
    <x v="6"/>
    <s v="UK"/>
    <s v="DEESIDE"/>
    <x v="0"/>
    <s v="MERCHANT"/>
    <n v="1"/>
    <s v="Global"/>
    <n v="0.75"/>
    <x v="0"/>
    <n v="515"/>
    <n v="515"/>
    <n v="386.25"/>
  </r>
  <r>
    <x v="1"/>
    <x v="6"/>
    <s v="UK"/>
    <s v="FIRST HYDRO"/>
    <x v="4"/>
    <s v="MERCHANT"/>
    <n v="1"/>
    <s v="Global"/>
    <n v="0.75"/>
    <x v="0"/>
    <n v="2088"/>
    <n v="2088"/>
    <n v="1566"/>
  </r>
  <r>
    <x v="1"/>
    <x v="6"/>
    <s v="UK"/>
    <s v="FLIMBY"/>
    <x v="5"/>
    <s v="NON MERCHANT"/>
    <n v="0.5"/>
    <s v="Equity"/>
    <n v="0.5"/>
    <x v="0"/>
    <n v="6.15"/>
    <n v="3.0750000000000002"/>
    <n v="3.0750000000000002"/>
  </r>
  <r>
    <x v="1"/>
    <x v="6"/>
    <s v="UK"/>
    <s v="HUNTLY"/>
    <x v="5"/>
    <s v="NON MERCHANT"/>
    <n v="0.5"/>
    <s v="Equity"/>
    <n v="0.5"/>
    <x v="1"/>
    <n v="10"/>
    <n v="5"/>
    <n v="5"/>
  </r>
  <r>
    <x v="1"/>
    <x v="6"/>
    <s v="UK"/>
    <s v="INDIAN QUEENS"/>
    <x v="2"/>
    <s v="MERCHANT"/>
    <n v="1"/>
    <s v="Global"/>
    <n v="0.75"/>
    <x v="0"/>
    <n v="129.19999999999999"/>
    <n v="129.19999999999999"/>
    <n v="96.9"/>
  </r>
  <r>
    <x v="1"/>
    <x v="6"/>
    <s v="UK"/>
    <s v="RUGELEY B"/>
    <x v="7"/>
    <s v="MERCHANT"/>
    <n v="1"/>
    <s v="Global"/>
    <n v="0.75"/>
    <x v="0"/>
    <n v="1026"/>
    <n v="1026"/>
    <n v="769.5"/>
  </r>
  <r>
    <x v="1"/>
    <x v="6"/>
    <s v="UK"/>
    <s v="SALTEND"/>
    <x v="0"/>
    <s v="PARTIALLY CONTRACTED"/>
    <n v="1"/>
    <s v="Global"/>
    <n v="0.75"/>
    <x v="0"/>
    <n v="1197"/>
    <n v="1197"/>
    <n v="897.75"/>
  </r>
  <r>
    <x v="1"/>
    <x v="6"/>
    <s v="UK"/>
    <s v="SOBER"/>
    <x v="5"/>
    <s v="NON MERCHANT"/>
    <n v="0.5"/>
    <s v="Equity"/>
    <n v="0.5"/>
    <x v="0"/>
    <n v="12.3"/>
    <n v="6.15"/>
    <n v="6.15"/>
  </r>
  <r>
    <x v="2"/>
    <x v="7"/>
    <s v="CHILE"/>
    <s v="ANDACOLLO"/>
    <x v="1"/>
    <s v="NA"/>
    <n v="1"/>
    <s v="Global"/>
    <n v="0.95"/>
    <x v="0"/>
    <n v="1.26"/>
    <n v="1.26"/>
    <n v="1.1970000000000001"/>
  </r>
  <r>
    <x v="2"/>
    <x v="7"/>
    <s v="CHILE"/>
    <s v="LOS LOROS"/>
    <x v="1"/>
    <s v="NA"/>
    <n v="1"/>
    <s v="Global"/>
    <n v="0.95"/>
    <x v="1"/>
    <n v="54"/>
    <n v="54"/>
    <n v="51.3"/>
  </r>
  <r>
    <x v="2"/>
    <x v="7"/>
    <s v="FRANCE"/>
    <s v="AMBLARD ET OUSSOULX"/>
    <x v="1"/>
    <s v="NA"/>
    <n v="1"/>
    <s v="Global"/>
    <n v="9.5000000000000001E-2"/>
    <x v="0"/>
    <n v="10"/>
    <n v="10"/>
    <n v="0.95"/>
  </r>
  <r>
    <x v="2"/>
    <x v="7"/>
    <s v="FRANCE"/>
    <s v="AUDIBERTE"/>
    <x v="1"/>
    <s v="NA"/>
    <n v="1"/>
    <s v="Global"/>
    <n v="9.5000000000000001E-2"/>
    <x v="0"/>
    <n v="3"/>
    <n v="3"/>
    <n v="0.28499999999999998"/>
  </r>
  <r>
    <x v="2"/>
    <x v="7"/>
    <s v="FRANCE"/>
    <s v="BEAUMORT"/>
    <x v="1"/>
    <s v="NA"/>
    <n v="1"/>
    <s v="Global"/>
    <n v="9.5000000000000001E-2"/>
    <x v="0"/>
    <n v="12"/>
    <n v="12"/>
    <n v="1.1399999999999999"/>
  </r>
  <r>
    <x v="2"/>
    <x v="7"/>
    <s v="FRANCE"/>
    <s v="BEGAAR"/>
    <x v="1"/>
    <s v="NA"/>
    <n v="1"/>
    <s v="Global"/>
    <n v="0.95"/>
    <x v="1"/>
    <n v="4.3"/>
    <n v="4.3"/>
    <n v="4.085"/>
  </r>
  <r>
    <x v="2"/>
    <x v="7"/>
    <s v="FRANCE"/>
    <s v="BLOND"/>
    <x v="1"/>
    <s v="NA"/>
    <n v="1"/>
    <s v="Global"/>
    <n v="0.95"/>
    <x v="1"/>
    <n v="7"/>
    <n v="7"/>
    <n v="6.65"/>
  </r>
  <r>
    <x v="2"/>
    <x v="7"/>
    <s v="FRANCE"/>
    <s v="BOUTRE"/>
    <x v="1"/>
    <s v="NA"/>
    <n v="1"/>
    <s v="Global"/>
    <n v="0.14249999999999999"/>
    <x v="0"/>
    <n v="4.4000000000000004"/>
    <n v="4.4000000000000004"/>
    <n v="0.627"/>
  </r>
  <r>
    <x v="2"/>
    <x v="7"/>
    <s v="FRANCE"/>
    <s v="CAILLAVET"/>
    <x v="1"/>
    <s v="NA"/>
    <n v="1"/>
    <s v="Global"/>
    <n v="1"/>
    <x v="0"/>
    <n v="1.5740000000000001"/>
    <n v="1.5740000000000001"/>
    <n v="1.5740000000000001"/>
  </r>
  <r>
    <x v="2"/>
    <x v="7"/>
    <s v="FRANCE"/>
    <s v="CAISSARGUES"/>
    <x v="1"/>
    <s v="NA"/>
    <n v="1"/>
    <s v="Global"/>
    <n v="0.14249999999999999"/>
    <x v="0"/>
    <n v="1.159"/>
    <n v="1.159"/>
    <n v="0.16500000000000001"/>
  </r>
  <r>
    <x v="2"/>
    <x v="7"/>
    <s v="FRANCE"/>
    <s v="CODELANNES"/>
    <x v="1"/>
    <s v="NA"/>
    <n v="1"/>
    <s v="Global"/>
    <n v="0.95"/>
    <x v="1"/>
    <n v="2.95"/>
    <n v="2.95"/>
    <n v="2.8029999999999999"/>
  </r>
  <r>
    <x v="2"/>
    <x v="7"/>
    <s v="FRANCE"/>
    <s v="FONTENAY"/>
    <x v="1"/>
    <s v="NA"/>
    <n v="1"/>
    <s v="Global"/>
    <n v="0.95"/>
    <x v="1"/>
    <n v="8.84"/>
    <n v="8.84"/>
    <n v="8.3979999999999997"/>
  </r>
  <r>
    <x v="2"/>
    <x v="7"/>
    <s v="FRANCE"/>
    <s v="HAUTE MONTAGNE"/>
    <x v="1"/>
    <s v="NA"/>
    <n v="1"/>
    <s v="Global"/>
    <n v="0.14249999999999999"/>
    <x v="0"/>
    <n v="12"/>
    <n v="12"/>
    <n v="1.71"/>
  </r>
  <r>
    <x v="2"/>
    <x v="7"/>
    <s v="FRANCE"/>
    <s v="IOVI"/>
    <x v="1"/>
    <s v="NA"/>
    <n v="1"/>
    <s v="Global"/>
    <n v="9.5000000000000001E-2"/>
    <x v="0"/>
    <n v="11.682"/>
    <n v="11.682"/>
    <n v="1.109"/>
  </r>
  <r>
    <x v="2"/>
    <x v="7"/>
    <s v="FRANCE"/>
    <s v="JONQUIERES"/>
    <x v="1"/>
    <s v="NA"/>
    <n v="1"/>
    <s v="Global"/>
    <n v="0.95"/>
    <x v="1"/>
    <n v="5.0199999999999996"/>
    <n v="5.0199999999999996"/>
    <n v="4.7690000000000001"/>
  </r>
  <r>
    <x v="2"/>
    <x v="7"/>
    <s v="FRANCE"/>
    <s v="LA CITRINCHE"/>
    <x v="1"/>
    <s v="NA"/>
    <n v="1"/>
    <s v="Global"/>
    <n v="0.14249999999999999"/>
    <x v="0"/>
    <n v="4.5"/>
    <n v="4.5"/>
    <n v="0.64100000000000001"/>
  </r>
  <r>
    <x v="2"/>
    <x v="7"/>
    <s v="FRANCE"/>
    <s v="LA MAISSE"/>
    <x v="1"/>
    <s v="NA"/>
    <n v="1"/>
    <s v="Global"/>
    <n v="0.14249999999999999"/>
    <x v="0"/>
    <n v="12"/>
    <n v="12"/>
    <n v="1.71"/>
  </r>
  <r>
    <x v="2"/>
    <x v="7"/>
    <s v="FRANCE"/>
    <s v="LA MASSUGUIÈRE"/>
    <x v="1"/>
    <s v="NA"/>
    <n v="1"/>
    <s v="Global"/>
    <n v="9.5000000000000001E-2"/>
    <x v="0"/>
    <n v="7.9379999999999997"/>
    <n v="7.9379999999999997"/>
    <n v="0.754"/>
  </r>
  <r>
    <x v="2"/>
    <x v="7"/>
    <s v="FRANCE"/>
    <s v="LA MONTAGNE"/>
    <x v="1"/>
    <s v="NA"/>
    <n v="1"/>
    <s v="Global"/>
    <n v="9.5000000000000001E-2"/>
    <x v="0"/>
    <n v="12"/>
    <n v="12"/>
    <n v="1.1399999999999999"/>
  </r>
  <r>
    <x v="2"/>
    <x v="7"/>
    <s v="FRANCE"/>
    <s v="LA ROCHE ET FLORIMONDE"/>
    <x v="1"/>
    <s v="NA"/>
    <n v="1"/>
    <s v="Global"/>
    <n v="9.5000000000000001E-2"/>
    <x v="0"/>
    <n v="10.436"/>
    <n v="10.436"/>
    <n v="0.99099999999999999"/>
  </r>
  <r>
    <x v="2"/>
    <x v="7"/>
    <s v="FRANCE"/>
    <s v="L'AUVIÈRE"/>
    <x v="1"/>
    <s v="NA"/>
    <n v="1"/>
    <s v="Global"/>
    <n v="9.5000000000000001E-2"/>
    <x v="0"/>
    <n v="6.3179999999999996"/>
    <n v="6.3179999999999996"/>
    <n v="0.6"/>
  </r>
  <r>
    <x v="2"/>
    <x v="7"/>
    <s v="FRANCE"/>
    <s v="LE SALZET"/>
    <x v="1"/>
    <s v="NA"/>
    <n v="1"/>
    <s v="Global"/>
    <n v="9.5000000000000001E-2"/>
    <x v="0"/>
    <n v="23.978999999999999"/>
    <n v="23.978999999999999"/>
    <n v="2.278"/>
  </r>
  <r>
    <x v="2"/>
    <x v="7"/>
    <s v="FRANCE"/>
    <s v="LEI ROUMPIDOU DE BONNEVA"/>
    <x v="1"/>
    <s v="NA"/>
    <n v="1"/>
    <s v="Global"/>
    <n v="9.5000000000000001E-2"/>
    <x v="0"/>
    <n v="6.1559999999999997"/>
    <n v="6.1559999999999997"/>
    <n v="0.58499999999999996"/>
  </r>
  <r>
    <x v="2"/>
    <x v="7"/>
    <s v="FRANCE"/>
    <s v="LES PALLIÈRES"/>
    <x v="1"/>
    <s v="NA"/>
    <n v="1"/>
    <s v="Global"/>
    <n v="0.14249999999999999"/>
    <x v="0"/>
    <n v="6"/>
    <n v="6"/>
    <n v="0.85499999999999998"/>
  </r>
  <r>
    <x v="2"/>
    <x v="7"/>
    <s v="FRANCE"/>
    <s v="LES PLAINES DE LA GARDE"/>
    <x v="1"/>
    <s v="NA"/>
    <n v="1"/>
    <s v="Global"/>
    <n v="9.5000000000000001E-2"/>
    <x v="0"/>
    <n v="12"/>
    <n v="12"/>
    <n v="1.1399999999999999"/>
  </r>
  <r>
    <x v="2"/>
    <x v="7"/>
    <s v="FRANCE"/>
    <s v="LES TOURETTES"/>
    <x v="1"/>
    <s v="NA"/>
    <n v="1"/>
    <s v="Global"/>
    <n v="9.5000000000000001E-2"/>
    <x v="0"/>
    <n v="11.988"/>
    <n v="11.988"/>
    <n v="1.139"/>
  </r>
  <r>
    <x v="2"/>
    <x v="7"/>
    <s v="FRANCE"/>
    <s v="LIGUGE"/>
    <x v="1"/>
    <s v="NA"/>
    <n v="1"/>
    <s v="Global"/>
    <n v="0.95"/>
    <x v="1"/>
    <n v="6.64"/>
    <n v="6.64"/>
    <n v="6.3079999999999998"/>
  </r>
  <r>
    <x v="2"/>
    <x v="7"/>
    <s v="FRANCE"/>
    <s v="MONTBETON"/>
    <x v="1"/>
    <s v="NA"/>
    <n v="1"/>
    <s v="Global"/>
    <n v="0.95"/>
    <x v="1"/>
    <n v="8.36"/>
    <n v="8.36"/>
    <n v="7.9420000000000002"/>
  </r>
  <r>
    <x v="2"/>
    <x v="7"/>
    <s v="FRANCE"/>
    <s v="MONTJAY"/>
    <x v="1"/>
    <s v="NA"/>
    <n v="1"/>
    <s v="Global"/>
    <n v="0.95"/>
    <x v="1"/>
    <n v="7.51"/>
    <n v="7.51"/>
    <n v="7.1349999999999998"/>
  </r>
  <r>
    <x v="2"/>
    <x v="7"/>
    <s v="FRANCE"/>
    <s v="NOHIC"/>
    <x v="1"/>
    <s v="NA"/>
    <n v="1"/>
    <s v="Global"/>
    <n v="0.14249999999999999"/>
    <x v="0"/>
    <n v="4.4930000000000003"/>
    <n v="4.4930000000000003"/>
    <n v="0.64"/>
  </r>
  <r>
    <x v="2"/>
    <x v="7"/>
    <s v="FRANCE"/>
    <s v="PIANICCIA"/>
    <x v="1"/>
    <s v="NA"/>
    <n v="1"/>
    <s v="Global"/>
    <n v="0.14249999999999999"/>
    <x v="0"/>
    <n v="4.5"/>
    <n v="4.5"/>
    <n v="0.64100000000000001"/>
  </r>
  <r>
    <x v="2"/>
    <x v="7"/>
    <s v="FRANCE"/>
    <s v="PLAINE DES ESPÈCES"/>
    <x v="1"/>
    <s v="NA"/>
    <n v="1"/>
    <s v="Global"/>
    <n v="9.5000000000000001E-2"/>
    <x v="0"/>
    <n v="7.29"/>
    <n v="7.29"/>
    <n v="0.69299999999999995"/>
  </r>
  <r>
    <x v="2"/>
    <x v="7"/>
    <s v="FRANCE"/>
    <s v="QUARCIOLO"/>
    <x v="1"/>
    <s v="NA"/>
    <n v="1"/>
    <s v="Global"/>
    <n v="0.14249999999999999"/>
    <x v="0"/>
    <n v="4"/>
    <n v="4"/>
    <n v="0.56999999999999995"/>
  </r>
  <r>
    <x v="2"/>
    <x v="7"/>
    <s v="FRANCE"/>
    <s v="ROQUE SENGLÉ ET SARGLES"/>
    <x v="1"/>
    <s v="NA"/>
    <n v="1"/>
    <s v="Global"/>
    <n v="9.5000000000000001E-2"/>
    <x v="0"/>
    <n v="7.7220000000000004"/>
    <n v="7.7220000000000004"/>
    <n v="0.73399999999999999"/>
  </r>
  <r>
    <x v="2"/>
    <x v="7"/>
    <s v="FRANCE"/>
    <s v="ROUTE DE PUYRAVEAU"/>
    <x v="1"/>
    <s v="NA"/>
    <n v="1"/>
    <s v="Global"/>
    <n v="0.19914000000000001"/>
    <x v="0"/>
    <n v="8.7040000000000006"/>
    <n v="8.7040000000000006"/>
    <n v="1.7330000000000001"/>
  </r>
  <r>
    <x v="2"/>
    <x v="7"/>
    <s v="FRANCE"/>
    <s v="SADIRAC"/>
    <x v="1"/>
    <s v="NA"/>
    <n v="1"/>
    <s v="Global"/>
    <n v="0.95"/>
    <x v="1"/>
    <n v="4.6900000000000004"/>
    <n v="4.6900000000000004"/>
    <n v="4.4560000000000004"/>
  </r>
  <r>
    <x v="2"/>
    <x v="7"/>
    <s v="FRANCE"/>
    <s v="SELVES"/>
    <x v="1"/>
    <s v="NA"/>
    <n v="1"/>
    <s v="Global"/>
    <n v="9.5000000000000001E-2"/>
    <x v="0"/>
    <n v="8.74"/>
    <n v="8.74"/>
    <n v="0.83"/>
  </r>
  <r>
    <x v="2"/>
    <x v="7"/>
    <s v="FRANCE"/>
    <s v="SG PEYRISSAN"/>
    <x v="1"/>
    <s v="NA"/>
    <n v="1"/>
    <s v="Global"/>
    <n v="0.95"/>
    <x v="1"/>
    <n v="10.26"/>
    <n v="10.26"/>
    <n v="9.7469999999999999"/>
  </r>
  <r>
    <x v="2"/>
    <x v="7"/>
    <s v="FRANCE"/>
    <s v="SORBIERS"/>
    <x v="1"/>
    <s v="NA"/>
    <n v="1"/>
    <s v="Global"/>
    <n v="0.95"/>
    <x v="1"/>
    <n v="6.14"/>
    <n v="6.14"/>
    <n v="5.8330000000000002"/>
  </r>
  <r>
    <x v="2"/>
    <x v="7"/>
    <s v="FRANCE"/>
    <s v="ST FONS (RHODIA)"/>
    <x v="1"/>
    <s v="NA"/>
    <n v="1"/>
    <s v="Global"/>
    <n v="0.16494"/>
    <x v="0"/>
    <n v="2"/>
    <n v="2"/>
    <n v="0.33"/>
  </r>
  <r>
    <x v="2"/>
    <x v="7"/>
    <s v="FRANCE"/>
    <s v="SUIE BLANC"/>
    <x v="1"/>
    <s v="NA"/>
    <n v="1"/>
    <s v="Global"/>
    <n v="9.5000000000000001E-2"/>
    <x v="0"/>
    <n v="11.419"/>
    <n v="11.419"/>
    <n v="1.085"/>
  </r>
  <r>
    <x v="2"/>
    <x v="7"/>
    <s v="FRANCE"/>
    <s v="TARISSOU"/>
    <x v="1"/>
    <s v="NA"/>
    <n v="1"/>
    <s v="Global"/>
    <n v="0.95"/>
    <x v="1"/>
    <n v="2.95"/>
    <n v="2.95"/>
    <n v="2.8029999999999999"/>
  </r>
  <r>
    <x v="2"/>
    <x v="7"/>
    <s v="FRANCE"/>
    <s v="TIPER 1"/>
    <x v="1"/>
    <s v="NA"/>
    <n v="1"/>
    <s v="Global"/>
    <n v="0.33190999999999998"/>
    <x v="0"/>
    <n v="10.836"/>
    <n v="10.836"/>
    <n v="3.597"/>
  </r>
  <r>
    <x v="2"/>
    <x v="7"/>
    <s v="FRANCE"/>
    <s v="TRENTE VENTS"/>
    <x v="1"/>
    <s v="NA"/>
    <n v="1"/>
    <s v="Global"/>
    <n v="9.5000000000000001E-2"/>
    <x v="0"/>
    <n v="9.99"/>
    <n v="9.99"/>
    <n v="0.94899999999999995"/>
  </r>
  <r>
    <x v="2"/>
    <x v="7"/>
    <s v="FRANCE"/>
    <s v="ZAC NICOPOLIS"/>
    <x v="1"/>
    <s v="NA"/>
    <n v="1"/>
    <s v="Global"/>
    <n v="9.5000000000000001E-2"/>
    <x v="0"/>
    <n v="4.5990000000000002"/>
    <n v="4.5990000000000002"/>
    <n v="0.437"/>
  </r>
  <r>
    <x v="2"/>
    <x v="7"/>
    <s v="INDIA"/>
    <s v="ABOHAR"/>
    <x v="1"/>
    <s v="NA"/>
    <n v="1"/>
    <s v="Global"/>
    <n v="0.95"/>
    <x v="0"/>
    <n v="21"/>
    <n v="21"/>
    <n v="19.95"/>
  </r>
  <r>
    <x v="2"/>
    <x v="7"/>
    <s v="INDIA"/>
    <s v="BAAP LEPL"/>
    <x v="1"/>
    <s v="NA"/>
    <n v="1"/>
    <s v="Global"/>
    <n v="0.95"/>
    <x v="0"/>
    <n v="5.6"/>
    <n v="5.6"/>
    <n v="5.32"/>
  </r>
  <r>
    <x v="2"/>
    <x v="7"/>
    <s v="INDIA"/>
    <s v="BAAP NSM2A"/>
    <x v="1"/>
    <s v="NA"/>
    <n v="1"/>
    <s v="Global"/>
    <n v="0.95"/>
    <x v="0"/>
    <n v="35"/>
    <n v="35"/>
    <n v="33.25"/>
  </r>
  <r>
    <x v="2"/>
    <x v="7"/>
    <s v="INDIA"/>
    <s v="PUNJAB-2A"/>
    <x v="1"/>
    <s v="NA"/>
    <n v="1"/>
    <s v="Global"/>
    <n v="0.95"/>
    <x v="1"/>
    <n v="50"/>
    <n v="50"/>
    <n v="47.5"/>
  </r>
  <r>
    <x v="2"/>
    <x v="7"/>
    <s v="SOUTH AFRICA"/>
    <s v="BERG RIVER"/>
    <x v="1"/>
    <s v="NA"/>
    <n v="1"/>
    <s v="Global"/>
    <n v="0.76"/>
    <x v="0"/>
    <n v="10.5"/>
    <n v="10.5"/>
    <n v="7.98"/>
  </r>
  <r>
    <x v="2"/>
    <x v="7"/>
    <s v="SOUTH AFRICA"/>
    <s v="MATSIKAMA"/>
    <x v="1"/>
    <s v="NA"/>
    <n v="1"/>
    <s v="Global"/>
    <n v="0.76"/>
    <x v="0"/>
    <n v="10.5"/>
    <n v="10.5"/>
    <n v="7.98"/>
  </r>
  <r>
    <x v="3"/>
    <x v="8"/>
    <s v="FRANCE"/>
    <s v="BERGERAC NC"/>
    <x v="0"/>
    <s v="NA"/>
    <n v="1"/>
    <s v="Global"/>
    <n v="1"/>
    <x v="0"/>
    <n v="5"/>
    <n v="5"/>
    <n v="5"/>
  </r>
  <r>
    <x v="3"/>
    <x v="8"/>
    <s v="FRANCE"/>
    <s v="BIO COGELYO NORMANDIE"/>
    <x v="3"/>
    <s v="NA"/>
    <n v="1"/>
    <s v="Global"/>
    <n v="1"/>
    <x v="0"/>
    <n v="9"/>
    <n v="9"/>
    <n v="9"/>
  </r>
  <r>
    <x v="3"/>
    <x v="8"/>
    <s v="FRANCE"/>
    <s v="CHALON TOTAL"/>
    <x v="0"/>
    <s v="NA"/>
    <n v="1"/>
    <s v="Global"/>
    <n v="1"/>
    <x v="0"/>
    <n v="9.6020000000000003"/>
    <n v="9.6020000000000003"/>
    <n v="9.6020000000000003"/>
  </r>
  <r>
    <x v="3"/>
    <x v="8"/>
    <s v="FRANCE"/>
    <s v="CHAMBÉRY INST BISSY-BASSENS"/>
    <x v="0"/>
    <s v="NA"/>
    <n v="1"/>
    <s v="Global"/>
    <n v="1"/>
    <x v="0"/>
    <n v="10.8"/>
    <n v="10.8"/>
    <n v="10.8"/>
  </r>
  <r>
    <x v="3"/>
    <x v="8"/>
    <s v="FRANCE"/>
    <s v="CHAUFFERIE CONDAT"/>
    <x v="0"/>
    <s v="NA"/>
    <n v="1"/>
    <s v="Global"/>
    <n v="1"/>
    <x v="0"/>
    <n v="14.5"/>
    <n v="14.5"/>
    <n v="14.5"/>
  </r>
  <r>
    <x v="3"/>
    <x v="8"/>
    <s v="FRANCE"/>
    <s v="CHAUFFERIE DE MEUDON"/>
    <x v="0"/>
    <s v="NA"/>
    <n v="1"/>
    <s v="Global"/>
    <n v="1"/>
    <x v="0"/>
    <n v="7"/>
    <n v="7"/>
    <n v="7"/>
  </r>
  <r>
    <x v="3"/>
    <x v="8"/>
    <s v="FRANCE"/>
    <s v="CHAUFFERIE DE PARLY 2 (LE CHESNAY)"/>
    <x v="0"/>
    <s v="NA"/>
    <n v="1"/>
    <s v="Global"/>
    <n v="1"/>
    <x v="0"/>
    <n v="9"/>
    <n v="9"/>
    <n v="9"/>
  </r>
  <r>
    <x v="3"/>
    <x v="8"/>
    <s v="FRANCE"/>
    <s v="CHAUFFERIE DE VÉLIZY-V3"/>
    <x v="0"/>
    <s v="NA"/>
    <n v="1"/>
    <s v="Global"/>
    <n v="1"/>
    <x v="0"/>
    <n v="10"/>
    <n v="10"/>
    <n v="10"/>
  </r>
  <r>
    <x v="3"/>
    <x v="8"/>
    <s v="FRANCE"/>
    <s v="CHAUFFERIE SVCU VERSAILLES"/>
    <x v="0"/>
    <s v="NA"/>
    <n v="1"/>
    <s v="Global"/>
    <n v="1"/>
    <x v="0"/>
    <n v="10"/>
    <n v="10"/>
    <n v="10"/>
  </r>
  <r>
    <x v="3"/>
    <x v="8"/>
    <s v="FRANCE"/>
    <s v="CLE COGÉNÉRATION SETHELEC D'ARLES"/>
    <x v="0"/>
    <s v="NA"/>
    <n v="1"/>
    <s v="Global"/>
    <n v="1"/>
    <x v="0"/>
    <n v="44"/>
    <n v="44"/>
    <n v="44"/>
  </r>
  <r>
    <x v="3"/>
    <x v="8"/>
    <s v="FRANCE"/>
    <s v="CLE COGÉNÉRATION SETHELEC SAILLAT"/>
    <x v="0"/>
    <s v="NA"/>
    <n v="1"/>
    <s v="Global"/>
    <n v="1"/>
    <x v="0"/>
    <n v="33"/>
    <n v="33"/>
    <n v="33"/>
  </r>
  <r>
    <x v="3"/>
    <x v="8"/>
    <s v="FRANCE"/>
    <s v="CLE ST MICHEL/ORGE"/>
    <x v="0"/>
    <s v="NA"/>
    <n v="1"/>
    <s v="Global"/>
    <n v="1"/>
    <x v="0"/>
    <n v="7"/>
    <n v="7"/>
    <n v="7"/>
  </r>
  <r>
    <x v="3"/>
    <x v="8"/>
    <s v="FRANCE"/>
    <s v="COFELY CENTRE OUEST"/>
    <x v="0"/>
    <s v="NA"/>
    <n v="1"/>
    <s v="Global"/>
    <n v="1"/>
    <x v="0"/>
    <n v="31"/>
    <n v="31"/>
    <n v="31"/>
  </r>
  <r>
    <x v="3"/>
    <x v="8"/>
    <s v="FRANCE"/>
    <s v="COFELY NORD-EST"/>
    <x v="3"/>
    <s v="NA"/>
    <n v="1"/>
    <s v="Global"/>
    <n v="1"/>
    <x v="0"/>
    <n v="6"/>
    <n v="6"/>
    <n v="6"/>
  </r>
  <r>
    <x v="3"/>
    <x v="8"/>
    <s v="FRANCE"/>
    <s v="COFELY NORD-EST"/>
    <x v="0"/>
    <s v="NA"/>
    <n v="1"/>
    <s v="Global"/>
    <n v="1"/>
    <x v="0"/>
    <n v="67"/>
    <n v="67"/>
    <n v="67"/>
  </r>
  <r>
    <x v="3"/>
    <x v="8"/>
    <s v="FRANCE"/>
    <s v="COFELY RÉSEAUX IDF"/>
    <x v="0"/>
    <s v="NA"/>
    <n v="1"/>
    <s v="Global"/>
    <n v="1"/>
    <x v="0"/>
    <n v="15.185"/>
    <n v="15.185"/>
    <n v="15.185"/>
  </r>
  <r>
    <x v="3"/>
    <x v="8"/>
    <s v="FRANCE"/>
    <s v="COFELY SERVICES IDF ES"/>
    <x v="0"/>
    <s v="NA"/>
    <n v="1"/>
    <s v="Global"/>
    <n v="1"/>
    <x v="0"/>
    <n v="28"/>
    <n v="28"/>
    <n v="28"/>
  </r>
  <r>
    <x v="3"/>
    <x v="8"/>
    <s v="FRANCE"/>
    <s v="COFELY SUD EST - ENR BIOGAZ"/>
    <x v="7"/>
    <s v="NA"/>
    <n v="1"/>
    <s v="Global"/>
    <n v="1"/>
    <x v="0"/>
    <n v="8"/>
    <n v="8"/>
    <n v="8"/>
  </r>
  <r>
    <x v="3"/>
    <x v="8"/>
    <s v="FRANCE"/>
    <s v="COFELY SUD EST - ENR SOLAIRE"/>
    <x v="1"/>
    <s v="NA"/>
    <n v="1"/>
    <s v="Global"/>
    <n v="1"/>
    <x v="0"/>
    <n v="0.45700000000000002"/>
    <n v="0.45700000000000002"/>
    <n v="0.45700000000000002"/>
  </r>
  <r>
    <x v="3"/>
    <x v="8"/>
    <s v="FRANCE"/>
    <s v="COFELY SUD OUEST"/>
    <x v="3"/>
    <s v="NA"/>
    <n v="1"/>
    <s v="Global"/>
    <n v="1"/>
    <x v="0"/>
    <n v="66"/>
    <n v="66"/>
    <n v="66"/>
  </r>
  <r>
    <x v="3"/>
    <x v="8"/>
    <s v="FRANCE"/>
    <s v="COFELY SUD OUEST"/>
    <x v="0"/>
    <s v="NA"/>
    <n v="1"/>
    <s v="Global"/>
    <n v="1"/>
    <x v="0"/>
    <n v="95"/>
    <n v="95"/>
    <n v="95"/>
  </r>
  <r>
    <x v="3"/>
    <x v="8"/>
    <s v="FRANCE"/>
    <s v="COFELY SUD-EST"/>
    <x v="0"/>
    <s v="NA"/>
    <n v="1"/>
    <s v="Global"/>
    <n v="1"/>
    <x v="0"/>
    <n v="57.814999999999998"/>
    <n v="57.814999999999998"/>
    <n v="57.814999999999998"/>
  </r>
  <r>
    <x v="3"/>
    <x v="8"/>
    <s v="FRANCE"/>
    <s v="COGELYO FORT DE L'EST"/>
    <x v="0"/>
    <s v="NA"/>
    <n v="1"/>
    <s v="Global"/>
    <n v="1"/>
    <x v="0"/>
    <n v="36.814999999999998"/>
    <n v="36.814999999999998"/>
    <n v="36.814999999999998"/>
  </r>
  <r>
    <x v="3"/>
    <x v="8"/>
    <s v="FRANCE"/>
    <s v="COGELYO GTDF"/>
    <x v="0"/>
    <s v="NA"/>
    <n v="1"/>
    <s v="Global"/>
    <n v="1"/>
    <x v="0"/>
    <n v="10.8"/>
    <n v="10.8"/>
    <n v="10.8"/>
  </r>
  <r>
    <x v="3"/>
    <x v="8"/>
    <s v="FRANCE"/>
    <s v="COGÉNÉRATION INDUSTRIELLE SITE CONDAT"/>
    <x v="0"/>
    <s v="NA"/>
    <n v="1"/>
    <s v="Global"/>
    <n v="1"/>
    <x v="0"/>
    <n v="90"/>
    <n v="90"/>
    <n v="90"/>
  </r>
  <r>
    <x v="3"/>
    <x v="8"/>
    <s v="FRANCE"/>
    <s v="COMPIÈGNE"/>
    <x v="0"/>
    <s v="NA"/>
    <n v="1"/>
    <s v="Global"/>
    <n v="1"/>
    <x v="0"/>
    <n v="5"/>
    <n v="5"/>
    <n v="5"/>
  </r>
  <r>
    <x v="3"/>
    <x v="8"/>
    <s v="FRANCE"/>
    <s v="CONSTELLATION UTILITÉS SERVICES"/>
    <x v="0"/>
    <s v="NA"/>
    <n v="1"/>
    <s v="Global"/>
    <n v="1"/>
    <x v="0"/>
    <n v="6"/>
    <n v="6"/>
    <n v="6"/>
  </r>
  <r>
    <x v="3"/>
    <x v="8"/>
    <s v="FRANCE"/>
    <s v="CPCU SNC COGEN VITRY"/>
    <x v="0"/>
    <s v="NA"/>
    <n v="1"/>
    <s v="Global"/>
    <n v="1"/>
    <x v="0"/>
    <n v="130"/>
    <n v="130"/>
    <n v="130"/>
  </r>
  <r>
    <x v="3"/>
    <x v="8"/>
    <s v="FRANCE"/>
    <s v="CPCU ST OUEN"/>
    <x v="7"/>
    <s v="NA"/>
    <n v="1"/>
    <s v="Global"/>
    <n v="1"/>
    <x v="0"/>
    <n v="7"/>
    <n v="7"/>
    <n v="7"/>
  </r>
  <r>
    <x v="3"/>
    <x v="8"/>
    <s v="FRANCE"/>
    <s v="CPCU ST OUEN"/>
    <x v="0"/>
    <s v="NA"/>
    <n v="1"/>
    <s v="Global"/>
    <n v="1"/>
    <x v="0"/>
    <n v="130"/>
    <n v="130"/>
    <n v="130"/>
  </r>
  <r>
    <x v="3"/>
    <x v="8"/>
    <s v="FRANCE"/>
    <s v="ENERSOL"/>
    <x v="0"/>
    <s v="NA"/>
    <n v="1"/>
    <s v="Global"/>
    <n v="1"/>
    <x v="0"/>
    <n v="55"/>
    <n v="55"/>
    <n v="55"/>
  </r>
  <r>
    <x v="3"/>
    <x v="8"/>
    <s v="FRANCE"/>
    <s v="FICOBEL"/>
    <x v="0"/>
    <s v="NA"/>
    <n v="1"/>
    <s v="Global"/>
    <n v="1"/>
    <x v="0"/>
    <n v="12"/>
    <n v="12"/>
    <n v="12"/>
  </r>
  <r>
    <x v="3"/>
    <x v="8"/>
    <s v="FRANCE"/>
    <s v="GENNEDITH"/>
    <x v="0"/>
    <s v="NA"/>
    <n v="1"/>
    <s v="Global"/>
    <n v="1"/>
    <x v="0"/>
    <n v="5"/>
    <n v="5"/>
    <n v="5"/>
  </r>
  <r>
    <x v="3"/>
    <x v="8"/>
    <s v="FRANCE"/>
    <s v="GREEN YELLOW HOLDING - ENR SOLAIRE"/>
    <x v="1"/>
    <s v="NA"/>
    <n v="1"/>
    <s v="Global"/>
    <n v="1"/>
    <x v="0"/>
    <n v="5"/>
    <n v="5"/>
    <n v="5"/>
  </r>
  <r>
    <x v="3"/>
    <x v="8"/>
    <s v="FRANCE"/>
    <s v="LE MANS"/>
    <x v="0"/>
    <s v="NA"/>
    <n v="1"/>
    <s v="Global"/>
    <n v="1"/>
    <x v="0"/>
    <n v="8.8309999999999995"/>
    <n v="8.8309999999999995"/>
    <n v="8.8309999999999995"/>
  </r>
  <r>
    <x v="3"/>
    <x v="8"/>
    <s v="FRANCE"/>
    <s v="NE VARIETUR"/>
    <x v="0"/>
    <s v="NA"/>
    <n v="1"/>
    <s v="Global"/>
    <n v="1"/>
    <x v="0"/>
    <n v="17"/>
    <n v="17"/>
    <n v="17"/>
  </r>
  <r>
    <x v="3"/>
    <x v="8"/>
    <s v="FRANCE"/>
    <s v="RENNES"/>
    <x v="0"/>
    <s v="NA"/>
    <n v="1"/>
    <s v="Global"/>
    <n v="1"/>
    <x v="0"/>
    <n v="10.743"/>
    <n v="10.743"/>
    <n v="10.743"/>
  </r>
  <r>
    <x v="3"/>
    <x v="8"/>
    <s v="FRANCE"/>
    <s v="SDC FIRMINY"/>
    <x v="0"/>
    <s v="NA"/>
    <n v="1"/>
    <s v="Global"/>
    <n v="1"/>
    <x v="0"/>
    <n v="5"/>
    <n v="5"/>
    <n v="5"/>
  </r>
  <r>
    <x v="3"/>
    <x v="8"/>
    <s v="FRANCE"/>
    <s v="SODC"/>
    <x v="3"/>
    <s v="NA"/>
    <n v="1"/>
    <s v="Global"/>
    <n v="1"/>
    <x v="0"/>
    <n v="12"/>
    <n v="12"/>
    <n v="12"/>
  </r>
  <r>
    <x v="3"/>
    <x v="8"/>
    <s v="FRANCE"/>
    <s v="SODC"/>
    <x v="0"/>
    <s v="NA"/>
    <n v="1"/>
    <s v="Global"/>
    <n v="1"/>
    <x v="0"/>
    <n v="6.8"/>
    <n v="6.8"/>
    <n v="6.8"/>
  </r>
  <r>
    <x v="3"/>
    <x v="8"/>
    <s v="FRANCE"/>
    <s v="VAULX EN VELIN"/>
    <x v="0"/>
    <s v="NA"/>
    <n v="1"/>
    <s v="Global"/>
    <n v="1"/>
    <x v="0"/>
    <n v="5.3849999999999998"/>
    <n v="5.3849999999999998"/>
    <n v="5.3849999999999998"/>
  </r>
  <r>
    <x v="3"/>
    <x v="8"/>
    <s v="FRENCH POLYNESIA"/>
    <s v="CENTRALE E. MARTIN"/>
    <x v="2"/>
    <s v="NA"/>
    <n v="1"/>
    <s v="Global"/>
    <n v="1"/>
    <x v="0"/>
    <n v="123"/>
    <n v="123"/>
    <n v="123"/>
  </r>
  <r>
    <x v="3"/>
    <x v="8"/>
    <s v="FRENCH POLYNESIA"/>
    <s v="CENTRALE VAIRAATOA"/>
    <x v="2"/>
    <s v="NA"/>
    <n v="1"/>
    <s v="Global"/>
    <n v="1"/>
    <x v="0"/>
    <n v="35"/>
    <n v="35"/>
    <n v="35"/>
  </r>
  <r>
    <x v="3"/>
    <x v="8"/>
    <s v="FRENCH POLYNESIA"/>
    <s v="EDT - ENR HYDRO"/>
    <x v="4"/>
    <s v="NA"/>
    <n v="1"/>
    <s v="Global"/>
    <n v="1"/>
    <x v="0"/>
    <n v="48"/>
    <n v="48"/>
    <n v="48"/>
  </r>
  <r>
    <x v="3"/>
    <x v="8"/>
    <s v="FRENCH POLYNESIA"/>
    <s v="EDT - ENR SOLAIRE"/>
    <x v="1"/>
    <s v="NA"/>
    <n v="1"/>
    <s v="Global"/>
    <n v="1"/>
    <x v="0"/>
    <n v="0.54700000000000004"/>
    <n v="0.54700000000000004"/>
    <n v="0.54700000000000004"/>
  </r>
  <r>
    <x v="3"/>
    <x v="8"/>
    <s v="FRENCH POLYNESIA"/>
    <s v="EDT AUTRES"/>
    <x v="2"/>
    <s v="NA"/>
    <n v="1"/>
    <s v="Global"/>
    <n v="1"/>
    <x v="0"/>
    <n v="102"/>
    <n v="102"/>
    <n v="102"/>
  </r>
  <r>
    <x v="3"/>
    <x v="8"/>
    <s v="GERMANY"/>
    <s v="COFELY DEUTSCHLAND GMBH"/>
    <x v="0"/>
    <s v="NA"/>
    <n v="1"/>
    <s v="Global"/>
    <n v="1"/>
    <x v="0"/>
    <n v="9"/>
    <n v="9"/>
    <n v="9"/>
  </r>
  <r>
    <x v="3"/>
    <x v="8"/>
    <s v="ITALY"/>
    <s v="CENTRALE DI MICHELIN"/>
    <x v="0"/>
    <s v="NA"/>
    <n v="1"/>
    <s v="Global"/>
    <n v="1"/>
    <x v="0"/>
    <n v="57.09"/>
    <n v="57.09"/>
    <n v="57.09"/>
  </r>
  <r>
    <x v="3"/>
    <x v="8"/>
    <s v="ITALY"/>
    <s v="CENTRALE DI SPINETTA MARENGO"/>
    <x v="0"/>
    <s v="NA"/>
    <n v="1"/>
    <s v="Global"/>
    <n v="1"/>
    <x v="0"/>
    <n v="22.87"/>
    <n v="22.87"/>
    <n v="22.87"/>
  </r>
  <r>
    <x v="3"/>
    <x v="8"/>
    <s v="ITALY"/>
    <s v="COFELY ITALIA"/>
    <x v="3"/>
    <s v="NA"/>
    <n v="1"/>
    <s v="Global"/>
    <n v="1"/>
    <x v="0"/>
    <n v="9"/>
    <n v="9"/>
    <n v="9"/>
  </r>
  <r>
    <x v="3"/>
    <x v="8"/>
    <s v="ITALY"/>
    <s v="COFELY ITALIA"/>
    <x v="0"/>
    <s v="NA"/>
    <n v="1"/>
    <s v="Global"/>
    <n v="1"/>
    <x v="0"/>
    <n v="52"/>
    <n v="52"/>
    <n v="52"/>
  </r>
  <r>
    <x v="3"/>
    <x v="8"/>
    <s v="ITALY"/>
    <s v="COFELY ITALIA - ENR SOLAIRE"/>
    <x v="1"/>
    <s v="NA"/>
    <n v="1"/>
    <s v="Global"/>
    <n v="1"/>
    <x v="0"/>
    <n v="4"/>
    <n v="4"/>
    <n v="4"/>
  </r>
  <r>
    <x v="3"/>
    <x v="8"/>
    <s v="MONACO"/>
    <s v="SMA -50MW"/>
    <x v="7"/>
    <s v="NA"/>
    <n v="1"/>
    <s v="Global"/>
    <n v="1"/>
    <x v="0"/>
    <n v="3"/>
    <n v="3"/>
    <n v="3"/>
  </r>
  <r>
    <x v="3"/>
    <x v="8"/>
    <s v="NEW CALEDONIA"/>
    <s v="EEC - ENR EOLIEN"/>
    <x v="5"/>
    <s v="NA"/>
    <n v="1"/>
    <s v="Global"/>
    <n v="1"/>
    <x v="0"/>
    <n v="13"/>
    <n v="13"/>
    <n v="13"/>
  </r>
  <r>
    <x v="3"/>
    <x v="8"/>
    <s v="NEW CALEDONIA"/>
    <s v="EEC - ENR SOLAIRE"/>
    <x v="1"/>
    <s v="NA"/>
    <n v="1"/>
    <s v="Global"/>
    <n v="1"/>
    <x v="0"/>
    <n v="0.442"/>
    <n v="0.442"/>
    <n v="0.442"/>
  </r>
  <r>
    <x v="3"/>
    <x v="8"/>
    <s v="NEW CALEDONIA"/>
    <s v="ELECTRICITÉ EAUX CALÉDONIE (&lt; 20 MWTH)"/>
    <x v="2"/>
    <s v="NA"/>
    <n v="1"/>
    <s v="Global"/>
    <n v="1"/>
    <x v="0"/>
    <n v="37"/>
    <n v="37"/>
    <n v="37"/>
  </r>
  <r>
    <x v="3"/>
    <x v="8"/>
    <s v="SPAIN"/>
    <s v="COFELY SPAIN"/>
    <x v="0"/>
    <s v="NA"/>
    <n v="1"/>
    <s v="Global"/>
    <n v="1"/>
    <x v="0"/>
    <n v="15"/>
    <n v="15"/>
    <n v="15"/>
  </r>
  <r>
    <x v="3"/>
    <x v="8"/>
    <s v="SPAIN"/>
    <s v="SOLVAY"/>
    <x v="0"/>
    <s v="NA"/>
    <n v="1"/>
    <s v="Global"/>
    <n v="1"/>
    <x v="0"/>
    <n v="21"/>
    <n v="21"/>
    <n v="21"/>
  </r>
  <r>
    <x v="3"/>
    <x v="8"/>
    <s v="UK"/>
    <s v="CELE"/>
    <x v="0"/>
    <s v="NA"/>
    <n v="1"/>
    <s v="Global"/>
    <n v="1"/>
    <x v="0"/>
    <n v="9.48"/>
    <n v="9.48"/>
    <n v="9.48"/>
  </r>
  <r>
    <x v="3"/>
    <x v="8"/>
    <s v="UK"/>
    <s v="COFELY DISTRICT ENERGY"/>
    <x v="0"/>
    <s v="NA"/>
    <n v="1"/>
    <s v="Global"/>
    <n v="1"/>
    <x v="0"/>
    <n v="18.54"/>
    <n v="18.54"/>
    <n v="18.54"/>
  </r>
  <r>
    <x v="3"/>
    <x v="8"/>
    <s v="UK"/>
    <s v="COFELY UK"/>
    <x v="0"/>
    <s v="NA"/>
    <n v="1"/>
    <s v="Global"/>
    <n v="1"/>
    <x v="0"/>
    <n v="11.78"/>
    <n v="11.78"/>
    <n v="11.78"/>
  </r>
  <r>
    <x v="3"/>
    <x v="8"/>
    <s v="UK"/>
    <s v="HUMBER ENERGY"/>
    <x v="0"/>
    <s v="NA"/>
    <n v="1"/>
    <s v="Global"/>
    <n v="1"/>
    <x v="0"/>
    <n v="13"/>
    <n v="13"/>
    <n v="13"/>
  </r>
  <r>
    <x v="3"/>
    <x v="8"/>
    <s v="UK"/>
    <s v="LEICESTER CENTER"/>
    <x v="0"/>
    <s v="NA"/>
    <n v="1"/>
    <s v="Global"/>
    <n v="1"/>
    <x v="0"/>
    <n v="3.2"/>
    <n v="3.2"/>
    <n v="3.2"/>
  </r>
  <r>
    <x v="3"/>
    <x v="8"/>
    <s v="VANUATU"/>
    <s v="UNELCO VANUATU - ENR EOLIEN"/>
    <x v="5"/>
    <s v="NA"/>
    <n v="1"/>
    <s v="Global"/>
    <n v="1"/>
    <x v="0"/>
    <n v="4"/>
    <n v="4"/>
    <n v="4"/>
  </r>
  <r>
    <x v="3"/>
    <x v="8"/>
    <s v="VANUATU"/>
    <s v="UNELCO VANUATU - ENR SOLAIRE"/>
    <x v="1"/>
    <s v="NA"/>
    <n v="1"/>
    <s v="Global"/>
    <n v="1"/>
    <x v="0"/>
    <n v="0.127"/>
    <n v="0.127"/>
    <n v="0.127"/>
  </r>
  <r>
    <x v="3"/>
    <x v="8"/>
    <s v="VANUATU"/>
    <s v="VANUATU - CONSOLIDATION (&lt; 100 MWTH)"/>
    <x v="2"/>
    <s v="NA"/>
    <n v="1"/>
    <s v="Global"/>
    <n v="1"/>
    <x v="0"/>
    <n v="28"/>
    <n v="28"/>
    <n v="28"/>
  </r>
  <r>
    <x v="3"/>
    <x v="8"/>
    <s v="WALLIS AND FUTUNA"/>
    <s v="EEWF - ENR HYDRO"/>
    <x v="4"/>
    <s v="NA"/>
    <n v="1"/>
    <s v="Global"/>
    <n v="1"/>
    <x v="0"/>
    <n v="0.16"/>
    <n v="0.16"/>
    <n v="0.16"/>
  </r>
  <r>
    <x v="3"/>
    <x v="8"/>
    <s v="WALLIS AND FUTUNA"/>
    <s v="EEWF - ENR SOLAIRE"/>
    <x v="1"/>
    <s v="NA"/>
    <n v="1"/>
    <s v="Global"/>
    <n v="1"/>
    <x v="0"/>
    <n v="0.15"/>
    <n v="0.15"/>
    <n v="0.15"/>
  </r>
  <r>
    <x v="3"/>
    <x v="8"/>
    <s v="WALLIS AND FUTUNA"/>
    <s v="EEWF (&lt; 20 MWTH)"/>
    <x v="2"/>
    <s v="NA"/>
    <n v="1"/>
    <s v="Global"/>
    <n v="1"/>
    <x v="0"/>
    <n v="8"/>
    <n v="8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3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5">
  <location ref="B36:C50" firstHeaderRow="1" firstDataRow="1" firstDataCol="1" rowPageCount="1" colPageCount="1"/>
  <pivotFields count="13">
    <pivotField axis="axisRow" showAll="0">
      <items count="5">
        <item x="0"/>
        <item x="1"/>
        <item x="3"/>
        <item x="2"/>
        <item t="default"/>
      </items>
    </pivotField>
    <pivotField axis="axisRow" showAll="0" defaultSubtotal="0">
      <items count="9">
        <item x="2"/>
        <item x="8"/>
        <item x="0"/>
        <item x="3"/>
        <item x="4"/>
        <item x="5"/>
        <item x="1"/>
        <item x="6"/>
        <item x="7"/>
      </items>
    </pivotField>
    <pivotField showAll="0"/>
    <pivotField showAll="0"/>
    <pivotField showAll="0" defaultSubtotal="0"/>
    <pivotField showAll="0" defaultSubtotal="0"/>
    <pivotField numFmtId="9" showAll="0" defaultSubtotal="0"/>
    <pivotField showAll="0" defaultSubtotal="0"/>
    <pivotField numFmtId="9" showAll="0" defaultSubtotal="0"/>
    <pivotField axis="axisPage" showAll="0">
      <items count="3">
        <item x="0"/>
        <item x="1"/>
        <item t="default"/>
      </items>
    </pivotField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"/>
  </rowFields>
  <rowItems count="14">
    <i>
      <x/>
    </i>
    <i r="1">
      <x v="2"/>
    </i>
    <i r="1">
      <x v="6"/>
    </i>
    <i>
      <x v="1"/>
    </i>
    <i r="1">
      <x/>
    </i>
    <i r="1">
      <x v="3"/>
    </i>
    <i r="1">
      <x v="4"/>
    </i>
    <i r="1">
      <x v="5"/>
    </i>
    <i r="1">
      <x v="7"/>
    </i>
    <i>
      <x v="2"/>
    </i>
    <i r="1">
      <x v="1"/>
    </i>
    <i>
      <x v="3"/>
    </i>
    <i r="1">
      <x v="8"/>
    </i>
    <i t="grand">
      <x/>
    </i>
  </rowItems>
  <colItems count="1">
    <i/>
  </colItems>
  <pageFields count="1">
    <pageField fld="9" item="0" hier="-1"/>
  </pageFields>
  <dataFields count="1">
    <dataField name="Somme de Capa. MW _x000a_100%" fld="10" baseField="0" baseItem="0"/>
  </dataFields>
  <formats count="3">
    <format dxfId="101">
      <pivotArea outline="0" collapsedLevelsAreSubtotals="1" fieldPosition="0"/>
    </format>
    <format dxfId="100">
      <pivotArea dataOnly="0" labelOnly="1" outline="0" fieldPosition="0">
        <references count="1">
          <reference field="9" count="1">
            <x v="0"/>
          </reference>
        </references>
      </pivotArea>
    </format>
    <format dxfId="99">
      <pivotArea dataOnly="0" labelOnly="1" outline="0" axis="axisValues" fieldPosition="0"/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grandTotalCaption="Total ENGIE" updatedVersion="3" minRefreshableVersion="3" showCalcMbrs="0" useAutoFormatting="1" itemPrintTitles="1" createdVersion="3" indent="0" outline="1" outlineData="1" multipleFieldFilters="0" chartFormat="2" rowHeaderCaption=" Capacity (MW)">
  <location ref="B9:E24" firstHeaderRow="1" firstDataRow="2" firstDataCol="1" rowPageCount="2" colPageCount="1"/>
  <pivotFields count="13">
    <pivotField axis="axisRow" showAll="0">
      <items count="5">
        <item x="0"/>
        <item x="1"/>
        <item x="3"/>
        <item x="2"/>
        <item t="default"/>
      </items>
    </pivotField>
    <pivotField axis="axisRow" showAll="0" defaultSubtotal="0">
      <items count="9">
        <item x="2"/>
        <item x="8"/>
        <item x="0"/>
        <item x="3"/>
        <item x="4"/>
        <item x="1"/>
        <item x="6"/>
        <item x="5"/>
        <item x="7"/>
      </items>
    </pivotField>
    <pivotField showAll="0"/>
    <pivotField showAll="0"/>
    <pivotField axis="axisPage" showAll="0" defaultSubtotal="0">
      <items count="11">
        <item x="3"/>
        <item x="7"/>
        <item x="0"/>
        <item x="6"/>
        <item x="2"/>
        <item x="5"/>
        <item x="1"/>
        <item m="1" x="9"/>
        <item m="1" x="8"/>
        <item m="1" x="10"/>
        <item x="4"/>
      </items>
    </pivotField>
    <pivotField showAll="0" defaultSubtotal="0"/>
    <pivotField numFmtId="9" showAll="0" defaultSubtotal="0"/>
    <pivotField showAll="0" defaultSubtotal="0"/>
    <pivotField numFmtId="9" showAll="0" defaultSubtotal="0"/>
    <pivotField axis="axisPage" multipleItemSelectionAllowed="1" showAll="0">
      <items count="3">
        <item x="0"/>
        <item h="1" x="1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"/>
  </rowFields>
  <rowItems count="14">
    <i>
      <x/>
    </i>
    <i r="1">
      <x v="2"/>
    </i>
    <i r="1">
      <x v="5"/>
    </i>
    <i>
      <x v="1"/>
    </i>
    <i r="1">
      <x/>
    </i>
    <i r="1">
      <x v="3"/>
    </i>
    <i r="1">
      <x v="4"/>
    </i>
    <i r="1">
      <x v="6"/>
    </i>
    <i r="1">
      <x v="7"/>
    </i>
    <i>
      <x v="2"/>
    </i>
    <i r="1">
      <x v="1"/>
    </i>
    <i>
      <x v="3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9" hier="-1"/>
    <pageField fld="4" hier="-1"/>
  </pageFields>
  <dataFields count="3">
    <dataField name="Somme de Capa. MW 100%" fld="10" baseField="0" baseItem="0"/>
    <dataField name="Somme de Capa. MW_x000a_%conso" fld="11" baseField="0" baseItem="0"/>
    <dataField name="Somme de Capa._x000a_MW Net_x000a_owner." fld="12" baseField="0" baseItem="0"/>
  </dataFields>
  <formats count="13">
    <format dxfId="114">
      <pivotArea dataOnly="0" labelOnly="1" outline="0" axis="axisValues" fieldPosition="0"/>
    </format>
    <format dxfId="113">
      <pivotArea field="9" type="button" dataOnly="0" labelOnly="1" outline="0" axis="axisPage" fieldPosition="0"/>
    </format>
    <format dxfId="112">
      <pivotArea dataOnly="0" labelOnly="1" outline="0" fieldPosition="0">
        <references count="1">
          <reference field="9" count="1">
            <x v="0"/>
          </reference>
        </references>
      </pivotArea>
    </format>
    <format dxfId="111">
      <pivotArea field="0" type="button" dataOnly="0" labelOnly="1" outline="0" axis="axisRow" fieldPosition="0"/>
    </format>
    <format dxfId="110">
      <pivotArea dataOnly="0" labelOnly="1" outline="0" axis="axisValues" fieldPosition="0"/>
    </format>
    <format dxfId="109">
      <pivotArea outline="0" collapsedLevelsAreSubtotals="1" fieldPosition="0"/>
    </format>
    <format dxfId="108">
      <pivotArea field="0" type="button" dataOnly="0" labelOnly="1" outline="0" axis="axisRow" fieldPosition="0"/>
    </format>
    <format dxfId="107">
      <pivotArea dataOnly="0" labelOnly="1" outline="0" axis="axisValues" fieldPosition="0"/>
    </format>
    <format dxfId="106">
      <pivotArea dataOnly="0" labelOnly="1" outline="0" fieldPosition="0">
        <references count="1">
          <reference field="9" count="0"/>
        </references>
      </pivotArea>
    </format>
    <format dxfId="105">
      <pivotArea dataOnly="0" labelOnly="1" outline="0" fieldPosition="0">
        <references count="1">
          <reference field="4" count="0"/>
        </references>
      </pivotArea>
    </format>
    <format dxfId="104">
      <pivotArea field="-2" type="button" dataOnly="0" labelOnly="1" outline="0" axis="axisCol" fieldPosition="0"/>
    </format>
    <format dxfId="103">
      <pivotArea type="topRight" dataOnly="0" labelOnly="1" outline="0" fieldPosition="0"/>
    </format>
    <format dxfId="10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5:M796" totalsRowShown="0" headerRowDxfId="143" dataDxfId="141" headerRowBorderDxfId="142" headerRowCellStyle="Accent4 11">
  <autoFilter ref="A5:M796"/>
  <tableColumns count="13">
    <tableColumn id="1" name="Business Line" dataDxfId="140" totalsRowDxfId="139"/>
    <tableColumn id="2" name="Business Area" dataDxfId="138" totalsRowDxfId="137"/>
    <tableColumn id="3" name="Country" dataDxfId="136" totalsRowDxfId="135"/>
    <tableColumn id="4" name="Plant name" dataDxfId="134" totalsRowDxfId="133"/>
    <tableColumn id="5" name="Fuel" dataDxfId="132" totalsRowDxfId="131"/>
    <tableColumn id="6" name="Contractual position (2)" dataDxfId="130" totalsRowDxfId="129"/>
    <tableColumn id="7" name="% Conso. (3)" dataDxfId="128" totalsRowDxfId="127"/>
    <tableColumn id="8" name="Conso. Method" dataDxfId="126" totalsRowDxfId="125"/>
    <tableColumn id="15" name="% Net Owner. (4)" dataDxfId="124" totalsRowDxfId="123"/>
    <tableColumn id="9" name="Status" dataDxfId="122" totalsRowDxfId="121"/>
    <tableColumn id="10" name="Capa. MW _x000a_100%" dataDxfId="120" totalsRowDxfId="119"/>
    <tableColumn id="11" name="Capa. MW_x000a_%conso" dataDxfId="118" totalsRowDxfId="117"/>
    <tableColumn id="14" name="Capa._x000a_MW Net_x000a_owner." dataDxfId="116" totalsRowDxfId="1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B2:C51"/>
  <sheetViews>
    <sheetView showGridLines="0" tabSelected="1" view="pageBreakPreview" topLeftCell="A6" zoomScale="85" zoomScaleNormal="100" zoomScaleSheetLayoutView="85" zoomScalePageLayoutView="25" workbookViewId="0">
      <selection activeCell="B32" sqref="B32:B41"/>
    </sheetView>
  </sheetViews>
  <sheetFormatPr baseColWidth="10" defaultColWidth="11.42578125" defaultRowHeight="15"/>
  <cols>
    <col min="1" max="1" width="2.5703125" style="18" customWidth="1"/>
    <col min="2" max="2" width="36.140625" style="18" customWidth="1"/>
    <col min="3" max="3" width="71.7109375" style="18" customWidth="1"/>
    <col min="4" max="4" width="2.85546875" style="18" customWidth="1"/>
    <col min="5" max="5" width="6.28515625" style="18" customWidth="1"/>
    <col min="6" max="16384" width="11.42578125" style="18"/>
  </cols>
  <sheetData>
    <row r="2" spans="2:3">
      <c r="C2" s="87"/>
    </row>
    <row r="3" spans="2:3">
      <c r="C3" s="87"/>
    </row>
    <row r="4" spans="2:3">
      <c r="C4" s="87"/>
    </row>
    <row r="5" spans="2:3">
      <c r="C5" s="87"/>
    </row>
    <row r="6" spans="2:3" ht="15.75" customHeight="1">
      <c r="C6" s="87"/>
    </row>
    <row r="7" spans="2:3">
      <c r="C7" s="87"/>
    </row>
    <row r="8" spans="2:3">
      <c r="C8" s="87"/>
    </row>
    <row r="9" spans="2:3">
      <c r="C9" s="87"/>
    </row>
    <row r="10" spans="2:3">
      <c r="C10" s="87"/>
    </row>
    <row r="11" spans="2:3">
      <c r="C11" s="87"/>
    </row>
    <row r="12" spans="2:3">
      <c r="C12" s="87"/>
    </row>
    <row r="13" spans="2:3">
      <c r="C13" s="87"/>
    </row>
    <row r="14" spans="2:3">
      <c r="B14" s="88"/>
      <c r="C14" s="88"/>
    </row>
    <row r="15" spans="2:3" ht="15.75" customHeight="1">
      <c r="B15" s="88"/>
      <c r="C15" s="88"/>
    </row>
    <row r="16" spans="2:3">
      <c r="B16" s="88"/>
      <c r="C16" s="88"/>
    </row>
    <row r="17" spans="2:3">
      <c r="B17" s="88"/>
      <c r="C17" s="88"/>
    </row>
    <row r="18" spans="2:3">
      <c r="B18" s="88"/>
      <c r="C18" s="88"/>
    </row>
    <row r="19" spans="2:3">
      <c r="C19" s="87"/>
    </row>
    <row r="20" spans="2:3" ht="18">
      <c r="B20" s="89"/>
      <c r="C20" s="87"/>
    </row>
    <row r="21" spans="2:3">
      <c r="C21" s="87"/>
    </row>
    <row r="22" spans="2:3">
      <c r="C22" s="87"/>
    </row>
    <row r="23" spans="2:3">
      <c r="C23" s="87"/>
    </row>
    <row r="24" spans="2:3">
      <c r="B24" s="61" t="s">
        <v>882</v>
      </c>
      <c r="C24" s="87"/>
    </row>
    <row r="28" spans="2:3" ht="15.75">
      <c r="B28" s="62" t="s">
        <v>712</v>
      </c>
      <c r="C28" s="62"/>
    </row>
    <row r="29" spans="2:3" ht="16.5" thickBot="1">
      <c r="B29" s="90"/>
      <c r="C29" s="90"/>
    </row>
    <row r="30" spans="2:3" ht="16.5" thickTop="1" thickBot="1">
      <c r="B30" s="459" t="s">
        <v>953</v>
      </c>
      <c r="C30" s="459"/>
    </row>
    <row r="31" spans="2:3" ht="7.5" customHeight="1" thickTop="1" thickBot="1">
      <c r="B31" s="91"/>
      <c r="C31" s="91"/>
    </row>
    <row r="32" spans="2:3" ht="16.5" thickTop="1" thickBot="1">
      <c r="B32" s="460" t="s">
        <v>713</v>
      </c>
      <c r="C32" s="461" t="s">
        <v>981</v>
      </c>
    </row>
    <row r="33" spans="2:3" ht="16.5" thickTop="1" thickBot="1">
      <c r="B33" s="460"/>
      <c r="C33" s="462"/>
    </row>
    <row r="34" spans="2:3" ht="16.5" thickTop="1" thickBot="1">
      <c r="B34" s="460"/>
      <c r="C34" s="461" t="s">
        <v>982</v>
      </c>
    </row>
    <row r="35" spans="2:3" ht="16.5" thickTop="1" thickBot="1">
      <c r="B35" s="460"/>
      <c r="C35" s="462"/>
    </row>
    <row r="36" spans="2:3" ht="16.5" thickTop="1" thickBot="1">
      <c r="B36" s="460"/>
      <c r="C36" s="463" t="s">
        <v>714</v>
      </c>
    </row>
    <row r="37" spans="2:3" ht="16.5" thickTop="1" thickBot="1">
      <c r="B37" s="460"/>
      <c r="C37" s="464"/>
    </row>
    <row r="38" spans="2:3" ht="16.5" thickTop="1" thickBot="1">
      <c r="B38" s="460"/>
      <c r="C38" s="461" t="s">
        <v>715</v>
      </c>
    </row>
    <row r="39" spans="2:3" ht="16.5" thickTop="1" thickBot="1">
      <c r="B39" s="460"/>
      <c r="C39" s="462"/>
    </row>
    <row r="40" spans="2:3" ht="16.5" thickTop="1" thickBot="1">
      <c r="B40" s="460"/>
      <c r="C40" s="463" t="s">
        <v>716</v>
      </c>
    </row>
    <row r="41" spans="2:3" ht="16.5" thickTop="1" thickBot="1">
      <c r="B41" s="460"/>
      <c r="C41" s="464"/>
    </row>
    <row r="42" spans="2:3" ht="7.5" customHeight="1" thickTop="1" thickBot="1">
      <c r="B42" s="91"/>
      <c r="C42" s="91"/>
    </row>
    <row r="43" spans="2:3" ht="16.5" thickTop="1" thickBot="1">
      <c r="B43" s="460" t="s">
        <v>1096</v>
      </c>
      <c r="C43" s="463" t="s">
        <v>1097</v>
      </c>
    </row>
    <row r="44" spans="2:3" ht="16.5" thickTop="1" thickBot="1">
      <c r="B44" s="460"/>
      <c r="C44" s="464"/>
    </row>
    <row r="45" spans="2:3" ht="16.5" thickTop="1" thickBot="1">
      <c r="B45" s="460"/>
      <c r="C45" s="461" t="s">
        <v>1098</v>
      </c>
    </row>
    <row r="46" spans="2:3" ht="16.5" thickTop="1" thickBot="1">
      <c r="B46" s="460"/>
      <c r="C46" s="462"/>
    </row>
    <row r="47" spans="2:3" ht="16.5" thickTop="1" thickBot="1">
      <c r="B47" s="460"/>
      <c r="C47" s="463" t="s">
        <v>1099</v>
      </c>
    </row>
    <row r="48" spans="2:3" ht="16.5" thickTop="1" thickBot="1">
      <c r="B48" s="460"/>
      <c r="C48" s="464"/>
    </row>
    <row r="49" spans="2:3" ht="7.5" customHeight="1" thickTop="1" thickBot="1">
      <c r="B49" s="91"/>
      <c r="C49" s="91"/>
    </row>
    <row r="50" spans="2:3" ht="16.5" thickTop="1" thickBot="1">
      <c r="B50" s="458" t="s">
        <v>1279</v>
      </c>
      <c r="C50" s="458"/>
    </row>
    <row r="51" spans="2:3" ht="7.5" customHeight="1" thickTop="1">
      <c r="B51" s="92"/>
      <c r="C51" s="92"/>
    </row>
  </sheetData>
  <mergeCells count="12">
    <mergeCell ref="B50:C50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</mergeCells>
  <hyperlinks>
    <hyperlink ref="B30:C30" location="'1 ENGIE presence'!PPRES" display="ENGIE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34:C35" location="'2.2 Power plants synthesis'!A1" display="Power generation fleet (synthesis) Ú"/>
    <hyperlink ref="B30" location="'1 ENGIE presence'!A1" display="ENGIE presence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C47:C48" location="'3.3 KPIs finance BS'!A1" display="Balance sheet Ú"/>
    <hyperlink ref="B50:C50" location="'5 Weather sensitivity'!Zone_d_impression" display="Weather sensitivity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31"/>
  <sheetViews>
    <sheetView showGridLines="0" view="pageBreakPreview" zoomScale="85" zoomScaleNormal="100" zoomScaleSheetLayoutView="85" workbookViewId="0">
      <selection activeCell="B32" sqref="B32:B41"/>
    </sheetView>
  </sheetViews>
  <sheetFormatPr baseColWidth="10" defaultColWidth="9.140625" defaultRowHeight="15"/>
  <cols>
    <col min="1" max="1" width="1.140625" style="18" customWidth="1"/>
    <col min="2" max="5" width="1.140625" style="15" customWidth="1"/>
    <col min="6" max="6" width="65" style="15" customWidth="1"/>
    <col min="7" max="7" width="13.5703125" style="15" customWidth="1"/>
    <col min="8" max="8" width="17.85546875" style="15" customWidth="1"/>
    <col min="9" max="9" width="18.28515625" style="15" customWidth="1"/>
    <col min="10" max="10" width="9.140625" style="15"/>
    <col min="11" max="11" width="9.140625" style="276"/>
    <col min="12" max="12" width="9.140625" style="15"/>
    <col min="13" max="19" width="9.140625" style="18"/>
    <col min="20" max="16384" width="9.140625" style="15"/>
  </cols>
  <sheetData>
    <row r="1" spans="2:27" s="1" customFormat="1" ht="51.75" customHeight="1">
      <c r="B1" s="500" t="s">
        <v>1031</v>
      </c>
      <c r="C1" s="500"/>
      <c r="D1" s="500"/>
      <c r="E1" s="500"/>
      <c r="F1" s="500"/>
      <c r="G1" s="500"/>
      <c r="H1" s="500"/>
      <c r="I1" s="500"/>
      <c r="J1" s="15"/>
      <c r="K1" s="232"/>
      <c r="L1" s="15"/>
    </row>
    <row r="2" spans="2:27">
      <c r="F2" s="199" t="s">
        <v>978</v>
      </c>
    </row>
    <row r="4" spans="2:27" s="18" customFormat="1" ht="15.75">
      <c r="B4" s="227"/>
      <c r="C4" s="227" t="s">
        <v>1032</v>
      </c>
      <c r="D4" s="227"/>
      <c r="E4" s="227"/>
      <c r="F4" s="227"/>
      <c r="G4" s="227"/>
      <c r="H4" s="227"/>
      <c r="I4" s="227"/>
      <c r="J4" s="15"/>
      <c r="K4" s="276"/>
      <c r="L4" s="15"/>
      <c r="T4" s="15"/>
      <c r="U4" s="15"/>
      <c r="V4" s="15"/>
      <c r="W4" s="15"/>
      <c r="X4" s="15"/>
      <c r="Y4" s="15"/>
      <c r="Z4" s="15"/>
      <c r="AA4" s="15"/>
    </row>
    <row r="5" spans="2:27" ht="6.75" customHeight="1">
      <c r="D5" s="236"/>
      <c r="E5" s="236"/>
      <c r="F5" s="236"/>
      <c r="G5" s="277"/>
      <c r="H5" s="277"/>
      <c r="I5" s="277"/>
    </row>
    <row r="6" spans="2:27" s="16" customFormat="1" ht="24.75" customHeight="1">
      <c r="D6" s="231" t="s">
        <v>984</v>
      </c>
      <c r="G6" s="278" t="s">
        <v>227</v>
      </c>
      <c r="H6" s="278" t="s">
        <v>1033</v>
      </c>
      <c r="I6" s="278" t="s">
        <v>1034</v>
      </c>
      <c r="K6" s="279"/>
    </row>
    <row r="7" spans="2:27" s="16" customFormat="1" ht="12.75">
      <c r="G7" s="280"/>
      <c r="H7" s="280"/>
      <c r="I7" s="280"/>
      <c r="K7" s="279"/>
    </row>
    <row r="8" spans="2:27" s="18" customFormat="1">
      <c r="B8" s="15"/>
      <c r="C8" s="15"/>
      <c r="D8" s="15"/>
      <c r="E8" s="15" t="s">
        <v>1035</v>
      </c>
      <c r="F8" s="15"/>
      <c r="G8" s="238">
        <v>37525</v>
      </c>
      <c r="H8" s="238">
        <v>27537</v>
      </c>
      <c r="I8" s="238">
        <v>9988</v>
      </c>
      <c r="J8" s="15"/>
      <c r="K8" s="232"/>
      <c r="L8" s="15"/>
      <c r="T8" s="15"/>
      <c r="U8" s="15"/>
      <c r="V8" s="15"/>
      <c r="W8" s="15"/>
      <c r="X8" s="15"/>
      <c r="Y8" s="15"/>
      <c r="Z8" s="15"/>
      <c r="AA8" s="15"/>
    </row>
    <row r="9" spans="2:27" s="18" customFormat="1">
      <c r="B9" s="15"/>
      <c r="C9" s="15"/>
      <c r="D9" s="15"/>
      <c r="E9" s="15" t="s">
        <v>1036</v>
      </c>
      <c r="F9" s="15"/>
      <c r="G9" s="238">
        <v>383</v>
      </c>
      <c r="H9" s="238">
        <v>276</v>
      </c>
      <c r="I9" s="238">
        <v>107</v>
      </c>
      <c r="J9" s="15"/>
      <c r="K9" s="232"/>
      <c r="L9" s="15"/>
      <c r="T9" s="15"/>
      <c r="U9" s="15"/>
      <c r="V9" s="15"/>
      <c r="W9" s="15"/>
      <c r="X9" s="15"/>
      <c r="Y9" s="15"/>
      <c r="Z9" s="15"/>
      <c r="AA9" s="15"/>
    </row>
    <row r="10" spans="2:27" s="18" customFormat="1">
      <c r="B10" s="15"/>
      <c r="C10" s="15"/>
      <c r="D10" s="15"/>
      <c r="E10" s="15" t="s">
        <v>1037</v>
      </c>
      <c r="F10" s="15"/>
      <c r="G10" s="238">
        <v>333</v>
      </c>
      <c r="H10" s="238">
        <v>310</v>
      </c>
      <c r="I10" s="238">
        <v>23</v>
      </c>
      <c r="J10" s="15"/>
      <c r="K10" s="232"/>
      <c r="L10" s="15"/>
      <c r="T10" s="15"/>
      <c r="U10" s="15"/>
      <c r="V10" s="15"/>
      <c r="W10" s="15"/>
      <c r="X10" s="15"/>
      <c r="Y10" s="15"/>
      <c r="Z10" s="15"/>
      <c r="AA10" s="15"/>
    </row>
    <row r="11" spans="2:27" s="18" customFormat="1">
      <c r="B11" s="15"/>
      <c r="C11" s="15"/>
      <c r="D11" s="15"/>
      <c r="E11" s="15" t="s">
        <v>1038</v>
      </c>
      <c r="F11" s="15"/>
      <c r="G11" s="238">
        <v>914</v>
      </c>
      <c r="H11" s="238">
        <v>0</v>
      </c>
      <c r="I11" s="238">
        <v>914</v>
      </c>
      <c r="J11" s="15"/>
      <c r="K11" s="232"/>
      <c r="L11" s="15"/>
      <c r="T11" s="15"/>
      <c r="U11" s="15"/>
      <c r="V11" s="15"/>
      <c r="W11" s="15"/>
      <c r="X11" s="15"/>
      <c r="Y11" s="15"/>
      <c r="Z11" s="15"/>
      <c r="AA11" s="15"/>
    </row>
    <row r="12" spans="2:27" s="233" customFormat="1" ht="12.75">
      <c r="D12" s="281" t="s">
        <v>1039</v>
      </c>
      <c r="E12" s="281"/>
      <c r="F12" s="281"/>
      <c r="G12" s="282">
        <v>39155</v>
      </c>
      <c r="H12" s="282">
        <v>28123</v>
      </c>
      <c r="I12" s="282">
        <v>11032</v>
      </c>
      <c r="K12" s="232"/>
    </row>
    <row r="13" spans="2:27">
      <c r="G13" s="283"/>
      <c r="H13" s="283"/>
      <c r="I13" s="283"/>
      <c r="K13" s="232"/>
    </row>
    <row r="14" spans="2:27">
      <c r="E14" s="15" t="s">
        <v>1040</v>
      </c>
      <c r="G14" s="238">
        <v>377</v>
      </c>
      <c r="H14" s="238">
        <v>278</v>
      </c>
      <c r="I14" s="238">
        <v>100</v>
      </c>
      <c r="K14" s="232"/>
    </row>
    <row r="15" spans="2:27" s="233" customFormat="1" ht="12.75">
      <c r="D15" s="281" t="s">
        <v>1041</v>
      </c>
      <c r="E15" s="281"/>
      <c r="F15" s="281"/>
      <c r="G15" s="282">
        <v>39533</v>
      </c>
      <c r="H15" s="282">
        <v>28401</v>
      </c>
      <c r="I15" s="282">
        <v>11132</v>
      </c>
      <c r="K15" s="232"/>
    </row>
    <row r="16" spans="2:27">
      <c r="G16" s="396"/>
      <c r="H16" s="396"/>
      <c r="I16" s="396"/>
      <c r="K16" s="232"/>
    </row>
    <row r="17" spans="2:11">
      <c r="E17" s="15" t="s">
        <v>1042</v>
      </c>
      <c r="G17" s="238">
        <v>-37</v>
      </c>
      <c r="H17" s="238">
        <v>-37</v>
      </c>
      <c r="I17" s="238">
        <v>0</v>
      </c>
      <c r="K17" s="232"/>
    </row>
    <row r="18" spans="2:11" s="233" customFormat="1" ht="12.75">
      <c r="D18" s="281" t="s">
        <v>1042</v>
      </c>
      <c r="E18" s="281"/>
      <c r="F18" s="281"/>
      <c r="G18" s="282">
        <v>-37</v>
      </c>
      <c r="H18" s="282">
        <v>-37</v>
      </c>
      <c r="I18" s="282">
        <v>0</v>
      </c>
      <c r="K18" s="232"/>
    </row>
    <row r="19" spans="2:11">
      <c r="G19" s="396"/>
      <c r="H19" s="396"/>
      <c r="I19" s="396"/>
      <c r="K19" s="232"/>
    </row>
    <row r="20" spans="2:11">
      <c r="E20" s="15" t="s">
        <v>1043</v>
      </c>
      <c r="G20" s="238">
        <v>-797</v>
      </c>
      <c r="H20" s="238">
        <v>0</v>
      </c>
      <c r="I20" s="238">
        <v>-797</v>
      </c>
      <c r="K20" s="232"/>
    </row>
    <row r="21" spans="2:11">
      <c r="E21" s="15" t="s">
        <v>1044</v>
      </c>
      <c r="G21" s="238">
        <v>-375</v>
      </c>
      <c r="H21" s="238">
        <v>0</v>
      </c>
      <c r="I21" s="238">
        <v>-375</v>
      </c>
      <c r="K21" s="232"/>
    </row>
    <row r="22" spans="2:11">
      <c r="E22" s="15" t="s">
        <v>1045</v>
      </c>
      <c r="G22" s="238">
        <v>-9183</v>
      </c>
      <c r="H22" s="238">
        <v>0</v>
      </c>
      <c r="I22" s="238">
        <v>-9183</v>
      </c>
      <c r="K22" s="232"/>
    </row>
    <row r="23" spans="2:11">
      <c r="E23" s="15" t="s">
        <v>1046</v>
      </c>
      <c r="G23" s="238">
        <v>-1413</v>
      </c>
      <c r="H23" s="238">
        <v>-1174</v>
      </c>
      <c r="I23" s="238">
        <v>-240</v>
      </c>
      <c r="K23" s="232"/>
    </row>
    <row r="24" spans="2:11" s="233" customFormat="1" ht="12.75">
      <c r="D24" s="281" t="s">
        <v>1047</v>
      </c>
      <c r="E24" s="281"/>
      <c r="F24" s="281"/>
      <c r="G24" s="282">
        <v>-11768</v>
      </c>
      <c r="H24" s="282">
        <v>-1174</v>
      </c>
      <c r="I24" s="282">
        <v>-10595</v>
      </c>
      <c r="K24" s="232"/>
    </row>
    <row r="25" spans="2:11">
      <c r="G25" s="283"/>
      <c r="H25" s="283"/>
      <c r="I25" s="283"/>
      <c r="K25" s="232"/>
    </row>
    <row r="26" spans="2:11">
      <c r="D26" s="234" t="s">
        <v>1032</v>
      </c>
      <c r="E26" s="234"/>
      <c r="F26" s="234"/>
      <c r="G26" s="401">
        <v>27728</v>
      </c>
      <c r="H26" s="401">
        <v>27190</v>
      </c>
      <c r="I26" s="401">
        <v>537</v>
      </c>
      <c r="K26" s="232"/>
    </row>
    <row r="27" spans="2:11">
      <c r="G27" s="376"/>
      <c r="H27" s="376"/>
      <c r="I27" s="376"/>
    </row>
    <row r="28" spans="2:11" ht="15.75">
      <c r="B28" s="227"/>
      <c r="C28" s="227" t="s">
        <v>1048</v>
      </c>
      <c r="D28" s="227"/>
      <c r="E28" s="227"/>
      <c r="F28" s="227"/>
      <c r="G28" s="227"/>
      <c r="H28" s="227"/>
      <c r="I28" s="227"/>
    </row>
    <row r="29" spans="2:11" ht="6.75" customHeight="1">
      <c r="D29" s="236"/>
      <c r="E29" s="236"/>
      <c r="F29" s="398"/>
      <c r="G29" s="237"/>
      <c r="H29" s="237"/>
      <c r="I29" s="237"/>
    </row>
    <row r="30" spans="2:11" s="16" customFormat="1" ht="22.5" customHeight="1">
      <c r="D30" s="231" t="s">
        <v>984</v>
      </c>
      <c r="F30" s="399"/>
      <c r="G30" s="400" t="s">
        <v>227</v>
      </c>
      <c r="H30" s="400" t="s">
        <v>1033</v>
      </c>
      <c r="I30" s="400" t="s">
        <v>1034</v>
      </c>
      <c r="K30" s="279"/>
    </row>
    <row r="31" spans="2:11" s="16" customFormat="1" ht="12.75">
      <c r="G31" s="383"/>
      <c r="H31" s="383"/>
      <c r="I31" s="383"/>
      <c r="K31" s="232"/>
    </row>
    <row r="32" spans="2:11">
      <c r="E32" s="15" t="s">
        <v>1049</v>
      </c>
      <c r="G32" s="238">
        <f>SUM(H32:I32)</f>
        <v>3016</v>
      </c>
      <c r="H32" s="238">
        <v>3016</v>
      </c>
      <c r="I32" s="238">
        <v>0</v>
      </c>
      <c r="K32" s="232"/>
    </row>
    <row r="33" spans="2:11">
      <c r="E33" s="15" t="s">
        <v>1296</v>
      </c>
      <c r="G33" s="238">
        <f>SUM(H33:I33)</f>
        <v>22457</v>
      </c>
      <c r="H33" s="238">
        <v>2377</v>
      </c>
      <c r="I33" s="238">
        <v>20080</v>
      </c>
      <c r="K33" s="232"/>
    </row>
    <row r="34" spans="2:11">
      <c r="E34" s="15" t="s">
        <v>1050</v>
      </c>
      <c r="G34" s="238">
        <f>SUM(H34:I34)</f>
        <v>16055</v>
      </c>
      <c r="H34" s="238">
        <v>4026</v>
      </c>
      <c r="I34" s="238">
        <v>12029</v>
      </c>
      <c r="K34" s="232"/>
    </row>
    <row r="35" spans="2:11">
      <c r="E35" s="15" t="s">
        <v>1051</v>
      </c>
      <c r="G35" s="238">
        <f>SUM(H35:I35)</f>
        <v>9183</v>
      </c>
      <c r="H35" s="238">
        <v>0</v>
      </c>
      <c r="I35" s="238">
        <v>9183</v>
      </c>
      <c r="K35" s="232"/>
    </row>
    <row r="36" spans="2:11" ht="4.5" customHeight="1">
      <c r="G36" s="283"/>
      <c r="H36" s="283"/>
      <c r="I36" s="283"/>
      <c r="K36" s="232"/>
    </row>
    <row r="37" spans="2:11">
      <c r="D37" s="234" t="s">
        <v>1048</v>
      </c>
      <c r="E37" s="234"/>
      <c r="F37" s="234"/>
      <c r="G37" s="401">
        <f>SUM(G32:G36)</f>
        <v>50711</v>
      </c>
      <c r="H37" s="401">
        <f t="shared" ref="H37:I37" si="0">SUM(H32:H36)</f>
        <v>9419</v>
      </c>
      <c r="I37" s="401">
        <f t="shared" si="0"/>
        <v>41292</v>
      </c>
      <c r="K37" s="232"/>
    </row>
    <row r="38" spans="2:11">
      <c r="G38" s="376"/>
      <c r="H38" s="376"/>
      <c r="I38" s="376"/>
    </row>
    <row r="39" spans="2:11" ht="15.75">
      <c r="B39" s="227"/>
      <c r="C39" s="227" t="s">
        <v>1052</v>
      </c>
      <c r="D39" s="227"/>
      <c r="E39" s="227"/>
      <c r="F39" s="227"/>
      <c r="G39" s="227"/>
      <c r="H39" s="227"/>
      <c r="I39" s="227"/>
    </row>
    <row r="40" spans="2:11" ht="4.5" customHeight="1">
      <c r="G40" s="235"/>
      <c r="H40" s="376"/>
      <c r="I40" s="376"/>
    </row>
    <row r="41" spans="2:11" s="16" customFormat="1" ht="38.25">
      <c r="D41" s="231" t="s">
        <v>984</v>
      </c>
      <c r="G41" s="397" t="s">
        <v>1053</v>
      </c>
      <c r="H41" s="376"/>
      <c r="I41" s="376"/>
      <c r="K41" s="279"/>
    </row>
    <row r="42" spans="2:11" s="16" customFormat="1" ht="5.25" customHeight="1">
      <c r="G42" s="383"/>
      <c r="H42" s="376"/>
      <c r="I42" s="376"/>
      <c r="K42" s="279"/>
    </row>
    <row r="43" spans="2:11">
      <c r="E43" s="15" t="s">
        <v>1054</v>
      </c>
      <c r="G43" s="238">
        <v>5785</v>
      </c>
      <c r="H43" s="376"/>
      <c r="I43" s="376"/>
      <c r="K43" s="232"/>
    </row>
    <row r="44" spans="2:11">
      <c r="E44" s="15" t="s">
        <v>1055</v>
      </c>
      <c r="G44" s="238">
        <v>4744</v>
      </c>
      <c r="H44" s="376"/>
      <c r="I44" s="376"/>
      <c r="K44" s="232"/>
    </row>
    <row r="45" spans="2:11">
      <c r="E45" s="15" t="s">
        <v>1056</v>
      </c>
      <c r="G45" s="238">
        <v>4476</v>
      </c>
      <c r="H45" s="376"/>
      <c r="I45" s="376"/>
      <c r="K45" s="232"/>
    </row>
    <row r="46" spans="2:11">
      <c r="E46" s="15" t="s">
        <v>1057</v>
      </c>
      <c r="G46" s="238">
        <v>1474</v>
      </c>
      <c r="H46" s="376"/>
      <c r="I46" s="376"/>
      <c r="K46" s="232"/>
    </row>
    <row r="47" spans="2:11">
      <c r="E47" s="15" t="s">
        <v>1058</v>
      </c>
      <c r="G47" s="238">
        <v>2357</v>
      </c>
      <c r="H47" s="376"/>
      <c r="I47" s="376"/>
      <c r="K47" s="232"/>
    </row>
    <row r="48" spans="2:11" ht="3.75" customHeight="1">
      <c r="G48" s="235"/>
      <c r="H48" s="376"/>
      <c r="I48" s="376"/>
      <c r="K48" s="232"/>
    </row>
    <row r="49" spans="4:11">
      <c r="D49" s="234" t="s">
        <v>1052</v>
      </c>
      <c r="E49" s="234"/>
      <c r="F49" s="234"/>
      <c r="G49" s="451">
        <f>SUM(G43:G48)</f>
        <v>18836</v>
      </c>
      <c r="H49" s="377"/>
      <c r="I49" s="377"/>
      <c r="K49" s="232"/>
    </row>
    <row r="50" spans="4:11">
      <c r="D50" s="284"/>
      <c r="E50" s="356" t="s">
        <v>1297</v>
      </c>
      <c r="F50" s="284"/>
      <c r="G50" s="384"/>
      <c r="H50" s="384"/>
      <c r="I50" s="384"/>
    </row>
    <row r="66" spans="2:27" s="18" customFormat="1">
      <c r="B66" s="15"/>
      <c r="C66" s="15"/>
      <c r="D66" s="15"/>
      <c r="E66" s="15"/>
      <c r="F66" s="15"/>
      <c r="G66" s="15"/>
      <c r="H66" s="15"/>
      <c r="I66" s="15"/>
      <c r="J66" s="15"/>
      <c r="K66" s="276"/>
      <c r="L66" s="15"/>
      <c r="T66" s="15"/>
      <c r="U66" s="15"/>
      <c r="V66" s="15"/>
      <c r="W66" s="15"/>
      <c r="X66" s="15"/>
      <c r="Y66" s="15"/>
      <c r="Z66" s="15"/>
      <c r="AA66" s="15"/>
    </row>
    <row r="67" spans="2:27" s="18" customFormat="1">
      <c r="B67" s="15"/>
      <c r="C67" s="15"/>
      <c r="D67" s="15"/>
      <c r="E67" s="15"/>
      <c r="F67" s="15"/>
      <c r="G67" s="15"/>
      <c r="H67" s="15"/>
      <c r="I67" s="15"/>
      <c r="J67" s="15"/>
      <c r="K67" s="276"/>
      <c r="L67" s="15"/>
      <c r="T67" s="15"/>
      <c r="U67" s="15"/>
      <c r="V67" s="15"/>
      <c r="W67" s="15"/>
      <c r="X67" s="15"/>
      <c r="Y67" s="15"/>
      <c r="Z67" s="15"/>
      <c r="AA67" s="15"/>
    </row>
    <row r="68" spans="2:27" s="18" customFormat="1">
      <c r="B68" s="15"/>
      <c r="C68" s="15"/>
      <c r="D68" s="15"/>
      <c r="E68" s="15"/>
      <c r="F68" s="15"/>
      <c r="G68" s="15"/>
      <c r="H68" s="15"/>
      <c r="I68" s="15"/>
      <c r="J68" s="15"/>
      <c r="K68" s="276"/>
      <c r="L68" s="15"/>
      <c r="T68" s="15"/>
      <c r="U68" s="15"/>
      <c r="V68" s="15"/>
      <c r="W68" s="15"/>
      <c r="X68" s="15"/>
      <c r="Y68" s="15"/>
      <c r="Z68" s="15"/>
      <c r="AA68" s="15"/>
    </row>
    <row r="69" spans="2:27" s="18" customFormat="1">
      <c r="B69" s="15"/>
      <c r="C69" s="15"/>
      <c r="D69" s="15"/>
      <c r="E69" s="15"/>
      <c r="F69" s="15"/>
      <c r="G69" s="15"/>
      <c r="H69" s="15"/>
      <c r="I69" s="15"/>
      <c r="J69" s="15"/>
      <c r="K69" s="276"/>
      <c r="L69" s="15"/>
      <c r="T69" s="15"/>
      <c r="U69" s="15"/>
      <c r="V69" s="15"/>
      <c r="W69" s="15"/>
      <c r="X69" s="15"/>
      <c r="Y69" s="15"/>
      <c r="Z69" s="15"/>
      <c r="AA69" s="15"/>
    </row>
    <row r="70" spans="2:27" s="18" customFormat="1">
      <c r="B70" s="15"/>
      <c r="C70" s="15"/>
      <c r="D70" s="15"/>
      <c r="E70" s="15"/>
      <c r="F70" s="15"/>
      <c r="G70" s="15"/>
      <c r="H70" s="15"/>
      <c r="I70" s="15"/>
      <c r="J70" s="15"/>
      <c r="K70" s="276"/>
      <c r="L70" s="15"/>
      <c r="T70" s="15"/>
      <c r="U70" s="15"/>
      <c r="V70" s="15"/>
      <c r="W70" s="15"/>
      <c r="X70" s="15"/>
      <c r="Y70" s="15"/>
      <c r="Z70" s="15"/>
      <c r="AA70" s="15"/>
    </row>
    <row r="71" spans="2:27" s="18" customFormat="1">
      <c r="B71" s="15"/>
      <c r="C71" s="15"/>
      <c r="D71" s="15"/>
      <c r="E71" s="15"/>
      <c r="F71" s="15"/>
      <c r="G71" s="15"/>
      <c r="H71" s="15"/>
      <c r="I71" s="15"/>
      <c r="J71" s="15"/>
      <c r="K71" s="276"/>
      <c r="L71" s="15"/>
      <c r="T71" s="15"/>
      <c r="U71" s="15"/>
      <c r="V71" s="15"/>
      <c r="W71" s="15"/>
      <c r="X71" s="15"/>
      <c r="Y71" s="15"/>
      <c r="Z71" s="15"/>
      <c r="AA71" s="15"/>
    </row>
    <row r="72" spans="2:27" s="18" customFormat="1">
      <c r="B72" s="15"/>
      <c r="C72" s="15"/>
      <c r="D72" s="15"/>
      <c r="E72" s="15"/>
      <c r="F72" s="15"/>
      <c r="G72" s="15"/>
      <c r="H72" s="15"/>
      <c r="I72" s="15"/>
      <c r="J72" s="15"/>
      <c r="K72" s="276"/>
      <c r="L72" s="15"/>
      <c r="T72" s="15"/>
      <c r="U72" s="15"/>
      <c r="V72" s="15"/>
      <c r="W72" s="15"/>
      <c r="X72" s="15"/>
      <c r="Y72" s="15"/>
      <c r="Z72" s="15"/>
      <c r="AA72" s="15"/>
    </row>
    <row r="73" spans="2:27" s="18" customFormat="1">
      <c r="B73" s="15"/>
      <c r="C73" s="15"/>
      <c r="D73" s="15"/>
      <c r="E73" s="15"/>
      <c r="F73" s="15"/>
      <c r="G73" s="15"/>
      <c r="H73" s="15"/>
      <c r="I73" s="15"/>
      <c r="J73" s="15"/>
      <c r="K73" s="276"/>
      <c r="L73" s="15"/>
      <c r="T73" s="15"/>
      <c r="U73" s="15"/>
      <c r="V73" s="15"/>
      <c r="W73" s="15"/>
      <c r="X73" s="15"/>
      <c r="Y73" s="15"/>
      <c r="Z73" s="15"/>
      <c r="AA73" s="15"/>
    </row>
    <row r="74" spans="2:27" s="18" customFormat="1">
      <c r="B74" s="15"/>
      <c r="C74" s="15"/>
      <c r="D74" s="15"/>
      <c r="E74" s="15"/>
      <c r="F74" s="15"/>
      <c r="G74" s="15"/>
      <c r="H74" s="15"/>
      <c r="I74" s="15"/>
      <c r="J74" s="15"/>
      <c r="K74" s="276"/>
      <c r="L74" s="15"/>
      <c r="T74" s="15"/>
      <c r="U74" s="15"/>
      <c r="V74" s="15"/>
      <c r="W74" s="15"/>
      <c r="X74" s="15"/>
      <c r="Y74" s="15"/>
      <c r="Z74" s="15"/>
      <c r="AA74" s="15"/>
    </row>
    <row r="75" spans="2:27" s="18" customFormat="1">
      <c r="B75" s="15"/>
      <c r="C75" s="15"/>
      <c r="D75" s="15"/>
      <c r="E75" s="15"/>
      <c r="F75" s="15"/>
      <c r="G75" s="15"/>
      <c r="H75" s="15"/>
      <c r="I75" s="15"/>
      <c r="J75" s="15"/>
      <c r="K75" s="276"/>
      <c r="L75" s="15"/>
      <c r="T75" s="15"/>
      <c r="U75" s="15"/>
      <c r="V75" s="15"/>
      <c r="W75" s="15"/>
      <c r="X75" s="15"/>
      <c r="Y75" s="15"/>
      <c r="Z75" s="15"/>
      <c r="AA75" s="15"/>
    </row>
    <row r="76" spans="2:27" s="18" customFormat="1">
      <c r="B76" s="15"/>
      <c r="C76" s="15"/>
      <c r="D76" s="15"/>
      <c r="E76" s="15"/>
      <c r="F76" s="15"/>
      <c r="G76" s="15"/>
      <c r="H76" s="15"/>
      <c r="I76" s="15"/>
      <c r="J76" s="15"/>
      <c r="K76" s="276"/>
      <c r="L76" s="15"/>
      <c r="T76" s="15"/>
      <c r="U76" s="15"/>
      <c r="V76" s="15"/>
      <c r="W76" s="15"/>
      <c r="X76" s="15"/>
      <c r="Y76" s="15"/>
      <c r="Z76" s="15"/>
      <c r="AA76" s="15"/>
    </row>
    <row r="77" spans="2:27" s="18" customFormat="1">
      <c r="B77" s="15"/>
      <c r="C77" s="15"/>
      <c r="D77" s="15"/>
      <c r="E77" s="15"/>
      <c r="F77" s="15"/>
      <c r="G77" s="15"/>
      <c r="H77" s="15"/>
      <c r="I77" s="15"/>
      <c r="J77" s="15"/>
      <c r="K77" s="276"/>
      <c r="L77" s="15"/>
      <c r="T77" s="15"/>
      <c r="U77" s="15"/>
      <c r="V77" s="15"/>
      <c r="W77" s="15"/>
      <c r="X77" s="15"/>
      <c r="Y77" s="15"/>
      <c r="Z77" s="15"/>
      <c r="AA77" s="15"/>
    </row>
    <row r="78" spans="2:27" s="18" customFormat="1">
      <c r="B78" s="15"/>
      <c r="C78" s="15"/>
      <c r="D78" s="15"/>
      <c r="E78" s="15"/>
      <c r="F78" s="15"/>
      <c r="G78" s="15"/>
      <c r="H78" s="15"/>
      <c r="I78" s="15"/>
      <c r="J78" s="15"/>
      <c r="K78" s="276"/>
      <c r="L78" s="15"/>
      <c r="T78" s="15"/>
      <c r="U78" s="15"/>
      <c r="V78" s="15"/>
      <c r="W78" s="15"/>
      <c r="X78" s="15"/>
      <c r="Y78" s="15"/>
      <c r="Z78" s="15"/>
      <c r="AA78" s="15"/>
    </row>
    <row r="79" spans="2:27" s="18" customFormat="1">
      <c r="B79" s="15"/>
      <c r="C79" s="15"/>
      <c r="D79" s="15"/>
      <c r="E79" s="15"/>
      <c r="F79" s="15"/>
      <c r="G79" s="15"/>
      <c r="H79" s="15"/>
      <c r="I79" s="15"/>
      <c r="J79" s="15"/>
      <c r="K79" s="276"/>
      <c r="L79" s="15"/>
      <c r="T79" s="15"/>
      <c r="U79" s="15"/>
      <c r="V79" s="15"/>
      <c r="W79" s="15"/>
      <c r="X79" s="15"/>
      <c r="Y79" s="15"/>
      <c r="Z79" s="15"/>
      <c r="AA79" s="15"/>
    </row>
    <row r="80" spans="2:27" s="18" customFormat="1">
      <c r="B80" s="15"/>
      <c r="C80" s="15"/>
      <c r="D80" s="15"/>
      <c r="E80" s="15"/>
      <c r="F80" s="15"/>
      <c r="G80" s="15"/>
      <c r="H80" s="15"/>
      <c r="I80" s="15"/>
      <c r="J80" s="15"/>
      <c r="K80" s="276"/>
      <c r="L80" s="15"/>
      <c r="T80" s="15"/>
      <c r="U80" s="15"/>
      <c r="V80" s="15"/>
      <c r="W80" s="15"/>
      <c r="X80" s="15"/>
      <c r="Y80" s="15"/>
      <c r="Z80" s="15"/>
      <c r="AA80" s="15"/>
    </row>
    <row r="81" spans="2:27" s="18" customFormat="1">
      <c r="B81" s="15"/>
      <c r="C81" s="15"/>
      <c r="D81" s="15"/>
      <c r="E81" s="15"/>
      <c r="F81" s="15"/>
      <c r="G81" s="15"/>
      <c r="H81" s="15"/>
      <c r="I81" s="15"/>
      <c r="J81" s="15"/>
      <c r="K81" s="276"/>
      <c r="L81" s="15"/>
      <c r="T81" s="15"/>
      <c r="U81" s="15"/>
      <c r="V81" s="15"/>
      <c r="W81" s="15"/>
      <c r="X81" s="15"/>
      <c r="Y81" s="15"/>
      <c r="Z81" s="15"/>
      <c r="AA81" s="15"/>
    </row>
    <row r="82" spans="2:27" s="18" customFormat="1">
      <c r="B82" s="15"/>
      <c r="C82" s="15"/>
      <c r="D82" s="15"/>
      <c r="E82" s="15"/>
      <c r="F82" s="15"/>
      <c r="G82" s="15"/>
      <c r="H82" s="15"/>
      <c r="I82" s="15"/>
      <c r="J82" s="15"/>
      <c r="K82" s="276"/>
      <c r="L82" s="15"/>
      <c r="T82" s="15"/>
      <c r="U82" s="15"/>
      <c r="V82" s="15"/>
      <c r="W82" s="15"/>
      <c r="X82" s="15"/>
      <c r="Y82" s="15"/>
      <c r="Z82" s="15"/>
      <c r="AA82" s="15"/>
    </row>
    <row r="83" spans="2:27" s="18" customFormat="1">
      <c r="B83" s="15"/>
      <c r="C83" s="15"/>
      <c r="D83" s="15"/>
      <c r="E83" s="15"/>
      <c r="F83" s="15"/>
      <c r="G83" s="15"/>
      <c r="H83" s="15"/>
      <c r="I83" s="15"/>
      <c r="J83" s="15"/>
      <c r="K83" s="276"/>
      <c r="L83" s="15"/>
      <c r="T83" s="15"/>
      <c r="U83" s="15"/>
      <c r="V83" s="15"/>
      <c r="W83" s="15"/>
      <c r="X83" s="15"/>
      <c r="Y83" s="15"/>
      <c r="Z83" s="15"/>
      <c r="AA83" s="15"/>
    </row>
    <row r="84" spans="2:27" s="18" customFormat="1">
      <c r="B84" s="15"/>
      <c r="C84" s="15"/>
      <c r="D84" s="15"/>
      <c r="E84" s="15"/>
      <c r="F84" s="15"/>
      <c r="G84" s="15"/>
      <c r="H84" s="15"/>
      <c r="I84" s="15"/>
      <c r="J84" s="15"/>
      <c r="K84" s="276"/>
      <c r="L84" s="15"/>
      <c r="T84" s="15"/>
      <c r="U84" s="15"/>
      <c r="V84" s="15"/>
      <c r="W84" s="15"/>
      <c r="X84" s="15"/>
      <c r="Y84" s="15"/>
      <c r="Z84" s="15"/>
      <c r="AA84" s="15"/>
    </row>
    <row r="85" spans="2:27" s="18" customFormat="1">
      <c r="B85" s="15"/>
      <c r="C85" s="15"/>
      <c r="D85" s="15"/>
      <c r="E85" s="15"/>
      <c r="F85" s="15"/>
      <c r="G85" s="15"/>
      <c r="H85" s="15"/>
      <c r="I85" s="15"/>
      <c r="J85" s="15"/>
      <c r="K85" s="276"/>
      <c r="L85" s="15"/>
      <c r="T85" s="15"/>
      <c r="U85" s="15"/>
      <c r="V85" s="15"/>
      <c r="W85" s="15"/>
      <c r="X85" s="15"/>
      <c r="Y85" s="15"/>
      <c r="Z85" s="15"/>
      <c r="AA85" s="15"/>
    </row>
    <row r="86" spans="2:27" s="18" customFormat="1">
      <c r="B86" s="15"/>
      <c r="C86" s="15"/>
      <c r="D86" s="15"/>
      <c r="E86" s="15"/>
      <c r="F86" s="15"/>
      <c r="G86" s="15"/>
      <c r="H86" s="15"/>
      <c r="I86" s="15"/>
      <c r="J86" s="15"/>
      <c r="K86" s="276"/>
      <c r="L86" s="15"/>
      <c r="T86" s="15"/>
      <c r="U86" s="15"/>
      <c r="V86" s="15"/>
      <c r="W86" s="15"/>
      <c r="X86" s="15"/>
      <c r="Y86" s="15"/>
      <c r="Z86" s="15"/>
      <c r="AA86" s="15"/>
    </row>
    <row r="87" spans="2:27" s="18" customFormat="1">
      <c r="B87" s="15"/>
      <c r="C87" s="15"/>
      <c r="D87" s="15"/>
      <c r="E87" s="15"/>
      <c r="F87" s="15"/>
      <c r="G87" s="15"/>
      <c r="H87" s="15"/>
      <c r="I87" s="15"/>
      <c r="J87" s="15"/>
      <c r="K87" s="276"/>
      <c r="L87" s="15"/>
      <c r="T87" s="15"/>
      <c r="U87" s="15"/>
      <c r="V87" s="15"/>
      <c r="W87" s="15"/>
      <c r="X87" s="15"/>
      <c r="Y87" s="15"/>
      <c r="Z87" s="15"/>
      <c r="AA87" s="15"/>
    </row>
    <row r="88" spans="2:27" s="18" customFormat="1">
      <c r="B88" s="15"/>
      <c r="C88" s="15"/>
      <c r="D88" s="15"/>
      <c r="E88" s="15"/>
      <c r="F88" s="15"/>
      <c r="G88" s="15"/>
      <c r="H88" s="15"/>
      <c r="I88" s="15"/>
      <c r="J88" s="15"/>
      <c r="K88" s="276"/>
      <c r="L88" s="15"/>
      <c r="T88" s="15"/>
      <c r="U88" s="15"/>
      <c r="V88" s="15"/>
      <c r="W88" s="15"/>
      <c r="X88" s="15"/>
      <c r="Y88" s="15"/>
      <c r="Z88" s="15"/>
      <c r="AA88" s="15"/>
    </row>
    <row r="89" spans="2:27" s="18" customFormat="1">
      <c r="B89" s="15"/>
      <c r="C89" s="15"/>
      <c r="D89" s="15"/>
      <c r="E89" s="15"/>
      <c r="F89" s="15"/>
      <c r="G89" s="15"/>
      <c r="H89" s="15"/>
      <c r="I89" s="15"/>
      <c r="J89" s="15"/>
      <c r="K89" s="276"/>
      <c r="L89" s="15"/>
      <c r="T89" s="15"/>
      <c r="U89" s="15"/>
      <c r="V89" s="15"/>
      <c r="W89" s="15"/>
      <c r="X89" s="15"/>
      <c r="Y89" s="15"/>
      <c r="Z89" s="15"/>
      <c r="AA89" s="15"/>
    </row>
    <row r="90" spans="2:27" s="18" customFormat="1">
      <c r="B90" s="15"/>
      <c r="C90" s="15"/>
      <c r="D90" s="15"/>
      <c r="E90" s="15"/>
      <c r="F90" s="15"/>
      <c r="G90" s="15"/>
      <c r="H90" s="15"/>
      <c r="I90" s="15"/>
      <c r="J90" s="15"/>
      <c r="K90" s="276"/>
      <c r="L90" s="15"/>
      <c r="T90" s="15"/>
      <c r="U90" s="15"/>
      <c r="V90" s="15"/>
      <c r="W90" s="15"/>
      <c r="X90" s="15"/>
      <c r="Y90" s="15"/>
      <c r="Z90" s="15"/>
      <c r="AA90" s="15"/>
    </row>
    <row r="91" spans="2:27" s="18" customFormat="1">
      <c r="B91" s="15"/>
      <c r="C91" s="15"/>
      <c r="D91" s="15"/>
      <c r="E91" s="15"/>
      <c r="F91" s="15"/>
      <c r="G91" s="15"/>
      <c r="H91" s="15"/>
      <c r="I91" s="15"/>
      <c r="J91" s="15"/>
      <c r="K91" s="276"/>
      <c r="L91" s="15"/>
      <c r="T91" s="15"/>
      <c r="U91" s="15"/>
      <c r="V91" s="15"/>
      <c r="W91" s="15"/>
      <c r="X91" s="15"/>
      <c r="Y91" s="15"/>
      <c r="Z91" s="15"/>
      <c r="AA91" s="15"/>
    </row>
    <row r="92" spans="2:27" s="18" customFormat="1">
      <c r="B92" s="15"/>
      <c r="C92" s="15"/>
      <c r="D92" s="15"/>
      <c r="E92" s="15"/>
      <c r="F92" s="15"/>
      <c r="G92" s="15"/>
      <c r="H92" s="15"/>
      <c r="I92" s="15"/>
      <c r="J92" s="15"/>
      <c r="K92" s="276"/>
      <c r="L92" s="15"/>
      <c r="T92" s="15"/>
      <c r="U92" s="15"/>
      <c r="V92" s="15"/>
      <c r="W92" s="15"/>
      <c r="X92" s="15"/>
      <c r="Y92" s="15"/>
      <c r="Z92" s="15"/>
      <c r="AA92" s="15"/>
    </row>
    <row r="93" spans="2:27" s="18" customFormat="1">
      <c r="B93" s="15"/>
      <c r="C93" s="15"/>
      <c r="D93" s="15"/>
      <c r="E93" s="15"/>
      <c r="F93" s="15"/>
      <c r="G93" s="15"/>
      <c r="H93" s="15"/>
      <c r="I93" s="15"/>
      <c r="J93" s="15"/>
      <c r="K93" s="276"/>
      <c r="L93" s="15"/>
      <c r="T93" s="15"/>
      <c r="U93" s="15"/>
      <c r="V93" s="15"/>
      <c r="W93" s="15"/>
      <c r="X93" s="15"/>
      <c r="Y93" s="15"/>
      <c r="Z93" s="15"/>
      <c r="AA93" s="15"/>
    </row>
    <row r="94" spans="2:27" s="18" customFormat="1">
      <c r="B94" s="15"/>
      <c r="C94" s="15"/>
      <c r="D94" s="15"/>
      <c r="E94" s="15"/>
      <c r="F94" s="15"/>
      <c r="G94" s="15"/>
      <c r="H94" s="15"/>
      <c r="I94" s="15"/>
      <c r="J94" s="15"/>
      <c r="K94" s="276"/>
      <c r="L94" s="15"/>
      <c r="T94" s="15"/>
      <c r="U94" s="15"/>
      <c r="V94" s="15"/>
      <c r="W94" s="15"/>
      <c r="X94" s="15"/>
      <c r="Y94" s="15"/>
      <c r="Z94" s="15"/>
      <c r="AA94" s="15"/>
    </row>
    <row r="95" spans="2:27" s="18" customFormat="1">
      <c r="B95" s="15"/>
      <c r="C95" s="15"/>
      <c r="D95" s="15"/>
      <c r="E95" s="15"/>
      <c r="F95" s="15"/>
      <c r="G95" s="15"/>
      <c r="H95" s="15"/>
      <c r="I95" s="15"/>
      <c r="J95" s="15"/>
      <c r="K95" s="276"/>
      <c r="L95" s="15"/>
      <c r="T95" s="15"/>
      <c r="U95" s="15"/>
      <c r="V95" s="15"/>
      <c r="W95" s="15"/>
      <c r="X95" s="15"/>
      <c r="Y95" s="15"/>
      <c r="Z95" s="15"/>
      <c r="AA95" s="15"/>
    </row>
    <row r="96" spans="2:27" s="18" customFormat="1">
      <c r="B96" s="15"/>
      <c r="C96" s="15"/>
      <c r="D96" s="15"/>
      <c r="E96" s="15"/>
      <c r="F96" s="15"/>
      <c r="G96" s="15"/>
      <c r="H96" s="15"/>
      <c r="I96" s="15"/>
      <c r="J96" s="15"/>
      <c r="K96" s="276"/>
      <c r="L96" s="15"/>
      <c r="T96" s="15"/>
      <c r="U96" s="15"/>
      <c r="V96" s="15"/>
      <c r="W96" s="15"/>
      <c r="X96" s="15"/>
      <c r="Y96" s="15"/>
      <c r="Z96" s="15"/>
      <c r="AA96" s="15"/>
    </row>
    <row r="97" spans="2:27" s="18" customFormat="1">
      <c r="B97" s="15"/>
      <c r="C97" s="15"/>
      <c r="D97" s="15"/>
      <c r="E97" s="15"/>
      <c r="F97" s="15"/>
      <c r="G97" s="15"/>
      <c r="H97" s="15"/>
      <c r="I97" s="15"/>
      <c r="J97" s="15"/>
      <c r="K97" s="276"/>
      <c r="L97" s="15"/>
      <c r="T97" s="15"/>
      <c r="U97" s="15"/>
      <c r="V97" s="15"/>
      <c r="W97" s="15"/>
      <c r="X97" s="15"/>
      <c r="Y97" s="15"/>
      <c r="Z97" s="15"/>
      <c r="AA97" s="15"/>
    </row>
    <row r="98" spans="2:27" s="18" customFormat="1">
      <c r="B98" s="15"/>
      <c r="C98" s="15"/>
      <c r="D98" s="15"/>
      <c r="E98" s="15"/>
      <c r="F98" s="15"/>
      <c r="G98" s="15"/>
      <c r="H98" s="15"/>
      <c r="I98" s="15"/>
      <c r="J98" s="15"/>
      <c r="K98" s="276"/>
      <c r="L98" s="15"/>
      <c r="T98" s="15"/>
      <c r="U98" s="15"/>
      <c r="V98" s="15"/>
      <c r="W98" s="15"/>
      <c r="X98" s="15"/>
      <c r="Y98" s="15"/>
      <c r="Z98" s="15"/>
      <c r="AA98" s="15"/>
    </row>
    <row r="99" spans="2:27" s="18" customFormat="1">
      <c r="B99" s="15"/>
      <c r="C99" s="15"/>
      <c r="D99" s="15"/>
      <c r="E99" s="15"/>
      <c r="F99" s="15"/>
      <c r="G99" s="15"/>
      <c r="H99" s="15"/>
      <c r="I99" s="15"/>
      <c r="J99" s="15"/>
      <c r="K99" s="276"/>
      <c r="L99" s="15"/>
      <c r="T99" s="15"/>
      <c r="U99" s="15"/>
      <c r="V99" s="15"/>
      <c r="W99" s="15"/>
      <c r="X99" s="15"/>
      <c r="Y99" s="15"/>
      <c r="Z99" s="15"/>
      <c r="AA99" s="15"/>
    </row>
    <row r="100" spans="2:27" s="18" customFormat="1">
      <c r="B100" s="15"/>
      <c r="C100" s="15"/>
      <c r="D100" s="15"/>
      <c r="E100" s="15"/>
      <c r="F100" s="15"/>
      <c r="G100" s="15"/>
      <c r="H100" s="15"/>
      <c r="I100" s="15"/>
      <c r="J100" s="15"/>
      <c r="K100" s="276"/>
      <c r="L100" s="15"/>
      <c r="T100" s="15"/>
      <c r="U100" s="15"/>
      <c r="V100" s="15"/>
      <c r="W100" s="15"/>
      <c r="X100" s="15"/>
      <c r="Y100" s="15"/>
      <c r="Z100" s="15"/>
      <c r="AA100" s="15"/>
    </row>
    <row r="101" spans="2:27" s="18" customFormat="1">
      <c r="B101" s="15"/>
      <c r="C101" s="15"/>
      <c r="D101" s="15"/>
      <c r="E101" s="15"/>
      <c r="F101" s="15"/>
      <c r="G101" s="15"/>
      <c r="H101" s="15"/>
      <c r="I101" s="15"/>
      <c r="J101" s="15"/>
      <c r="K101" s="276"/>
      <c r="L101" s="15"/>
      <c r="T101" s="15"/>
      <c r="U101" s="15"/>
      <c r="V101" s="15"/>
      <c r="W101" s="15"/>
      <c r="X101" s="15"/>
      <c r="Y101" s="15"/>
      <c r="Z101" s="15"/>
      <c r="AA101" s="15"/>
    </row>
    <row r="102" spans="2:27" s="18" customFormat="1">
      <c r="B102" s="15"/>
      <c r="C102" s="15"/>
      <c r="D102" s="15"/>
      <c r="E102" s="15"/>
      <c r="F102" s="15"/>
      <c r="G102" s="15"/>
      <c r="H102" s="15"/>
      <c r="I102" s="15"/>
      <c r="J102" s="15"/>
      <c r="K102" s="276"/>
      <c r="L102" s="15"/>
      <c r="T102" s="15"/>
      <c r="U102" s="15"/>
      <c r="V102" s="15"/>
      <c r="W102" s="15"/>
      <c r="X102" s="15"/>
      <c r="Y102" s="15"/>
      <c r="Z102" s="15"/>
      <c r="AA102" s="15"/>
    </row>
    <row r="103" spans="2:27" s="18" customFormat="1">
      <c r="B103" s="15"/>
      <c r="C103" s="15"/>
      <c r="D103" s="15"/>
      <c r="E103" s="15"/>
      <c r="F103" s="15"/>
      <c r="G103" s="15"/>
      <c r="H103" s="15"/>
      <c r="I103" s="15"/>
      <c r="J103" s="15"/>
      <c r="K103" s="276"/>
      <c r="L103" s="15"/>
      <c r="T103" s="15"/>
      <c r="U103" s="15"/>
      <c r="V103" s="15"/>
      <c r="W103" s="15"/>
      <c r="X103" s="15"/>
      <c r="Y103" s="15"/>
      <c r="Z103" s="15"/>
      <c r="AA103" s="15"/>
    </row>
    <row r="104" spans="2:27" s="18" customFormat="1">
      <c r="B104" s="15"/>
      <c r="C104" s="15"/>
      <c r="D104" s="15"/>
      <c r="E104" s="15"/>
      <c r="F104" s="15"/>
      <c r="G104" s="15"/>
      <c r="H104" s="15"/>
      <c r="I104" s="15"/>
      <c r="J104" s="15"/>
      <c r="K104" s="276"/>
      <c r="L104" s="15"/>
      <c r="T104" s="15"/>
      <c r="U104" s="15"/>
      <c r="V104" s="15"/>
      <c r="W104" s="15"/>
      <c r="X104" s="15"/>
      <c r="Y104" s="15"/>
      <c r="Z104" s="15"/>
      <c r="AA104" s="15"/>
    </row>
    <row r="105" spans="2:27" s="18" customFormat="1">
      <c r="B105" s="15"/>
      <c r="C105" s="15"/>
      <c r="D105" s="15"/>
      <c r="E105" s="15"/>
      <c r="F105" s="15"/>
      <c r="G105" s="15"/>
      <c r="H105" s="15"/>
      <c r="I105" s="15"/>
      <c r="J105" s="15"/>
      <c r="K105" s="276"/>
      <c r="L105" s="15"/>
      <c r="T105" s="15"/>
      <c r="U105" s="15"/>
      <c r="V105" s="15"/>
      <c r="W105" s="15"/>
      <c r="X105" s="15"/>
      <c r="Y105" s="15"/>
      <c r="Z105" s="15"/>
      <c r="AA105" s="15"/>
    </row>
    <row r="106" spans="2:27" s="18" customFormat="1">
      <c r="B106" s="15"/>
      <c r="C106" s="15"/>
      <c r="D106" s="15"/>
      <c r="E106" s="15"/>
      <c r="F106" s="15"/>
      <c r="G106" s="15"/>
      <c r="H106" s="15"/>
      <c r="I106" s="15"/>
      <c r="J106" s="15"/>
      <c r="K106" s="276"/>
      <c r="L106" s="15"/>
      <c r="T106" s="15"/>
      <c r="U106" s="15"/>
      <c r="V106" s="15"/>
      <c r="W106" s="15"/>
      <c r="X106" s="15"/>
      <c r="Y106" s="15"/>
      <c r="Z106" s="15"/>
      <c r="AA106" s="15"/>
    </row>
    <row r="107" spans="2:27" s="18" customFormat="1">
      <c r="B107" s="15"/>
      <c r="C107" s="15"/>
      <c r="D107" s="15"/>
      <c r="E107" s="15"/>
      <c r="F107" s="15"/>
      <c r="G107" s="15"/>
      <c r="H107" s="15"/>
      <c r="I107" s="15"/>
      <c r="J107" s="15"/>
      <c r="K107" s="276"/>
      <c r="L107" s="15"/>
      <c r="T107" s="15"/>
      <c r="U107" s="15"/>
      <c r="V107" s="15"/>
      <c r="W107" s="15"/>
      <c r="X107" s="15"/>
      <c r="Y107" s="15"/>
      <c r="Z107" s="15"/>
      <c r="AA107" s="15"/>
    </row>
    <row r="108" spans="2:27" s="18" customFormat="1">
      <c r="B108" s="15"/>
      <c r="C108" s="15"/>
      <c r="D108" s="15"/>
      <c r="E108" s="15"/>
      <c r="F108" s="15"/>
      <c r="G108" s="15"/>
      <c r="H108" s="15"/>
      <c r="I108" s="15"/>
      <c r="J108" s="15"/>
      <c r="K108" s="276"/>
      <c r="L108" s="15"/>
      <c r="T108" s="15"/>
      <c r="U108" s="15"/>
      <c r="V108" s="15"/>
      <c r="W108" s="15"/>
      <c r="X108" s="15"/>
      <c r="Y108" s="15"/>
      <c r="Z108" s="15"/>
      <c r="AA108" s="15"/>
    </row>
    <row r="109" spans="2:27" s="18" customFormat="1">
      <c r="B109" s="15"/>
      <c r="C109" s="15"/>
      <c r="D109" s="15"/>
      <c r="E109" s="15"/>
      <c r="F109" s="15"/>
      <c r="G109" s="15"/>
      <c r="H109" s="15"/>
      <c r="I109" s="15"/>
      <c r="J109" s="15"/>
      <c r="K109" s="276"/>
      <c r="L109" s="15"/>
      <c r="T109" s="15"/>
      <c r="U109" s="15"/>
      <c r="V109" s="15"/>
      <c r="W109" s="15"/>
      <c r="X109" s="15"/>
      <c r="Y109" s="15"/>
      <c r="Z109" s="15"/>
      <c r="AA109" s="15"/>
    </row>
    <row r="110" spans="2:27" s="18" customFormat="1">
      <c r="B110" s="15"/>
      <c r="C110" s="15"/>
      <c r="D110" s="15"/>
      <c r="E110" s="15"/>
      <c r="F110" s="15"/>
      <c r="G110" s="15"/>
      <c r="H110" s="15"/>
      <c r="I110" s="15"/>
      <c r="J110" s="15"/>
      <c r="K110" s="276"/>
      <c r="L110" s="15"/>
      <c r="T110" s="15"/>
      <c r="U110" s="15"/>
      <c r="V110" s="15"/>
      <c r="W110" s="15"/>
      <c r="X110" s="15"/>
      <c r="Y110" s="15"/>
      <c r="Z110" s="15"/>
      <c r="AA110" s="15"/>
    </row>
    <row r="111" spans="2:27" s="18" customFormat="1">
      <c r="B111" s="15"/>
      <c r="C111" s="15"/>
      <c r="D111" s="15"/>
      <c r="E111" s="15"/>
      <c r="F111" s="15"/>
      <c r="G111" s="15"/>
      <c r="H111" s="15"/>
      <c r="I111" s="15"/>
      <c r="J111" s="15"/>
      <c r="K111" s="276"/>
      <c r="L111" s="15"/>
      <c r="T111" s="15"/>
      <c r="U111" s="15"/>
      <c r="V111" s="15"/>
      <c r="W111" s="15"/>
      <c r="X111" s="15"/>
      <c r="Y111" s="15"/>
      <c r="Z111" s="15"/>
      <c r="AA111" s="15"/>
    </row>
    <row r="112" spans="2:27" s="18" customFormat="1">
      <c r="B112" s="15"/>
      <c r="C112" s="15"/>
      <c r="D112" s="15"/>
      <c r="E112" s="15"/>
      <c r="F112" s="15"/>
      <c r="G112" s="15"/>
      <c r="H112" s="15"/>
      <c r="I112" s="15"/>
      <c r="J112" s="15"/>
      <c r="K112" s="276"/>
      <c r="L112" s="15"/>
      <c r="T112" s="15"/>
      <c r="U112" s="15"/>
      <c r="V112" s="15"/>
      <c r="W112" s="15"/>
      <c r="X112" s="15"/>
      <c r="Y112" s="15"/>
      <c r="Z112" s="15"/>
      <c r="AA112" s="15"/>
    </row>
    <row r="113" spans="2:27" s="18" customFormat="1">
      <c r="B113" s="15"/>
      <c r="C113" s="15"/>
      <c r="D113" s="15"/>
      <c r="E113" s="15"/>
      <c r="F113" s="15"/>
      <c r="G113" s="15"/>
      <c r="H113" s="15"/>
      <c r="I113" s="15"/>
      <c r="J113" s="15"/>
      <c r="K113" s="276"/>
      <c r="L113" s="15"/>
      <c r="T113" s="15"/>
      <c r="U113" s="15"/>
      <c r="V113" s="15"/>
      <c r="W113" s="15"/>
      <c r="X113" s="15"/>
      <c r="Y113" s="15"/>
      <c r="Z113" s="15"/>
      <c r="AA113" s="15"/>
    </row>
    <row r="114" spans="2:27" s="18" customFormat="1">
      <c r="B114" s="15"/>
      <c r="C114" s="15"/>
      <c r="D114" s="15"/>
      <c r="E114" s="15"/>
      <c r="F114" s="15"/>
      <c r="G114" s="15"/>
      <c r="H114" s="15"/>
      <c r="I114" s="15"/>
      <c r="J114" s="15"/>
      <c r="K114" s="276"/>
      <c r="L114" s="15"/>
      <c r="T114" s="15"/>
      <c r="U114" s="15"/>
      <c r="V114" s="15"/>
      <c r="W114" s="15"/>
      <c r="X114" s="15"/>
      <c r="Y114" s="15"/>
      <c r="Z114" s="15"/>
      <c r="AA114" s="15"/>
    </row>
    <row r="115" spans="2:27" s="18" customFormat="1">
      <c r="B115" s="15"/>
      <c r="C115" s="15"/>
      <c r="D115" s="15"/>
      <c r="E115" s="15"/>
      <c r="F115" s="15"/>
      <c r="G115" s="15"/>
      <c r="H115" s="15"/>
      <c r="I115" s="15"/>
      <c r="J115" s="15"/>
      <c r="K115" s="276"/>
      <c r="L115" s="15"/>
      <c r="T115" s="15"/>
      <c r="U115" s="15"/>
      <c r="V115" s="15"/>
      <c r="W115" s="15"/>
      <c r="X115" s="15"/>
      <c r="Y115" s="15"/>
      <c r="Z115" s="15"/>
      <c r="AA115" s="15"/>
    </row>
    <row r="116" spans="2:27" s="18" customFormat="1">
      <c r="B116" s="15"/>
      <c r="C116" s="15"/>
      <c r="D116" s="15"/>
      <c r="E116" s="15"/>
      <c r="F116" s="15"/>
      <c r="G116" s="15"/>
      <c r="H116" s="15"/>
      <c r="I116" s="15"/>
      <c r="J116" s="15"/>
      <c r="K116" s="276"/>
      <c r="L116" s="15"/>
      <c r="T116" s="15"/>
      <c r="U116" s="15"/>
      <c r="V116" s="15"/>
      <c r="W116" s="15"/>
      <c r="X116" s="15"/>
      <c r="Y116" s="15"/>
      <c r="Z116" s="15"/>
      <c r="AA116" s="15"/>
    </row>
    <row r="117" spans="2:27" s="18" customFormat="1">
      <c r="B117" s="15"/>
      <c r="C117" s="15"/>
      <c r="D117" s="15"/>
      <c r="E117" s="15"/>
      <c r="F117" s="15"/>
      <c r="G117" s="15"/>
      <c r="H117" s="15"/>
      <c r="I117" s="15"/>
      <c r="J117" s="15"/>
      <c r="K117" s="276"/>
      <c r="L117" s="15"/>
      <c r="T117" s="15"/>
      <c r="U117" s="15"/>
      <c r="V117" s="15"/>
      <c r="W117" s="15"/>
      <c r="X117" s="15"/>
      <c r="Y117" s="15"/>
      <c r="Z117" s="15"/>
      <c r="AA117" s="15"/>
    </row>
    <row r="118" spans="2:27" s="18" customFormat="1">
      <c r="B118" s="15"/>
      <c r="C118" s="15"/>
      <c r="D118" s="15"/>
      <c r="E118" s="15"/>
      <c r="F118" s="15"/>
      <c r="G118" s="15"/>
      <c r="H118" s="15"/>
      <c r="I118" s="15"/>
      <c r="J118" s="15"/>
      <c r="K118" s="276"/>
      <c r="L118" s="15"/>
      <c r="T118" s="15"/>
      <c r="U118" s="15"/>
      <c r="V118" s="15"/>
      <c r="W118" s="15"/>
      <c r="X118" s="15"/>
      <c r="Y118" s="15"/>
      <c r="Z118" s="15"/>
      <c r="AA118" s="15"/>
    </row>
    <row r="119" spans="2:27" s="18" customFormat="1">
      <c r="B119" s="15"/>
      <c r="C119" s="15"/>
      <c r="D119" s="15"/>
      <c r="E119" s="15"/>
      <c r="F119" s="15"/>
      <c r="G119" s="15"/>
      <c r="H119" s="15"/>
      <c r="I119" s="15"/>
      <c r="J119" s="15"/>
      <c r="K119" s="276"/>
      <c r="L119" s="15"/>
      <c r="T119" s="15"/>
      <c r="U119" s="15"/>
      <c r="V119" s="15"/>
      <c r="W119" s="15"/>
      <c r="X119" s="15"/>
      <c r="Y119" s="15"/>
      <c r="Z119" s="15"/>
      <c r="AA119" s="15"/>
    </row>
    <row r="120" spans="2:27" s="18" customFormat="1">
      <c r="B120" s="15"/>
      <c r="C120" s="15"/>
      <c r="D120" s="15"/>
      <c r="E120" s="15"/>
      <c r="F120" s="15"/>
      <c r="G120" s="15"/>
      <c r="H120" s="15"/>
      <c r="I120" s="15"/>
      <c r="J120" s="15"/>
      <c r="K120" s="276"/>
      <c r="L120" s="15"/>
      <c r="T120" s="15"/>
      <c r="U120" s="15"/>
      <c r="V120" s="15"/>
      <c r="W120" s="15"/>
      <c r="X120" s="15"/>
      <c r="Y120" s="15"/>
      <c r="Z120" s="15"/>
      <c r="AA120" s="15"/>
    </row>
    <row r="121" spans="2:27" s="18" customFormat="1">
      <c r="B121" s="15"/>
      <c r="C121" s="15"/>
      <c r="D121" s="15"/>
      <c r="E121" s="15"/>
      <c r="F121" s="15"/>
      <c r="G121" s="15"/>
      <c r="H121" s="15"/>
      <c r="I121" s="15"/>
      <c r="J121" s="15"/>
      <c r="K121" s="276"/>
      <c r="L121" s="15"/>
      <c r="T121" s="15"/>
      <c r="U121" s="15"/>
      <c r="V121" s="15"/>
      <c r="W121" s="15"/>
      <c r="X121" s="15"/>
      <c r="Y121" s="15"/>
      <c r="Z121" s="15"/>
      <c r="AA121" s="15"/>
    </row>
    <row r="122" spans="2:27" s="18" customFormat="1">
      <c r="B122" s="15"/>
      <c r="C122" s="15"/>
      <c r="D122" s="15"/>
      <c r="E122" s="15"/>
      <c r="F122" s="15"/>
      <c r="G122" s="15"/>
      <c r="H122" s="15"/>
      <c r="I122" s="15"/>
      <c r="J122" s="15"/>
      <c r="K122" s="276"/>
      <c r="L122" s="15"/>
      <c r="T122" s="15"/>
      <c r="U122" s="15"/>
      <c r="V122" s="15"/>
      <c r="W122" s="15"/>
      <c r="X122" s="15"/>
      <c r="Y122" s="15"/>
      <c r="Z122" s="15"/>
      <c r="AA122" s="15"/>
    </row>
    <row r="123" spans="2:27" s="18" customFormat="1">
      <c r="B123" s="15"/>
      <c r="C123" s="15"/>
      <c r="D123" s="15"/>
      <c r="E123" s="15"/>
      <c r="F123" s="15"/>
      <c r="G123" s="15"/>
      <c r="H123" s="15"/>
      <c r="I123" s="15"/>
      <c r="J123" s="15"/>
      <c r="K123" s="276"/>
      <c r="L123" s="15"/>
      <c r="T123" s="15"/>
      <c r="U123" s="15"/>
      <c r="V123" s="15"/>
      <c r="W123" s="15"/>
      <c r="X123" s="15"/>
      <c r="Y123" s="15"/>
      <c r="Z123" s="15"/>
      <c r="AA123" s="15"/>
    </row>
    <row r="124" spans="2:27" s="18" customFormat="1">
      <c r="B124" s="15"/>
      <c r="C124" s="15"/>
      <c r="D124" s="15"/>
      <c r="E124" s="15"/>
      <c r="F124" s="15"/>
      <c r="G124" s="15"/>
      <c r="H124" s="15"/>
      <c r="I124" s="15"/>
      <c r="J124" s="15"/>
      <c r="K124" s="276"/>
      <c r="L124" s="15"/>
      <c r="T124" s="15"/>
      <c r="U124" s="15"/>
      <c r="V124" s="15"/>
      <c r="W124" s="15"/>
      <c r="X124" s="15"/>
      <c r="Y124" s="15"/>
      <c r="Z124" s="15"/>
      <c r="AA124" s="15"/>
    </row>
    <row r="125" spans="2:27" s="18" customFormat="1">
      <c r="B125" s="15"/>
      <c r="C125" s="15"/>
      <c r="D125" s="15"/>
      <c r="E125" s="15"/>
      <c r="F125" s="15"/>
      <c r="G125" s="15"/>
      <c r="H125" s="15"/>
      <c r="I125" s="15"/>
      <c r="J125" s="15"/>
      <c r="K125" s="276"/>
      <c r="L125" s="15"/>
      <c r="T125" s="15"/>
      <c r="U125" s="15"/>
      <c r="V125" s="15"/>
      <c r="W125" s="15"/>
      <c r="X125" s="15"/>
      <c r="Y125" s="15"/>
      <c r="Z125" s="15"/>
      <c r="AA125" s="15"/>
    </row>
    <row r="126" spans="2:27" s="18" customFormat="1">
      <c r="B126" s="15"/>
      <c r="C126" s="15"/>
      <c r="D126" s="15"/>
      <c r="E126" s="15"/>
      <c r="F126" s="15"/>
      <c r="G126" s="15"/>
      <c r="H126" s="15"/>
      <c r="I126" s="15"/>
      <c r="J126" s="15"/>
      <c r="K126" s="276"/>
      <c r="L126" s="15"/>
      <c r="T126" s="15"/>
      <c r="U126" s="15"/>
      <c r="V126" s="15"/>
      <c r="W126" s="15"/>
      <c r="X126" s="15"/>
      <c r="Y126" s="15"/>
      <c r="Z126" s="15"/>
      <c r="AA126" s="15"/>
    </row>
    <row r="127" spans="2:27" s="18" customFormat="1">
      <c r="B127" s="15"/>
      <c r="C127" s="15"/>
      <c r="D127" s="15"/>
      <c r="E127" s="15"/>
      <c r="F127" s="15"/>
      <c r="G127" s="15"/>
      <c r="H127" s="15"/>
      <c r="I127" s="15"/>
      <c r="J127" s="15"/>
      <c r="K127" s="276"/>
      <c r="L127" s="15"/>
      <c r="T127" s="15"/>
      <c r="U127" s="15"/>
      <c r="V127" s="15"/>
      <c r="W127" s="15"/>
      <c r="X127" s="15"/>
      <c r="Y127" s="15"/>
      <c r="Z127" s="15"/>
      <c r="AA127" s="15"/>
    </row>
    <row r="128" spans="2:27" s="18" customFormat="1">
      <c r="B128" s="15"/>
      <c r="C128" s="15"/>
      <c r="D128" s="15"/>
      <c r="E128" s="15"/>
      <c r="F128" s="15"/>
      <c r="G128" s="15"/>
      <c r="H128" s="15"/>
      <c r="I128" s="15"/>
      <c r="J128" s="15"/>
      <c r="K128" s="276"/>
      <c r="L128" s="15"/>
      <c r="T128" s="15"/>
      <c r="U128" s="15"/>
      <c r="V128" s="15"/>
      <c r="W128" s="15"/>
      <c r="X128" s="15"/>
      <c r="Y128" s="15"/>
      <c r="Z128" s="15"/>
      <c r="AA128" s="15"/>
    </row>
    <row r="129" spans="2:27" s="18" customFormat="1">
      <c r="B129" s="15"/>
      <c r="C129" s="15"/>
      <c r="D129" s="15"/>
      <c r="E129" s="15"/>
      <c r="F129" s="15"/>
      <c r="G129" s="15"/>
      <c r="H129" s="15"/>
      <c r="I129" s="15"/>
      <c r="J129" s="15"/>
      <c r="K129" s="276"/>
      <c r="L129" s="15"/>
      <c r="T129" s="15"/>
      <c r="U129" s="15"/>
      <c r="V129" s="15"/>
      <c r="W129" s="15"/>
      <c r="X129" s="15"/>
      <c r="Y129" s="15"/>
      <c r="Z129" s="15"/>
      <c r="AA129" s="15"/>
    </row>
    <row r="130" spans="2:27" s="18" customFormat="1">
      <c r="B130" s="15"/>
      <c r="C130" s="15"/>
      <c r="D130" s="15"/>
      <c r="E130" s="15"/>
      <c r="F130" s="15"/>
      <c r="G130" s="15"/>
      <c r="H130" s="15"/>
      <c r="I130" s="15"/>
      <c r="J130" s="15"/>
      <c r="K130" s="276"/>
      <c r="L130" s="15"/>
      <c r="T130" s="15"/>
      <c r="U130" s="15"/>
      <c r="V130" s="15"/>
      <c r="W130" s="15"/>
      <c r="X130" s="15"/>
      <c r="Y130" s="15"/>
      <c r="Z130" s="15"/>
      <c r="AA130" s="15"/>
    </row>
    <row r="131" spans="2:27" s="18" customFormat="1">
      <c r="B131" s="15"/>
      <c r="C131" s="15"/>
      <c r="D131" s="15"/>
      <c r="E131" s="15"/>
      <c r="F131" s="15"/>
      <c r="G131" s="15"/>
      <c r="H131" s="15"/>
      <c r="I131" s="15"/>
      <c r="J131" s="15"/>
      <c r="K131" s="276"/>
      <c r="L131" s="15"/>
      <c r="T131" s="15"/>
      <c r="U131" s="15"/>
      <c r="V131" s="15"/>
      <c r="W131" s="15"/>
      <c r="X131" s="15"/>
      <c r="Y131" s="15"/>
      <c r="Z131" s="15"/>
      <c r="AA131" s="15"/>
    </row>
  </sheetData>
  <mergeCells count="1">
    <mergeCell ref="B1:I1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3" fitToHeight="0" orientation="landscape" r:id="rId1"/>
  <headerFooter differentFirst="1">
    <oddFooter>&amp;C&amp;10Page &amp;P/&amp;N</oddFooter>
  </headerFooter>
  <rowBreaks count="1" manualBreakCount="1">
    <brk id="27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3"/>
  <sheetViews>
    <sheetView showGridLines="0" view="pageBreakPreview" topLeftCell="A51" zoomScale="85" zoomScaleNormal="85" zoomScaleSheetLayoutView="85" workbookViewId="0">
      <selection activeCell="B32" sqref="B32:B41"/>
    </sheetView>
  </sheetViews>
  <sheetFormatPr baseColWidth="10" defaultColWidth="11.42578125" defaultRowHeight="15"/>
  <cols>
    <col min="1" max="1" width="48" style="18" customWidth="1"/>
    <col min="2" max="2" width="18.5703125" style="359" customWidth="1"/>
    <col min="3" max="3" width="18.5703125" style="18" customWidth="1"/>
    <col min="4" max="4" width="18.5703125" style="249" customWidth="1"/>
    <col min="5" max="5" width="7.7109375" style="18" customWidth="1"/>
    <col min="6" max="16384" width="11.42578125" style="18"/>
  </cols>
  <sheetData>
    <row r="1" spans="1:8" s="1" customFormat="1" ht="33.75" customHeight="1">
      <c r="A1" s="502" t="s">
        <v>1059</v>
      </c>
      <c r="B1" s="502"/>
      <c r="C1" s="502"/>
      <c r="D1" s="502"/>
      <c r="E1" s="18"/>
      <c r="F1" s="18"/>
      <c r="G1" s="18"/>
      <c r="H1" s="18"/>
    </row>
    <row r="2" spans="1:8" s="1" customFormat="1" ht="20.25" customHeight="1">
      <c r="A2" s="199" t="s">
        <v>978</v>
      </c>
      <c r="B2" s="288"/>
      <c r="C2" s="288"/>
      <c r="D2" s="288"/>
      <c r="E2" s="18"/>
      <c r="F2" s="18"/>
      <c r="G2" s="18"/>
      <c r="H2" s="18"/>
    </row>
    <row r="3" spans="1:8" ht="15.75">
      <c r="A3" s="289" t="s">
        <v>1060</v>
      </c>
      <c r="B3" s="290"/>
      <c r="C3" s="291"/>
      <c r="D3" s="291"/>
      <c r="E3" s="287"/>
    </row>
    <row r="4" spans="1:8" ht="5.25" customHeight="1">
      <c r="A4" s="292"/>
      <c r="B4" s="290"/>
      <c r="C4" s="291"/>
      <c r="D4" s="291"/>
      <c r="E4" s="287"/>
    </row>
    <row r="5" spans="1:8" ht="15.75">
      <c r="A5" s="503" t="s">
        <v>1061</v>
      </c>
      <c r="B5" s="503"/>
      <c r="C5" s="293"/>
      <c r="D5" s="294"/>
      <c r="E5" s="295"/>
    </row>
    <row r="6" spans="1:8" ht="15.75">
      <c r="A6" s="504"/>
      <c r="B6" s="504"/>
      <c r="D6" s="18"/>
      <c r="E6" s="287"/>
    </row>
    <row r="7" spans="1:8">
      <c r="A7" s="296" t="s">
        <v>1062</v>
      </c>
      <c r="B7" s="296" t="s">
        <v>1063</v>
      </c>
      <c r="C7" s="297" t="s">
        <v>1064</v>
      </c>
      <c r="D7" s="296" t="s">
        <v>2</v>
      </c>
      <c r="E7" s="287"/>
    </row>
    <row r="8" spans="1:8" s="301" customFormat="1">
      <c r="A8" s="395" t="s">
        <v>1280</v>
      </c>
      <c r="B8" s="298" t="s">
        <v>94</v>
      </c>
      <c r="C8" s="299">
        <v>52.8</v>
      </c>
      <c r="D8" s="299" t="s">
        <v>1065</v>
      </c>
      <c r="E8" s="300"/>
    </row>
    <row r="9" spans="1:8" s="301" customFormat="1">
      <c r="A9" s="302" t="s">
        <v>1066</v>
      </c>
      <c r="B9" s="303" t="s">
        <v>101</v>
      </c>
      <c r="C9" s="304">
        <v>61.8</v>
      </c>
      <c r="D9" s="304" t="s">
        <v>1065</v>
      </c>
      <c r="E9" s="305"/>
    </row>
    <row r="10" spans="1:8" s="301" customFormat="1">
      <c r="A10" s="306" t="s">
        <v>1281</v>
      </c>
      <c r="B10" s="303" t="s">
        <v>78</v>
      </c>
      <c r="C10" s="304">
        <v>68.7</v>
      </c>
      <c r="D10" s="304" t="s">
        <v>1065</v>
      </c>
      <c r="E10" s="305"/>
    </row>
    <row r="11" spans="1:8">
      <c r="A11" s="307" t="s">
        <v>1282</v>
      </c>
      <c r="B11" s="308" t="s">
        <v>181</v>
      </c>
      <c r="C11" s="304">
        <v>69.099999999999994</v>
      </c>
      <c r="D11" s="304" t="s">
        <v>1065</v>
      </c>
      <c r="E11" s="287"/>
    </row>
    <row r="12" spans="1:8">
      <c r="A12" s="307" t="s">
        <v>1067</v>
      </c>
      <c r="B12" s="303" t="s">
        <v>191</v>
      </c>
      <c r="C12" s="304">
        <v>72</v>
      </c>
      <c r="D12" s="304" t="s">
        <v>1065</v>
      </c>
      <c r="E12" s="287"/>
    </row>
    <row r="13" spans="1:8">
      <c r="A13" s="307" t="s">
        <v>1264</v>
      </c>
      <c r="B13" s="303" t="s">
        <v>191</v>
      </c>
      <c r="C13" s="304">
        <v>70</v>
      </c>
      <c r="D13" s="304" t="s">
        <v>1065</v>
      </c>
      <c r="E13" s="287"/>
    </row>
    <row r="14" spans="1:8">
      <c r="A14" s="309" t="s">
        <v>1265</v>
      </c>
      <c r="B14" s="303" t="s">
        <v>191</v>
      </c>
      <c r="C14" s="311">
        <v>72</v>
      </c>
      <c r="D14" s="311" t="s">
        <v>1065</v>
      </c>
      <c r="E14" s="287"/>
    </row>
    <row r="15" spans="1:8">
      <c r="A15" s="309" t="s">
        <v>1283</v>
      </c>
      <c r="B15" s="310" t="s">
        <v>114</v>
      </c>
      <c r="C15" s="311">
        <v>100</v>
      </c>
      <c r="D15" s="311" t="s">
        <v>1065</v>
      </c>
      <c r="E15" s="287"/>
    </row>
    <row r="16" spans="1:8">
      <c r="A16" s="309" t="s">
        <v>1284</v>
      </c>
      <c r="B16" s="310" t="s">
        <v>114</v>
      </c>
      <c r="C16" s="311">
        <v>100</v>
      </c>
      <c r="D16" s="311" t="s">
        <v>1065</v>
      </c>
      <c r="E16" s="287"/>
    </row>
    <row r="17" spans="1:5">
      <c r="A17" s="309" t="s">
        <v>1285</v>
      </c>
      <c r="B17" s="310" t="s">
        <v>114</v>
      </c>
      <c r="C17" s="311">
        <v>100</v>
      </c>
      <c r="D17" s="311" t="s">
        <v>1065</v>
      </c>
      <c r="E17" s="287"/>
    </row>
    <row r="18" spans="1:5">
      <c r="A18" s="309" t="s">
        <v>1266</v>
      </c>
      <c r="B18" s="310" t="s">
        <v>315</v>
      </c>
      <c r="C18" s="311">
        <v>75</v>
      </c>
      <c r="D18" s="311" t="s">
        <v>1065</v>
      </c>
      <c r="E18" s="287"/>
    </row>
    <row r="19" spans="1:5">
      <c r="A19" s="309" t="s">
        <v>1267</v>
      </c>
      <c r="B19" s="310" t="s">
        <v>315</v>
      </c>
      <c r="C19" s="311">
        <v>75</v>
      </c>
      <c r="D19" s="311" t="s">
        <v>1065</v>
      </c>
      <c r="E19" s="287"/>
    </row>
    <row r="20" spans="1:5">
      <c r="A20" s="309" t="s">
        <v>141</v>
      </c>
      <c r="B20" s="310" t="s">
        <v>315</v>
      </c>
      <c r="C20" s="311">
        <v>75</v>
      </c>
      <c r="D20" s="311" t="s">
        <v>1065</v>
      </c>
      <c r="E20" s="287"/>
    </row>
    <row r="21" spans="1:5">
      <c r="A21" s="309" t="s">
        <v>1069</v>
      </c>
      <c r="B21" s="310" t="s">
        <v>170</v>
      </c>
      <c r="C21" s="311">
        <v>95</v>
      </c>
      <c r="D21" s="311" t="s">
        <v>1065</v>
      </c>
      <c r="E21" s="287"/>
    </row>
    <row r="22" spans="1:5">
      <c r="A22" s="309" t="s">
        <v>1068</v>
      </c>
      <c r="B22" s="310" t="s">
        <v>315</v>
      </c>
      <c r="C22" s="311">
        <v>100</v>
      </c>
      <c r="D22" s="311" t="s">
        <v>1065</v>
      </c>
      <c r="E22" s="287"/>
    </row>
    <row r="23" spans="1:5" ht="11.25" customHeight="1">
      <c r="A23" s="309" t="s">
        <v>1268</v>
      </c>
      <c r="B23" s="310" t="s">
        <v>315</v>
      </c>
      <c r="C23" s="311">
        <v>100</v>
      </c>
      <c r="D23" s="311" t="s">
        <v>1065</v>
      </c>
      <c r="E23" s="287"/>
    </row>
    <row r="24" spans="1:5" ht="14.25" customHeight="1">
      <c r="A24" s="312"/>
      <c r="B24" s="313"/>
      <c r="C24" s="314"/>
      <c r="D24" s="314"/>
      <c r="E24" s="287"/>
    </row>
    <row r="25" spans="1:5" ht="14.25" customHeight="1">
      <c r="A25" s="505" t="s">
        <v>1070</v>
      </c>
      <c r="B25" s="505"/>
      <c r="C25" s="315"/>
      <c r="D25" s="316"/>
      <c r="E25" s="287"/>
    </row>
    <row r="26" spans="1:5" ht="15.75">
      <c r="A26" s="504"/>
      <c r="B26" s="504"/>
      <c r="C26" s="317"/>
      <c r="D26" s="318"/>
      <c r="E26" s="287"/>
    </row>
    <row r="27" spans="1:5">
      <c r="A27" s="296" t="s">
        <v>1062</v>
      </c>
      <c r="B27" s="296" t="s">
        <v>1063</v>
      </c>
      <c r="C27" s="297" t="s">
        <v>1064</v>
      </c>
      <c r="D27" s="296" t="s">
        <v>2</v>
      </c>
      <c r="E27" s="287"/>
    </row>
    <row r="28" spans="1:5">
      <c r="A28" s="306" t="s">
        <v>1256</v>
      </c>
      <c r="B28" s="303" t="s">
        <v>33</v>
      </c>
      <c r="C28" s="304">
        <v>100</v>
      </c>
      <c r="D28" s="304" t="s">
        <v>1065</v>
      </c>
      <c r="E28" s="285"/>
    </row>
    <row r="29" spans="1:5">
      <c r="A29" s="306" t="s">
        <v>1071</v>
      </c>
      <c r="B29" s="303" t="s">
        <v>14</v>
      </c>
      <c r="C29" s="304">
        <v>100</v>
      </c>
      <c r="D29" s="304" t="s">
        <v>1065</v>
      </c>
      <c r="E29" s="287"/>
    </row>
    <row r="30" spans="1:5">
      <c r="A30" s="306" t="s">
        <v>1072</v>
      </c>
      <c r="B30" s="303" t="s">
        <v>14</v>
      </c>
      <c r="C30" s="304">
        <v>100</v>
      </c>
      <c r="D30" s="304" t="s">
        <v>1065</v>
      </c>
      <c r="E30" s="287"/>
    </row>
    <row r="31" spans="1:5">
      <c r="A31" s="306" t="s">
        <v>1073</v>
      </c>
      <c r="B31" s="303" t="s">
        <v>14</v>
      </c>
      <c r="C31" s="304">
        <v>100</v>
      </c>
      <c r="D31" s="304" t="s">
        <v>1065</v>
      </c>
      <c r="E31" s="287"/>
    </row>
    <row r="32" spans="1:5">
      <c r="A32" s="306" t="s">
        <v>1286</v>
      </c>
      <c r="B32" s="303" t="s">
        <v>46</v>
      </c>
      <c r="C32" s="304">
        <v>100</v>
      </c>
      <c r="D32" s="304" t="s">
        <v>1065</v>
      </c>
      <c r="E32" s="285"/>
    </row>
    <row r="33" spans="1:5">
      <c r="A33" s="306" t="s">
        <v>1257</v>
      </c>
      <c r="B33" s="303" t="s">
        <v>1074</v>
      </c>
      <c r="C33" s="304">
        <v>100</v>
      </c>
      <c r="D33" s="304" t="s">
        <v>1065</v>
      </c>
      <c r="E33" s="287"/>
    </row>
    <row r="34" spans="1:5">
      <c r="A34" s="306" t="s">
        <v>1260</v>
      </c>
      <c r="B34" s="303" t="s">
        <v>1074</v>
      </c>
      <c r="C34" s="304">
        <v>100</v>
      </c>
      <c r="D34" s="304" t="s">
        <v>1065</v>
      </c>
      <c r="E34" s="287"/>
    </row>
    <row r="35" spans="1:5">
      <c r="A35" s="306" t="s">
        <v>1075</v>
      </c>
      <c r="B35" s="303" t="s">
        <v>5</v>
      </c>
      <c r="C35" s="304">
        <v>49.9</v>
      </c>
      <c r="D35" s="304" t="s">
        <v>1065</v>
      </c>
      <c r="E35" s="287"/>
    </row>
    <row r="36" spans="1:5">
      <c r="A36" s="306" t="s">
        <v>1076</v>
      </c>
      <c r="B36" s="303" t="s">
        <v>5</v>
      </c>
      <c r="C36" s="304">
        <v>100</v>
      </c>
      <c r="D36" s="304" t="s">
        <v>1065</v>
      </c>
      <c r="E36" s="287"/>
    </row>
    <row r="37" spans="1:5">
      <c r="A37" s="306" t="s">
        <v>1258</v>
      </c>
      <c r="B37" s="303" t="s">
        <v>54</v>
      </c>
      <c r="C37" s="304">
        <v>100</v>
      </c>
      <c r="D37" s="304" t="s">
        <v>1065</v>
      </c>
      <c r="E37" s="287"/>
    </row>
    <row r="38" spans="1:5" ht="12" customHeight="1">
      <c r="A38" s="306" t="s">
        <v>1077</v>
      </c>
      <c r="B38" s="303" t="s">
        <v>61</v>
      </c>
      <c r="C38" s="304">
        <v>100</v>
      </c>
      <c r="D38" s="304" t="s">
        <v>1065</v>
      </c>
      <c r="E38" s="287"/>
    </row>
    <row r="39" spans="1:5" ht="12" customHeight="1">
      <c r="A39" s="306" t="s">
        <v>1078</v>
      </c>
      <c r="B39" s="303" t="s">
        <v>71</v>
      </c>
      <c r="C39" s="304">
        <v>100</v>
      </c>
      <c r="D39" s="304" t="s">
        <v>1065</v>
      </c>
      <c r="E39" s="287"/>
    </row>
    <row r="40" spans="1:5" ht="12" customHeight="1">
      <c r="A40" s="306" t="s">
        <v>1259</v>
      </c>
      <c r="B40" s="303" t="s">
        <v>74</v>
      </c>
      <c r="C40" s="304">
        <v>51</v>
      </c>
      <c r="D40" s="304" t="s">
        <v>1065</v>
      </c>
      <c r="E40" s="287"/>
    </row>
    <row r="41" spans="1:5" ht="14.25" customHeight="1">
      <c r="A41" s="312"/>
      <c r="B41" s="313"/>
      <c r="C41" s="314"/>
      <c r="D41" s="314"/>
      <c r="E41" s="285"/>
    </row>
    <row r="42" spans="1:5" ht="15.75">
      <c r="A42" s="501" t="s">
        <v>1079</v>
      </c>
      <c r="B42" s="501"/>
      <c r="C42" s="319"/>
      <c r="D42" s="319"/>
      <c r="E42" s="287"/>
    </row>
    <row r="43" spans="1:5" ht="4.5" customHeight="1">
      <c r="A43" s="320"/>
      <c r="B43" s="321"/>
      <c r="C43" s="314"/>
      <c r="D43" s="314"/>
      <c r="E43" s="287"/>
    </row>
    <row r="44" spans="1:5">
      <c r="A44" s="296" t="s">
        <v>1062</v>
      </c>
      <c r="B44" s="296" t="s">
        <v>1063</v>
      </c>
      <c r="C44" s="297" t="s">
        <v>1064</v>
      </c>
      <c r="D44" s="296" t="s">
        <v>2</v>
      </c>
      <c r="E44" s="287"/>
    </row>
    <row r="45" spans="1:5">
      <c r="A45" s="322" t="s">
        <v>1287</v>
      </c>
      <c r="B45" s="323" t="s">
        <v>1080</v>
      </c>
      <c r="C45" s="324">
        <v>70</v>
      </c>
      <c r="D45" s="324" t="s">
        <v>1065</v>
      </c>
      <c r="E45" s="287"/>
    </row>
    <row r="46" spans="1:5">
      <c r="A46" s="322" t="s">
        <v>1288</v>
      </c>
      <c r="B46" s="323" t="s">
        <v>5</v>
      </c>
      <c r="C46" s="324">
        <v>70</v>
      </c>
      <c r="D46" s="324" t="s">
        <v>1065</v>
      </c>
      <c r="E46" s="287"/>
    </row>
    <row r="47" spans="1:5" s="325" customFormat="1">
      <c r="A47" s="322" t="s">
        <v>1081</v>
      </c>
      <c r="B47" s="323" t="s">
        <v>46</v>
      </c>
      <c r="C47" s="324">
        <v>70</v>
      </c>
      <c r="D47" s="324" t="s">
        <v>1065</v>
      </c>
      <c r="E47" s="287"/>
    </row>
    <row r="48" spans="1:5">
      <c r="A48" s="322" t="s">
        <v>1082</v>
      </c>
      <c r="B48" s="323" t="s">
        <v>33</v>
      </c>
      <c r="C48" s="324">
        <v>70</v>
      </c>
      <c r="D48" s="324" t="s">
        <v>1065</v>
      </c>
      <c r="E48" s="287"/>
    </row>
    <row r="49" spans="1:5">
      <c r="A49" s="322" t="s">
        <v>1083</v>
      </c>
      <c r="B49" s="323" t="s">
        <v>226</v>
      </c>
      <c r="C49" s="324">
        <v>70</v>
      </c>
      <c r="D49" s="324" t="s">
        <v>1065</v>
      </c>
      <c r="E49" s="287"/>
    </row>
    <row r="50" spans="1:5">
      <c r="A50" s="322" t="s">
        <v>1084</v>
      </c>
      <c r="B50" s="323" t="s">
        <v>315</v>
      </c>
      <c r="C50" s="324">
        <v>70</v>
      </c>
      <c r="D50" s="324" t="s">
        <v>1065</v>
      </c>
      <c r="E50" s="287"/>
    </row>
    <row r="51" spans="1:5">
      <c r="A51" s="322" t="s">
        <v>1277</v>
      </c>
      <c r="B51" s="323" t="s">
        <v>5</v>
      </c>
      <c r="C51" s="324">
        <v>40.4</v>
      </c>
      <c r="D51" s="324" t="s">
        <v>1065</v>
      </c>
      <c r="E51" s="287"/>
    </row>
    <row r="52" spans="1:5">
      <c r="A52" s="322" t="s">
        <v>1255</v>
      </c>
      <c r="B52" s="323" t="s">
        <v>5</v>
      </c>
      <c r="C52" s="324">
        <v>100</v>
      </c>
      <c r="D52" s="324" t="s">
        <v>1065</v>
      </c>
      <c r="E52" s="287"/>
    </row>
    <row r="53" spans="1:5" ht="15.75">
      <c r="A53" s="326"/>
      <c r="B53" s="327"/>
      <c r="C53" s="327"/>
      <c r="D53" s="327"/>
      <c r="E53" s="287"/>
    </row>
    <row r="54" spans="1:5" ht="15.75" customHeight="1">
      <c r="A54" s="328" t="s">
        <v>1085</v>
      </c>
      <c r="B54" s="329"/>
      <c r="C54" s="330"/>
      <c r="D54" s="331"/>
      <c r="E54" s="287"/>
    </row>
    <row r="55" spans="1:5" ht="6" customHeight="1">
      <c r="A55" s="332"/>
      <c r="B55" s="333"/>
      <c r="C55" s="334"/>
      <c r="D55" s="335"/>
      <c r="E55" s="287"/>
    </row>
    <row r="56" spans="1:5">
      <c r="A56" s="296" t="s">
        <v>1062</v>
      </c>
      <c r="B56" s="296" t="s">
        <v>1063</v>
      </c>
      <c r="C56" s="297" t="s">
        <v>1064</v>
      </c>
      <c r="D56" s="296" t="s">
        <v>2</v>
      </c>
      <c r="E56" s="287"/>
    </row>
    <row r="57" spans="1:5">
      <c r="A57" s="322" t="s">
        <v>1086</v>
      </c>
      <c r="B57" s="336" t="s">
        <v>5</v>
      </c>
      <c r="C57" s="324">
        <v>100</v>
      </c>
      <c r="D57" s="324" t="s">
        <v>1065</v>
      </c>
      <c r="E57" s="287"/>
    </row>
    <row r="58" spans="1:5">
      <c r="A58" s="389" t="s">
        <v>1269</v>
      </c>
      <c r="B58" s="392" t="s">
        <v>5</v>
      </c>
      <c r="C58" s="391">
        <v>72.5</v>
      </c>
      <c r="D58" s="324" t="s">
        <v>1065</v>
      </c>
      <c r="E58" s="287"/>
    </row>
    <row r="59" spans="1:5">
      <c r="A59" s="389" t="s">
        <v>1261</v>
      </c>
      <c r="B59" s="392" t="s">
        <v>5</v>
      </c>
      <c r="C59" s="391">
        <v>100</v>
      </c>
      <c r="D59" s="324" t="s">
        <v>1065</v>
      </c>
      <c r="E59" s="287"/>
    </row>
    <row r="60" spans="1:5" s="325" customFormat="1" ht="13.5" customHeight="1">
      <c r="A60" s="322" t="s">
        <v>1289</v>
      </c>
      <c r="B60" s="323" t="s">
        <v>5</v>
      </c>
      <c r="C60" s="324">
        <v>74.7</v>
      </c>
      <c r="D60" s="324" t="s">
        <v>1065</v>
      </c>
      <c r="E60" s="337"/>
    </row>
    <row r="61" spans="1:5" s="325" customFormat="1" ht="13.5" customHeight="1">
      <c r="A61" s="389" t="s">
        <v>1270</v>
      </c>
      <c r="B61" s="390" t="s">
        <v>33</v>
      </c>
      <c r="C61" s="391">
        <v>100</v>
      </c>
      <c r="D61" s="324" t="s">
        <v>1065</v>
      </c>
      <c r="E61" s="337"/>
    </row>
    <row r="62" spans="1:5" s="325" customFormat="1">
      <c r="A62" s="322" t="s">
        <v>1271</v>
      </c>
      <c r="B62" s="323" t="s">
        <v>5</v>
      </c>
      <c r="C62" s="324">
        <v>100</v>
      </c>
      <c r="D62" s="324" t="s">
        <v>1065</v>
      </c>
      <c r="E62" s="337"/>
    </row>
    <row r="63" spans="1:5" ht="15.75">
      <c r="A63" s="326"/>
      <c r="B63" s="327"/>
      <c r="C63" s="327"/>
      <c r="D63" s="327"/>
      <c r="E63" s="287"/>
    </row>
    <row r="64" spans="1:5" ht="15.75" customHeight="1">
      <c r="A64" s="338" t="s">
        <v>1087</v>
      </c>
      <c r="B64" s="339"/>
      <c r="C64" s="340"/>
      <c r="D64" s="341"/>
      <c r="E64" s="287"/>
    </row>
    <row r="65" spans="1:5" ht="5.25" customHeight="1">
      <c r="A65" s="332"/>
      <c r="B65" s="333"/>
      <c r="C65" s="334"/>
      <c r="D65" s="335"/>
      <c r="E65" s="287"/>
    </row>
    <row r="66" spans="1:5">
      <c r="A66" s="296" t="s">
        <v>1062</v>
      </c>
      <c r="B66" s="296" t="s">
        <v>1063</v>
      </c>
      <c r="C66" s="297" t="s">
        <v>1064</v>
      </c>
      <c r="D66" s="296" t="s">
        <v>2</v>
      </c>
      <c r="E66" s="287"/>
    </row>
    <row r="67" spans="1:5" s="325" customFormat="1">
      <c r="A67" s="342" t="s">
        <v>1088</v>
      </c>
      <c r="B67" s="323" t="s">
        <v>14</v>
      </c>
      <c r="C67" s="324">
        <v>100</v>
      </c>
      <c r="D67" s="323" t="s">
        <v>1065</v>
      </c>
      <c r="E67" s="337"/>
    </row>
    <row r="68" spans="1:5" s="325" customFormat="1">
      <c r="A68" s="343" t="s">
        <v>1272</v>
      </c>
      <c r="B68" s="323" t="s">
        <v>14</v>
      </c>
      <c r="C68" s="324">
        <v>100</v>
      </c>
      <c r="D68" s="323" t="s">
        <v>1065</v>
      </c>
      <c r="E68" s="337"/>
    </row>
    <row r="69" spans="1:5" s="325" customFormat="1">
      <c r="A69" s="344" t="s">
        <v>1273</v>
      </c>
      <c r="B69" s="323" t="s">
        <v>46</v>
      </c>
      <c r="C69" s="345">
        <v>100</v>
      </c>
      <c r="D69" s="346" t="s">
        <v>1065</v>
      </c>
      <c r="E69" s="337"/>
    </row>
    <row r="70" spans="1:5" s="325" customFormat="1">
      <c r="A70" s="342" t="s">
        <v>1089</v>
      </c>
      <c r="B70" s="323" t="s">
        <v>5</v>
      </c>
      <c r="C70" s="324">
        <v>100</v>
      </c>
      <c r="D70" s="323" t="s">
        <v>1065</v>
      </c>
      <c r="E70" s="337"/>
    </row>
    <row r="71" spans="1:5" s="325" customFormat="1">
      <c r="A71" s="342" t="s">
        <v>1290</v>
      </c>
      <c r="B71" s="323" t="s">
        <v>5</v>
      </c>
      <c r="C71" s="324">
        <v>100</v>
      </c>
      <c r="D71" s="323" t="s">
        <v>1065</v>
      </c>
      <c r="E71" s="285"/>
    </row>
    <row r="72" spans="1:5" s="325" customFormat="1">
      <c r="A72" s="342" t="s">
        <v>1291</v>
      </c>
      <c r="B72" s="323" t="s">
        <v>5</v>
      </c>
      <c r="C72" s="324">
        <v>100</v>
      </c>
      <c r="D72" s="323" t="s">
        <v>1065</v>
      </c>
      <c r="E72" s="287"/>
    </row>
    <row r="73" spans="1:5" s="325" customFormat="1">
      <c r="A73" s="342" t="s">
        <v>1274</v>
      </c>
      <c r="B73" s="323" t="s">
        <v>14</v>
      </c>
      <c r="C73" s="324">
        <v>100</v>
      </c>
      <c r="D73" s="323" t="s">
        <v>1065</v>
      </c>
      <c r="E73" s="287"/>
    </row>
    <row r="74" spans="1:5">
      <c r="A74" s="342" t="s">
        <v>1090</v>
      </c>
      <c r="B74" s="336" t="s">
        <v>114</v>
      </c>
      <c r="C74" s="324">
        <v>100</v>
      </c>
      <c r="D74" s="323" t="s">
        <v>1065</v>
      </c>
      <c r="E74" s="287"/>
    </row>
    <row r="75" spans="1:5" s="325" customFormat="1">
      <c r="A75" s="342" t="s">
        <v>1292</v>
      </c>
      <c r="B75" s="323" t="s">
        <v>61</v>
      </c>
      <c r="C75" s="324">
        <v>100</v>
      </c>
      <c r="D75" s="323" t="s">
        <v>1065</v>
      </c>
      <c r="E75" s="287"/>
    </row>
    <row r="76" spans="1:5" s="325" customFormat="1">
      <c r="A76" s="342" t="s">
        <v>1275</v>
      </c>
      <c r="B76" s="323" t="s">
        <v>315</v>
      </c>
      <c r="C76" s="324">
        <v>100</v>
      </c>
      <c r="D76" s="323" t="s">
        <v>1065</v>
      </c>
      <c r="E76" s="285"/>
    </row>
    <row r="77" spans="1:5" s="325" customFormat="1">
      <c r="A77" s="342" t="s">
        <v>1276</v>
      </c>
      <c r="B77" s="323" t="s">
        <v>315</v>
      </c>
      <c r="C77" s="324">
        <v>100</v>
      </c>
      <c r="D77" s="323" t="s">
        <v>1065</v>
      </c>
      <c r="E77" s="337"/>
    </row>
    <row r="78" spans="1:5" s="325" customFormat="1">
      <c r="A78" s="393" t="s">
        <v>1293</v>
      </c>
      <c r="B78" s="390" t="s">
        <v>5</v>
      </c>
      <c r="C78" s="391">
        <v>100</v>
      </c>
      <c r="D78" s="323" t="s">
        <v>1065</v>
      </c>
      <c r="E78" s="337"/>
    </row>
    <row r="79" spans="1:5" s="325" customFormat="1">
      <c r="A79" s="342" t="s">
        <v>1091</v>
      </c>
      <c r="B79" s="323" t="s">
        <v>5</v>
      </c>
      <c r="C79" s="324">
        <v>64.400000000000006</v>
      </c>
      <c r="D79" s="323" t="s">
        <v>1065</v>
      </c>
      <c r="E79" s="337"/>
    </row>
    <row r="80" spans="1:5">
      <c r="A80" s="285"/>
      <c r="B80" s="286"/>
      <c r="C80" s="285"/>
      <c r="D80" s="285"/>
      <c r="E80" s="285"/>
    </row>
    <row r="81" spans="1:6" ht="15.75">
      <c r="A81" s="347" t="s">
        <v>1092</v>
      </c>
      <c r="B81" s="348"/>
      <c r="C81" s="349"/>
      <c r="D81" s="349"/>
      <c r="E81" s="350"/>
      <c r="F81" s="351"/>
    </row>
    <row r="82" spans="1:6" ht="6" customHeight="1">
      <c r="A82" s="332"/>
      <c r="B82" s="352"/>
      <c r="C82" s="350"/>
      <c r="D82" s="350"/>
      <c r="E82" s="350"/>
      <c r="F82" s="351"/>
    </row>
    <row r="83" spans="1:6">
      <c r="A83" s="296" t="s">
        <v>1062</v>
      </c>
      <c r="B83" s="296" t="s">
        <v>1063</v>
      </c>
      <c r="C83" s="297" t="s">
        <v>1064</v>
      </c>
      <c r="D83" s="296" t="s">
        <v>2</v>
      </c>
      <c r="E83" s="287"/>
    </row>
    <row r="84" spans="1:6">
      <c r="A84" s="322" t="s">
        <v>1255</v>
      </c>
      <c r="B84" s="323" t="s">
        <v>5</v>
      </c>
      <c r="C84" s="324">
        <v>100</v>
      </c>
      <c r="D84" s="324" t="s">
        <v>1065</v>
      </c>
      <c r="E84" s="287"/>
    </row>
    <row r="85" spans="1:6" s="325" customFormat="1">
      <c r="A85" s="343" t="s">
        <v>1262</v>
      </c>
      <c r="B85" s="323" t="s">
        <v>14</v>
      </c>
      <c r="C85" s="324">
        <v>100</v>
      </c>
      <c r="D85" s="323" t="s">
        <v>1065</v>
      </c>
      <c r="E85" s="337"/>
    </row>
    <row r="86" spans="1:6" s="325" customFormat="1">
      <c r="A86" s="394" t="s">
        <v>1263</v>
      </c>
      <c r="B86" s="390" t="s">
        <v>5</v>
      </c>
      <c r="C86" s="391">
        <v>100</v>
      </c>
      <c r="D86" s="323" t="s">
        <v>1065</v>
      </c>
      <c r="E86" s="337"/>
    </row>
    <row r="87" spans="1:6" s="325" customFormat="1">
      <c r="A87" s="343" t="s">
        <v>1294</v>
      </c>
      <c r="B87" s="323" t="s">
        <v>5</v>
      </c>
      <c r="C87" s="324">
        <v>96.6</v>
      </c>
      <c r="D87" s="323" t="s">
        <v>1065</v>
      </c>
      <c r="E87" s="337"/>
    </row>
    <row r="88" spans="1:6" ht="6.75" customHeight="1">
      <c r="A88" s="1"/>
      <c r="B88" s="22"/>
      <c r="C88" s="1"/>
      <c r="D88" s="353"/>
    </row>
    <row r="89" spans="1:6">
      <c r="A89" s="354" t="s">
        <v>2</v>
      </c>
      <c r="B89" s="355"/>
      <c r="C89" s="1"/>
      <c r="D89" s="353"/>
    </row>
    <row r="90" spans="1:6">
      <c r="A90" s="171" t="s">
        <v>1093</v>
      </c>
      <c r="B90" s="171" t="s">
        <v>1094</v>
      </c>
      <c r="C90" s="1"/>
      <c r="D90" s="353"/>
    </row>
    <row r="91" spans="1:6">
      <c r="A91" s="171"/>
      <c r="B91" s="171"/>
      <c r="C91" s="1"/>
      <c r="D91" s="353"/>
    </row>
    <row r="92" spans="1:6">
      <c r="A92" s="171" t="s">
        <v>1295</v>
      </c>
      <c r="B92" s="355"/>
      <c r="C92" s="1"/>
      <c r="D92" s="353"/>
    </row>
    <row r="93" spans="1:6" s="325" customFormat="1">
      <c r="A93" s="356" t="s">
        <v>1095</v>
      </c>
      <c r="B93" s="357"/>
      <c r="C93" s="78"/>
      <c r="D93" s="358"/>
    </row>
  </sheetData>
  <mergeCells count="6">
    <mergeCell ref="A42:B42"/>
    <mergeCell ref="A1:D1"/>
    <mergeCell ref="A5:B5"/>
    <mergeCell ref="A6:B6"/>
    <mergeCell ref="A25:B25"/>
    <mergeCell ref="A26:B2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>
    <oddFooter>&amp;C&amp;10Page &amp;P/&amp;N</oddFooter>
  </headerFooter>
  <rowBreaks count="4" manualBreakCount="4">
    <brk id="24" max="4" man="1"/>
    <brk id="40" max="4" man="1"/>
    <brk id="63" max="4" man="1"/>
    <brk id="80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0">
    <pageSetUpPr fitToPage="1"/>
  </sheetPr>
  <dimension ref="A1:J22"/>
  <sheetViews>
    <sheetView showGridLines="0" view="pageBreakPreview" zoomScale="85" zoomScaleNormal="100" zoomScaleSheetLayoutView="85" workbookViewId="0">
      <selection activeCell="B32" sqref="B32:B41"/>
    </sheetView>
  </sheetViews>
  <sheetFormatPr baseColWidth="10" defaultColWidth="11.42578125" defaultRowHeight="15"/>
  <cols>
    <col min="1" max="1" width="3.42578125" style="18" customWidth="1"/>
    <col min="2" max="2" width="16.85546875" customWidth="1"/>
    <col min="3" max="3" width="16.85546875" style="18" customWidth="1"/>
    <col min="4" max="4" width="17.7109375" style="18" customWidth="1"/>
    <col min="5" max="5" width="7.5703125" customWidth="1"/>
    <col min="6" max="6" width="2.5703125" customWidth="1"/>
    <col min="7" max="7" width="16.85546875" customWidth="1"/>
    <col min="8" max="9" width="16.85546875" style="18" customWidth="1"/>
    <col min="10" max="10" width="9.7109375" customWidth="1"/>
  </cols>
  <sheetData>
    <row r="1" spans="2:10" ht="45.75" customHeight="1">
      <c r="B1" s="507" t="s">
        <v>865</v>
      </c>
      <c r="C1" s="507"/>
      <c r="D1" s="507"/>
      <c r="E1" s="507"/>
      <c r="F1" s="507"/>
      <c r="G1" s="507"/>
      <c r="H1" s="507"/>
      <c r="I1" s="507"/>
      <c r="J1" s="507"/>
    </row>
    <row r="3" spans="2:10" s="18" customFormat="1" ht="15.75" customHeight="1">
      <c r="B3" s="506" t="s">
        <v>393</v>
      </c>
      <c r="C3" s="506"/>
      <c r="D3" s="506"/>
      <c r="E3" s="506"/>
      <c r="F3" s="506"/>
      <c r="G3" s="506"/>
      <c r="H3" s="506"/>
      <c r="I3" s="506"/>
      <c r="J3" s="506"/>
    </row>
    <row r="4" spans="2:10" s="71" customFormat="1" ht="7.5" customHeight="1">
      <c r="B4" s="47"/>
      <c r="C4" s="47"/>
      <c r="D4" s="47"/>
      <c r="E4" s="47"/>
      <c r="F4" s="47"/>
      <c r="G4" s="47"/>
      <c r="H4" s="47"/>
      <c r="I4" s="47"/>
      <c r="J4" s="47"/>
    </row>
    <row r="5" spans="2:10" s="1" customFormat="1" ht="14.25">
      <c r="B5" s="49" t="s">
        <v>394</v>
      </c>
      <c r="C5" s="49"/>
      <c r="D5" s="49"/>
      <c r="E5" s="49"/>
    </row>
    <row r="6" spans="2:10" s="1" customFormat="1" ht="14.25">
      <c r="B6" s="50" t="s">
        <v>395</v>
      </c>
      <c r="C6" s="50"/>
      <c r="D6" s="50"/>
      <c r="E6" s="50"/>
    </row>
    <row r="7" spans="2:10" s="1" customFormat="1" ht="14.25">
      <c r="B7" s="72"/>
      <c r="C7" s="72"/>
    </row>
    <row r="8" spans="2:10" s="15" customFormat="1" ht="46.5" customHeight="1">
      <c r="B8" s="508" t="s">
        <v>977</v>
      </c>
      <c r="C8" s="509"/>
      <c r="D8" s="510"/>
      <c r="G8" s="511" t="s">
        <v>775</v>
      </c>
      <c r="H8" s="512"/>
      <c r="I8" s="513"/>
    </row>
    <row r="9" spans="2:10" s="15" customFormat="1" ht="6.75" customHeight="1"/>
    <row r="10" spans="2:10" s="15" customFormat="1" ht="30" customHeight="1">
      <c r="B10" s="73" t="s">
        <v>392</v>
      </c>
      <c r="C10" s="163">
        <v>2014</v>
      </c>
      <c r="D10" s="163">
        <v>2015</v>
      </c>
      <c r="F10" s="16"/>
      <c r="G10" s="73" t="s">
        <v>392</v>
      </c>
      <c r="H10" s="163">
        <v>2014</v>
      </c>
      <c r="I10" s="163">
        <v>2015</v>
      </c>
    </row>
    <row r="11" spans="2:10" s="15" customFormat="1" ht="12.75">
      <c r="B11" s="74" t="s">
        <v>388</v>
      </c>
      <c r="C11" s="185">
        <v>-10.7</v>
      </c>
      <c r="D11" s="184">
        <v>2.5</v>
      </c>
      <c r="G11" s="74" t="s">
        <v>388</v>
      </c>
      <c r="H11" s="185">
        <v>-15.6</v>
      </c>
      <c r="I11" s="186">
        <v>4</v>
      </c>
    </row>
    <row r="12" spans="2:10" s="15" customFormat="1" ht="12.75">
      <c r="B12" s="74" t="s">
        <v>389</v>
      </c>
      <c r="C12" s="185">
        <v>-0.1</v>
      </c>
      <c r="D12" s="184">
        <v>0.5</v>
      </c>
      <c r="G12" s="74" t="s">
        <v>389</v>
      </c>
      <c r="H12" s="186">
        <v>0.2</v>
      </c>
      <c r="I12" s="184">
        <v>1</v>
      </c>
    </row>
    <row r="13" spans="2:10" s="15" customFormat="1" ht="12.75">
      <c r="B13" s="74" t="s">
        <v>866</v>
      </c>
      <c r="C13" s="185">
        <v>-0.2</v>
      </c>
      <c r="D13" s="184">
        <v>0.1</v>
      </c>
      <c r="G13" s="74" t="s">
        <v>866</v>
      </c>
      <c r="H13" s="185">
        <v>-0.4</v>
      </c>
      <c r="I13" s="184">
        <v>0.2</v>
      </c>
    </row>
    <row r="14" spans="2:10" s="15" customFormat="1" ht="12.75">
      <c r="B14" s="74" t="s">
        <v>867</v>
      </c>
      <c r="C14" s="185">
        <v>-10.7</v>
      </c>
      <c r="D14" s="185">
        <v>-9.8000000000000007</v>
      </c>
      <c r="G14" s="74" t="s">
        <v>867</v>
      </c>
      <c r="H14" s="185">
        <v>-16.3</v>
      </c>
      <c r="I14" s="185">
        <v>-17.399999999999999</v>
      </c>
    </row>
    <row r="15" spans="2:10" s="15" customFormat="1" ht="12.75"/>
    <row r="16" spans="2:10" s="15" customFormat="1" ht="12.75">
      <c r="B16" s="74" t="s">
        <v>390</v>
      </c>
      <c r="C16" s="185">
        <f>C11+C12</f>
        <v>-10.799999999999999</v>
      </c>
      <c r="D16" s="184">
        <f>D11+D12</f>
        <v>3</v>
      </c>
      <c r="G16" s="74" t="s">
        <v>390</v>
      </c>
      <c r="H16" s="185">
        <f>H11+H12</f>
        <v>-15.4</v>
      </c>
      <c r="I16" s="184">
        <f>I11+I12</f>
        <v>5</v>
      </c>
    </row>
    <row r="17" spans="2:9" s="15" customFormat="1" ht="12.75">
      <c r="B17" s="74" t="s">
        <v>868</v>
      </c>
      <c r="C17" s="185">
        <f>C13+C14</f>
        <v>-10.899999999999999</v>
      </c>
      <c r="D17" s="185">
        <f>D13+D14</f>
        <v>-9.7000000000000011</v>
      </c>
      <c r="G17" s="74" t="s">
        <v>868</v>
      </c>
      <c r="H17" s="185">
        <f>H13+H14</f>
        <v>-16.7</v>
      </c>
      <c r="I17" s="185">
        <f>I13+I14</f>
        <v>-17.2</v>
      </c>
    </row>
    <row r="18" spans="2:9" s="15" customFormat="1" ht="12.75">
      <c r="D18" s="13"/>
    </row>
    <row r="19" spans="2:9" s="15" customFormat="1" ht="12.75">
      <c r="B19" s="74" t="s">
        <v>869</v>
      </c>
      <c r="C19" s="185">
        <f>C16+C17</f>
        <v>-21.699999999999996</v>
      </c>
      <c r="D19" s="185">
        <v>-6.6</v>
      </c>
      <c r="G19" s="74" t="s">
        <v>869</v>
      </c>
      <c r="H19" s="185">
        <f>H16+H17</f>
        <v>-32.1</v>
      </c>
      <c r="I19" s="185">
        <f>I16+I17</f>
        <v>-12.2</v>
      </c>
    </row>
    <row r="20" spans="2:9" s="15" customFormat="1" ht="12.75"/>
    <row r="21" spans="2:9" s="15" customFormat="1" ht="12.75">
      <c r="B21" s="76" t="s">
        <v>391</v>
      </c>
      <c r="C21" s="76"/>
      <c r="G21" s="75"/>
      <c r="H21" s="75"/>
    </row>
    <row r="22" spans="2:9">
      <c r="B22" s="1"/>
      <c r="C22" s="1"/>
    </row>
  </sheetData>
  <mergeCells count="4">
    <mergeCell ref="B3:J3"/>
    <mergeCell ref="B1:J1"/>
    <mergeCell ref="B8:D8"/>
    <mergeCell ref="G8:I8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9" fitToHeight="0" orientation="landscape" r:id="rId1"/>
  <headerFooter differentFirst="1">
    <oddFooter>&amp;C&amp;10Page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2:R73"/>
  <sheetViews>
    <sheetView showGridLines="0" view="pageBreakPreview" zoomScale="50" zoomScaleNormal="40" zoomScaleSheetLayoutView="50" workbookViewId="0">
      <pane xSplit="2" ySplit="5" topLeftCell="C6" activePane="bottomRight" state="frozen"/>
      <selection activeCell="B32" sqref="B32:B41"/>
      <selection pane="topRight" activeCell="B32" sqref="B32:B41"/>
      <selection pane="bottomLeft" activeCell="B32" sqref="B32:B41"/>
      <selection pane="bottomRight" activeCell="B32" sqref="B32:B41"/>
    </sheetView>
  </sheetViews>
  <sheetFormatPr baseColWidth="10" defaultColWidth="11.42578125" defaultRowHeight="20.25"/>
  <cols>
    <col min="1" max="1" width="12.7109375" style="37" customWidth="1"/>
    <col min="2" max="2" width="28.85546875" style="38" customWidth="1"/>
    <col min="3" max="6" width="15.85546875" style="1" customWidth="1"/>
    <col min="7" max="7" width="13.85546875" style="1" bestFit="1" customWidth="1"/>
    <col min="8" max="9" width="16.140625" style="1" customWidth="1"/>
    <col min="10" max="10" width="15.5703125" style="1" bestFit="1" customWidth="1"/>
    <col min="11" max="12" width="13.7109375" style="1" customWidth="1"/>
    <col min="13" max="13" width="28.85546875" style="22" customWidth="1"/>
    <col min="14" max="14" width="20.28515625" style="22" customWidth="1"/>
    <col min="15" max="15" width="22.42578125" style="22" customWidth="1"/>
    <col min="16" max="16" width="20.28515625" style="22" customWidth="1"/>
    <col min="17" max="17" width="4.28515625" style="1" customWidth="1"/>
    <col min="18" max="18" width="12.28515625" style="1" bestFit="1" customWidth="1"/>
    <col min="19" max="16384" width="11.42578125" style="1"/>
  </cols>
  <sheetData>
    <row r="2" spans="1:17" ht="31.5" customHeight="1">
      <c r="A2" s="470" t="s">
        <v>357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</row>
    <row r="3" spans="1:17" ht="18.75" customHeight="1">
      <c r="A3" s="447" t="s">
        <v>978</v>
      </c>
      <c r="B3" s="162"/>
    </row>
    <row r="4" spans="1:17" s="26" customFormat="1" ht="54" customHeight="1">
      <c r="A4" s="471" t="s">
        <v>375</v>
      </c>
      <c r="B4" s="471"/>
      <c r="C4" s="473" t="s">
        <v>76</v>
      </c>
      <c r="D4" s="473"/>
      <c r="E4" s="473"/>
      <c r="F4" s="473"/>
      <c r="G4" s="474" t="s">
        <v>3</v>
      </c>
      <c r="H4" s="474"/>
      <c r="I4" s="474"/>
      <c r="J4" s="474"/>
      <c r="K4" s="475" t="s">
        <v>337</v>
      </c>
      <c r="L4" s="475"/>
      <c r="M4" s="195" t="s">
        <v>338</v>
      </c>
      <c r="N4" s="476" t="s">
        <v>198</v>
      </c>
      <c r="O4" s="476"/>
      <c r="P4" s="476"/>
      <c r="Q4" s="39"/>
    </row>
    <row r="5" spans="1:17" s="26" customFormat="1" ht="108.75" customHeight="1">
      <c r="A5" s="472"/>
      <c r="B5" s="472"/>
      <c r="C5" s="96" t="s">
        <v>358</v>
      </c>
      <c r="D5" s="96" t="s">
        <v>359</v>
      </c>
      <c r="E5" s="96" t="s">
        <v>360</v>
      </c>
      <c r="F5" s="96" t="s">
        <v>361</v>
      </c>
      <c r="G5" s="97" t="s">
        <v>358</v>
      </c>
      <c r="H5" s="97" t="s">
        <v>359</v>
      </c>
      <c r="I5" s="97" t="s">
        <v>360</v>
      </c>
      <c r="J5" s="97" t="s">
        <v>362</v>
      </c>
      <c r="K5" s="98" t="s">
        <v>238</v>
      </c>
      <c r="L5" s="98" t="s">
        <v>233</v>
      </c>
      <c r="M5" s="99" t="s">
        <v>363</v>
      </c>
      <c r="N5" s="100" t="s">
        <v>334</v>
      </c>
      <c r="O5" s="100" t="s">
        <v>335</v>
      </c>
      <c r="P5" s="100" t="s">
        <v>336</v>
      </c>
      <c r="Q5" s="39"/>
    </row>
    <row r="6" spans="1:17" s="8" customFormat="1" ht="36.75" customHeight="1">
      <c r="A6" s="465" t="s">
        <v>911</v>
      </c>
      <c r="B6" s="77" t="s">
        <v>266</v>
      </c>
      <c r="C6" s="103"/>
      <c r="D6" s="104"/>
      <c r="E6" s="104"/>
      <c r="F6" s="104"/>
      <c r="G6" s="115"/>
      <c r="H6" s="115"/>
      <c r="I6" s="115" t="s">
        <v>373</v>
      </c>
      <c r="J6" s="115"/>
      <c r="K6" s="203"/>
      <c r="L6" s="203"/>
      <c r="M6" s="123"/>
      <c r="N6" s="135" t="s">
        <v>373</v>
      </c>
      <c r="O6" s="135" t="s">
        <v>373</v>
      </c>
      <c r="P6" s="176"/>
    </row>
    <row r="7" spans="1:17" s="8" customFormat="1" ht="36.75" customHeight="1">
      <c r="A7" s="466"/>
      <c r="B7" s="40" t="s">
        <v>14</v>
      </c>
      <c r="C7" s="105"/>
      <c r="D7" s="106"/>
      <c r="E7" s="106"/>
      <c r="F7" s="106"/>
      <c r="G7" s="116" t="s">
        <v>373</v>
      </c>
      <c r="H7" s="116" t="s">
        <v>373</v>
      </c>
      <c r="I7" s="116" t="s">
        <v>373</v>
      </c>
      <c r="J7" s="116" t="s">
        <v>364</v>
      </c>
      <c r="K7" s="204"/>
      <c r="L7" s="128" t="s">
        <v>373</v>
      </c>
      <c r="M7" s="124"/>
      <c r="N7" s="136" t="s">
        <v>373</v>
      </c>
      <c r="O7" s="136" t="s">
        <v>373</v>
      </c>
      <c r="P7" s="177" t="s">
        <v>373</v>
      </c>
    </row>
    <row r="8" spans="1:17" s="8" customFormat="1" ht="36.75" customHeight="1">
      <c r="A8" s="466"/>
      <c r="B8" s="40" t="s">
        <v>5</v>
      </c>
      <c r="C8" s="105"/>
      <c r="D8" s="106"/>
      <c r="E8" s="106"/>
      <c r="F8" s="106"/>
      <c r="G8" s="116" t="s">
        <v>373</v>
      </c>
      <c r="H8" s="116" t="s">
        <v>373</v>
      </c>
      <c r="I8" s="116" t="s">
        <v>373</v>
      </c>
      <c r="J8" s="116" t="s">
        <v>364</v>
      </c>
      <c r="K8" s="128" t="s">
        <v>373</v>
      </c>
      <c r="L8" s="128" t="s">
        <v>373</v>
      </c>
      <c r="M8" s="124" t="s">
        <v>365</v>
      </c>
      <c r="N8" s="136" t="s">
        <v>373</v>
      </c>
      <c r="O8" s="136" t="s">
        <v>373</v>
      </c>
      <c r="P8" s="177" t="s">
        <v>373</v>
      </c>
    </row>
    <row r="9" spans="1:17" s="8" customFormat="1" ht="36.75" customHeight="1">
      <c r="A9" s="466"/>
      <c r="B9" s="40" t="s">
        <v>33</v>
      </c>
      <c r="C9" s="105"/>
      <c r="D9" s="106"/>
      <c r="E9" s="106"/>
      <c r="F9" s="106"/>
      <c r="G9" s="116" t="s">
        <v>373</v>
      </c>
      <c r="H9" s="116" t="s">
        <v>373</v>
      </c>
      <c r="I9" s="116" t="s">
        <v>373</v>
      </c>
      <c r="J9" s="116"/>
      <c r="K9" s="128" t="s">
        <v>373</v>
      </c>
      <c r="L9" s="128"/>
      <c r="M9" s="124" t="s">
        <v>366</v>
      </c>
      <c r="N9" s="136" t="s">
        <v>373</v>
      </c>
      <c r="O9" s="136" t="s">
        <v>373</v>
      </c>
      <c r="P9" s="177" t="s">
        <v>373</v>
      </c>
    </row>
    <row r="10" spans="1:17" s="8" customFormat="1" ht="36.75" customHeight="1">
      <c r="A10" s="466"/>
      <c r="B10" s="40" t="s">
        <v>44</v>
      </c>
      <c r="C10" s="105"/>
      <c r="D10" s="106"/>
      <c r="E10" s="106"/>
      <c r="F10" s="106"/>
      <c r="G10" s="116" t="s">
        <v>373</v>
      </c>
      <c r="H10" s="116" t="s">
        <v>373</v>
      </c>
      <c r="I10" s="116" t="s">
        <v>373</v>
      </c>
      <c r="J10" s="116"/>
      <c r="K10" s="128"/>
      <c r="L10" s="128"/>
      <c r="M10" s="124"/>
      <c r="N10" s="136" t="s">
        <v>373</v>
      </c>
      <c r="O10" s="136" t="s">
        <v>373</v>
      </c>
      <c r="P10" s="177"/>
    </row>
    <row r="11" spans="1:17" s="8" customFormat="1" ht="36.75" customHeight="1">
      <c r="A11" s="466"/>
      <c r="B11" s="40" t="s">
        <v>352</v>
      </c>
      <c r="C11" s="105"/>
      <c r="D11" s="106"/>
      <c r="E11" s="107"/>
      <c r="F11" s="106"/>
      <c r="G11" s="116"/>
      <c r="H11" s="116"/>
      <c r="I11" s="116"/>
      <c r="J11" s="116"/>
      <c r="K11" s="128"/>
      <c r="L11" s="128"/>
      <c r="M11" s="124"/>
      <c r="N11" s="136" t="s">
        <v>373</v>
      </c>
      <c r="O11" s="136" t="s">
        <v>373</v>
      </c>
      <c r="P11" s="177"/>
    </row>
    <row r="12" spans="1:17" s="8" customFormat="1" ht="36.75" customHeight="1">
      <c r="A12" s="466"/>
      <c r="B12" s="40" t="s">
        <v>46</v>
      </c>
      <c r="C12" s="105"/>
      <c r="D12" s="106"/>
      <c r="E12" s="106"/>
      <c r="F12" s="108"/>
      <c r="G12" s="116" t="s">
        <v>373</v>
      </c>
      <c r="H12" s="116" t="s">
        <v>373</v>
      </c>
      <c r="I12" s="116" t="s">
        <v>373</v>
      </c>
      <c r="J12" s="116"/>
      <c r="K12" s="128" t="s">
        <v>373</v>
      </c>
      <c r="L12" s="128"/>
      <c r="M12" s="228"/>
      <c r="N12" s="136" t="s">
        <v>373</v>
      </c>
      <c r="O12" s="136" t="s">
        <v>373</v>
      </c>
      <c r="P12" s="177"/>
    </row>
    <row r="13" spans="1:17" s="8" customFormat="1" ht="36.75" customHeight="1">
      <c r="A13" s="466"/>
      <c r="B13" s="41" t="s">
        <v>355</v>
      </c>
      <c r="C13" s="109"/>
      <c r="D13" s="110"/>
      <c r="E13" s="110"/>
      <c r="F13" s="110"/>
      <c r="G13" s="117"/>
      <c r="H13" s="117"/>
      <c r="I13" s="117"/>
      <c r="J13" s="117"/>
      <c r="K13" s="129"/>
      <c r="L13" s="129"/>
      <c r="M13" s="125"/>
      <c r="N13" s="137" t="s">
        <v>373</v>
      </c>
      <c r="O13" s="137" t="s">
        <v>373</v>
      </c>
      <c r="P13" s="178"/>
    </row>
    <row r="14" spans="1:17" s="42" customFormat="1" ht="6.75" customHeight="1">
      <c r="A14" s="179"/>
      <c r="B14" s="134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</row>
    <row r="15" spans="1:17" s="8" customFormat="1" ht="36.75" customHeight="1">
      <c r="A15" s="468" t="s">
        <v>912</v>
      </c>
      <c r="B15" s="43" t="s">
        <v>351</v>
      </c>
      <c r="C15" s="111"/>
      <c r="D15" s="112"/>
      <c r="E15" s="112"/>
      <c r="F15" s="112"/>
      <c r="G15" s="118"/>
      <c r="H15" s="118"/>
      <c r="I15" s="118" t="s">
        <v>373</v>
      </c>
      <c r="J15" s="118"/>
      <c r="K15" s="130"/>
      <c r="L15" s="130"/>
      <c r="M15" s="126"/>
      <c r="N15" s="138" t="s">
        <v>373</v>
      </c>
      <c r="O15" s="138" t="s">
        <v>373</v>
      </c>
      <c r="P15" s="180" t="s">
        <v>373</v>
      </c>
    </row>
    <row r="16" spans="1:17" s="8" customFormat="1" ht="36.75" customHeight="1">
      <c r="A16" s="468"/>
      <c r="B16" s="40" t="s">
        <v>57</v>
      </c>
      <c r="C16" s="105"/>
      <c r="D16" s="106"/>
      <c r="E16" s="106"/>
      <c r="F16" s="106"/>
      <c r="G16" s="116" t="s">
        <v>373</v>
      </c>
      <c r="H16" s="116" t="s">
        <v>373</v>
      </c>
      <c r="I16" s="116"/>
      <c r="J16" s="116"/>
      <c r="K16" s="128"/>
      <c r="L16" s="128"/>
      <c r="M16" s="124"/>
      <c r="N16" s="136" t="s">
        <v>373</v>
      </c>
      <c r="O16" s="136" t="s">
        <v>373</v>
      </c>
      <c r="P16" s="177"/>
    </row>
    <row r="17" spans="1:18" s="8" customFormat="1" ht="36.75" customHeight="1">
      <c r="A17" s="468"/>
      <c r="B17" s="40" t="s">
        <v>60</v>
      </c>
      <c r="C17" s="105"/>
      <c r="D17" s="106"/>
      <c r="E17" s="106"/>
      <c r="F17" s="106"/>
      <c r="G17" s="116"/>
      <c r="H17" s="116"/>
      <c r="I17" s="116"/>
      <c r="J17" s="116" t="s">
        <v>367</v>
      </c>
      <c r="K17" s="128"/>
      <c r="L17" s="128"/>
      <c r="M17" s="124"/>
      <c r="N17" s="136" t="s">
        <v>373</v>
      </c>
      <c r="O17" s="136" t="s">
        <v>373</v>
      </c>
      <c r="P17" s="177"/>
    </row>
    <row r="18" spans="1:18" s="8" customFormat="1" ht="36.75" customHeight="1">
      <c r="A18" s="468"/>
      <c r="B18" s="40" t="s">
        <v>61</v>
      </c>
      <c r="C18" s="105"/>
      <c r="D18" s="106"/>
      <c r="E18" s="106"/>
      <c r="F18" s="106"/>
      <c r="G18" s="116" t="s">
        <v>373</v>
      </c>
      <c r="H18" s="116" t="s">
        <v>373</v>
      </c>
      <c r="I18" s="116" t="s">
        <v>373</v>
      </c>
      <c r="J18" s="116" t="s">
        <v>364</v>
      </c>
      <c r="K18" s="128"/>
      <c r="L18" s="128"/>
      <c r="M18" s="124"/>
      <c r="N18" s="136" t="s">
        <v>373</v>
      </c>
      <c r="O18" s="136" t="s">
        <v>373</v>
      </c>
      <c r="P18" s="177" t="s">
        <v>373</v>
      </c>
    </row>
    <row r="19" spans="1:18" s="8" customFormat="1" ht="36.75" customHeight="1">
      <c r="A19" s="468"/>
      <c r="B19" s="40" t="s">
        <v>226</v>
      </c>
      <c r="C19" s="105"/>
      <c r="D19" s="106"/>
      <c r="E19" s="106"/>
      <c r="F19" s="106"/>
      <c r="G19" s="116"/>
      <c r="H19" s="116"/>
      <c r="I19" s="116"/>
      <c r="J19" s="116"/>
      <c r="K19" s="128" t="s">
        <v>373</v>
      </c>
      <c r="L19" s="131" t="s">
        <v>373</v>
      </c>
      <c r="M19" s="124"/>
      <c r="N19" s="136"/>
      <c r="O19" s="136" t="s">
        <v>373</v>
      </c>
      <c r="P19" s="177" t="s">
        <v>373</v>
      </c>
    </row>
    <row r="20" spans="1:18" s="8" customFormat="1" ht="36.75" customHeight="1">
      <c r="A20" s="468"/>
      <c r="B20" s="40" t="s">
        <v>71</v>
      </c>
      <c r="C20" s="105"/>
      <c r="D20" s="106"/>
      <c r="E20" s="106"/>
      <c r="F20" s="106"/>
      <c r="G20" s="116" t="s">
        <v>373</v>
      </c>
      <c r="H20" s="116" t="s">
        <v>373</v>
      </c>
      <c r="I20" s="116"/>
      <c r="J20" s="116"/>
      <c r="K20" s="128"/>
      <c r="L20" s="128"/>
      <c r="M20" s="124"/>
      <c r="N20" s="136" t="s">
        <v>373</v>
      </c>
      <c r="O20" s="136" t="s">
        <v>373</v>
      </c>
      <c r="P20" s="177" t="s">
        <v>373</v>
      </c>
    </row>
    <row r="21" spans="1:18" s="8" customFormat="1" ht="36.75" customHeight="1">
      <c r="A21" s="468"/>
      <c r="B21" s="40" t="s">
        <v>73</v>
      </c>
      <c r="C21" s="105"/>
      <c r="D21" s="106"/>
      <c r="E21" s="106"/>
      <c r="F21" s="106"/>
      <c r="G21" s="116" t="s">
        <v>373</v>
      </c>
      <c r="H21" s="116"/>
      <c r="I21" s="116"/>
      <c r="J21" s="116"/>
      <c r="K21" s="128"/>
      <c r="L21" s="128"/>
      <c r="M21" s="124"/>
      <c r="N21" s="136" t="s">
        <v>373</v>
      </c>
      <c r="O21" s="136" t="s">
        <v>373</v>
      </c>
      <c r="P21" s="177"/>
    </row>
    <row r="22" spans="1:18" s="8" customFormat="1" ht="36.75" customHeight="1">
      <c r="A22" s="468"/>
      <c r="B22" s="40" t="s">
        <v>74</v>
      </c>
      <c r="C22" s="105"/>
      <c r="D22" s="106"/>
      <c r="E22" s="106"/>
      <c r="F22" s="106"/>
      <c r="G22" s="116"/>
      <c r="H22" s="116" t="s">
        <v>373</v>
      </c>
      <c r="I22" s="116" t="s">
        <v>373</v>
      </c>
      <c r="J22" s="116" t="s">
        <v>368</v>
      </c>
      <c r="K22" s="128"/>
      <c r="L22" s="128"/>
      <c r="M22" s="124"/>
      <c r="N22" s="136" t="s">
        <v>373</v>
      </c>
      <c r="O22" s="136"/>
      <c r="P22" s="177" t="s">
        <v>373</v>
      </c>
    </row>
    <row r="23" spans="1:18" s="8" customFormat="1" ht="36.75" customHeight="1">
      <c r="A23" s="468"/>
      <c r="B23" s="40" t="s">
        <v>353</v>
      </c>
      <c r="C23" s="105"/>
      <c r="D23" s="106"/>
      <c r="E23" s="106"/>
      <c r="F23" s="106"/>
      <c r="G23" s="116"/>
      <c r="H23" s="116"/>
      <c r="I23" s="116"/>
      <c r="J23" s="116"/>
      <c r="K23" s="128"/>
      <c r="L23" s="128"/>
      <c r="M23" s="124"/>
      <c r="N23" s="201"/>
      <c r="O23" s="136"/>
      <c r="P23" s="177"/>
    </row>
    <row r="24" spans="1:18" s="8" customFormat="1" ht="36.75" customHeight="1">
      <c r="A24" s="468"/>
      <c r="B24" s="40" t="s">
        <v>322</v>
      </c>
      <c r="C24" s="105"/>
      <c r="D24" s="106"/>
      <c r="E24" s="106"/>
      <c r="F24" s="106"/>
      <c r="G24" s="116"/>
      <c r="H24" s="116"/>
      <c r="I24" s="116"/>
      <c r="J24" s="116" t="s">
        <v>914</v>
      </c>
      <c r="K24" s="128"/>
      <c r="L24" s="128"/>
      <c r="M24" s="124"/>
      <c r="N24" s="136" t="s">
        <v>373</v>
      </c>
      <c r="O24" s="136"/>
      <c r="P24" s="177"/>
    </row>
    <row r="25" spans="1:18" s="8" customFormat="1" ht="36.75" customHeight="1">
      <c r="A25" s="468"/>
      <c r="B25" s="41" t="s">
        <v>54</v>
      </c>
      <c r="C25" s="109"/>
      <c r="D25" s="110"/>
      <c r="E25" s="110"/>
      <c r="F25" s="110"/>
      <c r="G25" s="117" t="s">
        <v>373</v>
      </c>
      <c r="H25" s="117" t="s">
        <v>373</v>
      </c>
      <c r="I25" s="117" t="s">
        <v>373</v>
      </c>
      <c r="J25" s="117"/>
      <c r="K25" s="129"/>
      <c r="L25" s="129"/>
      <c r="M25" s="125"/>
      <c r="N25" s="137" t="s">
        <v>373</v>
      </c>
      <c r="O25" s="137" t="s">
        <v>373</v>
      </c>
      <c r="P25" s="178"/>
      <c r="R25" s="70"/>
    </row>
    <row r="26" spans="1:18" s="42" customFormat="1" ht="6.75" customHeight="1">
      <c r="A26" s="179"/>
      <c r="B26" s="134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</row>
    <row r="27" spans="1:18" s="10" customFormat="1" ht="36.75" customHeight="1">
      <c r="A27" s="466" t="s">
        <v>909</v>
      </c>
      <c r="B27" s="164" t="s">
        <v>315</v>
      </c>
      <c r="C27" s="165" t="s">
        <v>373</v>
      </c>
      <c r="D27" s="166" t="s">
        <v>373</v>
      </c>
      <c r="E27" s="166" t="s">
        <v>373</v>
      </c>
      <c r="F27" s="166"/>
      <c r="G27" s="167"/>
      <c r="H27" s="167"/>
      <c r="I27" s="167"/>
      <c r="J27" s="167"/>
      <c r="K27" s="168" t="s">
        <v>373</v>
      </c>
      <c r="L27" s="168" t="s">
        <v>373</v>
      </c>
      <c r="M27" s="169" t="s">
        <v>369</v>
      </c>
      <c r="N27" s="170" t="s">
        <v>373</v>
      </c>
      <c r="O27" s="138" t="s">
        <v>373</v>
      </c>
      <c r="P27" s="181" t="s">
        <v>373</v>
      </c>
    </row>
    <row r="28" spans="1:18" s="10" customFormat="1" ht="36.75" customHeight="1">
      <c r="A28" s="466"/>
      <c r="B28" s="41" t="s">
        <v>320</v>
      </c>
      <c r="C28" s="109" t="s">
        <v>373</v>
      </c>
      <c r="D28" s="110"/>
      <c r="E28" s="110" t="s">
        <v>373</v>
      </c>
      <c r="F28" s="110" t="s">
        <v>367</v>
      </c>
      <c r="G28" s="117"/>
      <c r="H28" s="117"/>
      <c r="I28" s="117"/>
      <c r="J28" s="117"/>
      <c r="K28" s="129"/>
      <c r="L28" s="129"/>
      <c r="M28" s="125"/>
      <c r="N28" s="137"/>
      <c r="O28" s="137"/>
      <c r="P28" s="178" t="s">
        <v>373</v>
      </c>
    </row>
    <row r="29" spans="1:18" s="42" customFormat="1" ht="6.75" customHeight="1">
      <c r="A29" s="179"/>
      <c r="B29" s="134"/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</row>
    <row r="30" spans="1:18" s="8" customFormat="1" ht="36.75" customHeight="1">
      <c r="A30" s="466" t="s">
        <v>77</v>
      </c>
      <c r="B30" s="43" t="s">
        <v>292</v>
      </c>
      <c r="C30" s="111"/>
      <c r="D30" s="112"/>
      <c r="E30" s="112" t="s">
        <v>373</v>
      </c>
      <c r="F30" s="112" t="s">
        <v>374</v>
      </c>
      <c r="G30" s="119"/>
      <c r="H30" s="119"/>
      <c r="I30" s="119"/>
      <c r="J30" s="119"/>
      <c r="K30" s="130"/>
      <c r="L30" s="130"/>
      <c r="M30" s="126"/>
      <c r="N30" s="138"/>
      <c r="O30" s="138"/>
      <c r="P30" s="180"/>
    </row>
    <row r="31" spans="1:18" s="8" customFormat="1" ht="36.75" customHeight="1">
      <c r="A31" s="466"/>
      <c r="B31" s="40" t="s">
        <v>78</v>
      </c>
      <c r="C31" s="105" t="s">
        <v>373</v>
      </c>
      <c r="D31" s="106" t="s">
        <v>373</v>
      </c>
      <c r="E31" s="106"/>
      <c r="F31" s="106"/>
      <c r="G31" s="120"/>
      <c r="H31" s="120"/>
      <c r="I31" s="120"/>
      <c r="J31" s="120"/>
      <c r="K31" s="128" t="s">
        <v>373</v>
      </c>
      <c r="L31" s="128"/>
      <c r="M31" s="124"/>
      <c r="N31" s="136" t="s">
        <v>373</v>
      </c>
      <c r="O31" s="136" t="s">
        <v>373</v>
      </c>
      <c r="P31" s="177" t="s">
        <v>373</v>
      </c>
    </row>
    <row r="32" spans="1:18" s="8" customFormat="1" ht="36.75" customHeight="1">
      <c r="A32" s="466"/>
      <c r="B32" s="40" t="s">
        <v>94</v>
      </c>
      <c r="C32" s="105" t="s">
        <v>373</v>
      </c>
      <c r="D32" s="106" t="s">
        <v>373</v>
      </c>
      <c r="E32" s="106" t="s">
        <v>373</v>
      </c>
      <c r="F32" s="187" t="s">
        <v>871</v>
      </c>
      <c r="G32" s="120"/>
      <c r="H32" s="120"/>
      <c r="I32" s="120"/>
      <c r="J32" s="120"/>
      <c r="K32" s="128"/>
      <c r="L32" s="128"/>
      <c r="M32" s="124"/>
      <c r="N32" s="136" t="s">
        <v>373</v>
      </c>
      <c r="O32" s="136" t="s">
        <v>373</v>
      </c>
      <c r="P32" s="177" t="s">
        <v>373</v>
      </c>
    </row>
    <row r="33" spans="1:18" s="8" customFormat="1" ht="36.75" customHeight="1">
      <c r="A33" s="466"/>
      <c r="B33" s="41" t="s">
        <v>101</v>
      </c>
      <c r="C33" s="109" t="s">
        <v>373</v>
      </c>
      <c r="D33" s="110" t="s">
        <v>373</v>
      </c>
      <c r="E33" s="110" t="s">
        <v>373</v>
      </c>
      <c r="F33" s="110" t="s">
        <v>376</v>
      </c>
      <c r="G33" s="117"/>
      <c r="H33" s="117"/>
      <c r="I33" s="117"/>
      <c r="J33" s="117"/>
      <c r="K33" s="129"/>
      <c r="L33" s="129"/>
      <c r="M33" s="125"/>
      <c r="N33" s="137"/>
      <c r="O33" s="137"/>
      <c r="P33" s="177" t="s">
        <v>373</v>
      </c>
    </row>
    <row r="34" spans="1:18" s="42" customFormat="1" ht="6.75" customHeight="1">
      <c r="A34" s="179"/>
      <c r="B34" s="134"/>
      <c r="C34" s="101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8" s="8" customFormat="1" ht="36.75" customHeight="1">
      <c r="A35" s="467" t="s">
        <v>106</v>
      </c>
      <c r="B35" s="43" t="s">
        <v>107</v>
      </c>
      <c r="C35" s="111" t="s">
        <v>373</v>
      </c>
      <c r="D35" s="112"/>
      <c r="E35" s="112"/>
      <c r="F35" s="112" t="s">
        <v>369</v>
      </c>
      <c r="G35" s="118"/>
      <c r="H35" s="118"/>
      <c r="I35" s="118"/>
      <c r="J35" s="118"/>
      <c r="K35" s="130"/>
      <c r="L35" s="130"/>
      <c r="M35" s="126"/>
      <c r="N35" s="138" t="s">
        <v>373</v>
      </c>
      <c r="O35" s="200" t="s">
        <v>373</v>
      </c>
      <c r="P35" s="180"/>
    </row>
    <row r="36" spans="1:18" s="8" customFormat="1" ht="36.75" customHeight="1">
      <c r="A36" s="467"/>
      <c r="B36" s="40" t="s">
        <v>109</v>
      </c>
      <c r="C36" s="105" t="s">
        <v>373</v>
      </c>
      <c r="D36" s="106" t="s">
        <v>373</v>
      </c>
      <c r="E36" s="106" t="s">
        <v>373</v>
      </c>
      <c r="F36" s="106" t="s">
        <v>374</v>
      </c>
      <c r="G36" s="120"/>
      <c r="H36" s="120"/>
      <c r="I36" s="120"/>
      <c r="J36" s="120"/>
      <c r="K36" s="128"/>
      <c r="L36" s="128"/>
      <c r="M36" s="124"/>
      <c r="N36" s="136"/>
      <c r="O36" s="136" t="s">
        <v>373</v>
      </c>
      <c r="P36" s="177"/>
    </row>
    <row r="37" spans="1:18" s="8" customFormat="1" ht="36.75" customHeight="1">
      <c r="A37" s="467"/>
      <c r="B37" s="40" t="s">
        <v>112</v>
      </c>
      <c r="C37" s="105" t="s">
        <v>373</v>
      </c>
      <c r="D37" s="106"/>
      <c r="E37" s="106"/>
      <c r="F37" s="106" t="s">
        <v>233</v>
      </c>
      <c r="G37" s="116"/>
      <c r="H37" s="116"/>
      <c r="I37" s="116"/>
      <c r="J37" s="116"/>
      <c r="K37" s="128"/>
      <c r="L37" s="128"/>
      <c r="M37" s="124"/>
      <c r="N37" s="136"/>
      <c r="O37" s="136"/>
      <c r="P37" s="177"/>
    </row>
    <row r="38" spans="1:18" s="8" customFormat="1" ht="36.75" customHeight="1">
      <c r="A38" s="467"/>
      <c r="B38" s="41" t="s">
        <v>114</v>
      </c>
      <c r="C38" s="109" t="s">
        <v>373</v>
      </c>
      <c r="D38" s="110" t="s">
        <v>373</v>
      </c>
      <c r="E38" s="110" t="s">
        <v>373</v>
      </c>
      <c r="F38" s="110" t="s">
        <v>864</v>
      </c>
      <c r="G38" s="121"/>
      <c r="H38" s="121"/>
      <c r="I38" s="121"/>
      <c r="J38" s="121"/>
      <c r="K38" s="129"/>
      <c r="L38" s="129" t="s">
        <v>373</v>
      </c>
      <c r="M38" s="125"/>
      <c r="N38" s="137" t="s">
        <v>373</v>
      </c>
      <c r="O38" s="137"/>
      <c r="P38" s="178"/>
    </row>
    <row r="39" spans="1:18" s="42" customFormat="1" ht="6.75" customHeight="1">
      <c r="A39" s="179"/>
      <c r="B39" s="134"/>
      <c r="C39" s="101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8" s="8" customFormat="1" ht="36.75" customHeight="1">
      <c r="A40" s="466" t="s">
        <v>771</v>
      </c>
      <c r="B40" s="43" t="s">
        <v>237</v>
      </c>
      <c r="C40" s="111"/>
      <c r="D40" s="112"/>
      <c r="E40" s="112"/>
      <c r="F40" s="112"/>
      <c r="G40" s="119"/>
      <c r="H40" s="119"/>
      <c r="I40" s="119"/>
      <c r="J40" s="119"/>
      <c r="K40" s="130" t="s">
        <v>373</v>
      </c>
      <c r="L40" s="130"/>
      <c r="M40" s="126"/>
      <c r="N40" s="138"/>
      <c r="O40" s="138"/>
      <c r="P40" s="180" t="s">
        <v>373</v>
      </c>
    </row>
    <row r="41" spans="1:18" s="8" customFormat="1" ht="36.75" customHeight="1">
      <c r="A41" s="466"/>
      <c r="B41" s="40" t="s">
        <v>234</v>
      </c>
      <c r="C41" s="105"/>
      <c r="D41" s="106"/>
      <c r="E41" s="106"/>
      <c r="F41" s="106"/>
      <c r="G41" s="116"/>
      <c r="H41" s="116"/>
      <c r="I41" s="116"/>
      <c r="J41" s="116"/>
      <c r="K41" s="128" t="s">
        <v>373</v>
      </c>
      <c r="L41" s="128"/>
      <c r="M41" s="124"/>
      <c r="N41" s="136"/>
      <c r="O41" s="136"/>
      <c r="P41" s="177"/>
    </row>
    <row r="42" spans="1:18" s="8" customFormat="1" ht="36.75" customHeight="1">
      <c r="A42" s="466"/>
      <c r="B42" s="40" t="s">
        <v>318</v>
      </c>
      <c r="C42" s="105" t="s">
        <v>373</v>
      </c>
      <c r="D42" s="106"/>
      <c r="E42" s="106"/>
      <c r="F42" s="106"/>
      <c r="G42" s="116"/>
      <c r="H42" s="116"/>
      <c r="I42" s="116"/>
      <c r="J42" s="116"/>
      <c r="K42" s="131"/>
      <c r="L42" s="131"/>
      <c r="M42" s="124"/>
      <c r="N42" s="136"/>
      <c r="O42" s="136"/>
      <c r="P42" s="177" t="s">
        <v>373</v>
      </c>
    </row>
    <row r="43" spans="1:18" s="8" customFormat="1" ht="36.75" customHeight="1">
      <c r="A43" s="466"/>
      <c r="B43" s="40" t="s">
        <v>232</v>
      </c>
      <c r="C43" s="105"/>
      <c r="D43" s="106"/>
      <c r="E43" s="106"/>
      <c r="F43" s="106"/>
      <c r="G43" s="116"/>
      <c r="H43" s="116"/>
      <c r="I43" s="116"/>
      <c r="J43" s="116"/>
      <c r="K43" s="131"/>
      <c r="L43" s="131" t="s">
        <v>373</v>
      </c>
      <c r="M43" s="124"/>
      <c r="N43" s="136"/>
      <c r="O43" s="136"/>
      <c r="P43" s="177"/>
    </row>
    <row r="44" spans="1:18" s="8" customFormat="1" ht="36.75" customHeight="1">
      <c r="A44" s="466"/>
      <c r="B44" s="40" t="s">
        <v>236</v>
      </c>
      <c r="C44" s="105"/>
      <c r="D44" s="106"/>
      <c r="E44" s="106"/>
      <c r="F44" s="106"/>
      <c r="G44" s="116"/>
      <c r="H44" s="116"/>
      <c r="I44" s="116"/>
      <c r="J44" s="116"/>
      <c r="K44" s="128" t="s">
        <v>373</v>
      </c>
      <c r="L44" s="131" t="s">
        <v>373</v>
      </c>
      <c r="M44" s="124"/>
      <c r="N44" s="136"/>
      <c r="O44" s="136"/>
      <c r="P44" s="177" t="s">
        <v>373</v>
      </c>
    </row>
    <row r="45" spans="1:18" ht="36.75" customHeight="1">
      <c r="A45" s="466"/>
      <c r="B45" s="40" t="s">
        <v>242</v>
      </c>
      <c r="C45" s="105" t="s">
        <v>373</v>
      </c>
      <c r="D45" s="106"/>
      <c r="E45" s="106"/>
      <c r="F45" s="106"/>
      <c r="G45" s="116"/>
      <c r="H45" s="116"/>
      <c r="I45" s="116"/>
      <c r="J45" s="116"/>
      <c r="K45" s="128"/>
      <c r="L45" s="131" t="s">
        <v>373</v>
      </c>
      <c r="M45" s="124"/>
      <c r="N45" s="136"/>
      <c r="O45" s="136"/>
      <c r="P45" s="177" t="s">
        <v>373</v>
      </c>
    </row>
    <row r="46" spans="1:18" s="8" customFormat="1" ht="36.75" customHeight="1">
      <c r="A46" s="466"/>
      <c r="B46" s="40" t="s">
        <v>235</v>
      </c>
      <c r="C46" s="105"/>
      <c r="D46" s="106"/>
      <c r="E46" s="106"/>
      <c r="F46" s="106"/>
      <c r="G46" s="120"/>
      <c r="H46" s="120"/>
      <c r="I46" s="120"/>
      <c r="J46" s="120"/>
      <c r="K46" s="131"/>
      <c r="L46" s="131"/>
      <c r="M46" s="124"/>
      <c r="N46" s="136"/>
      <c r="O46" s="136"/>
      <c r="P46" s="177"/>
    </row>
    <row r="47" spans="1:18" s="8" customFormat="1" ht="36.75" customHeight="1">
      <c r="A47" s="466"/>
      <c r="B47" s="40" t="s">
        <v>740</v>
      </c>
      <c r="C47" s="105" t="s">
        <v>373</v>
      </c>
      <c r="D47" s="106"/>
      <c r="E47" s="106"/>
      <c r="F47" s="106"/>
      <c r="G47" s="120"/>
      <c r="H47" s="120"/>
      <c r="I47" s="120"/>
      <c r="J47" s="120"/>
      <c r="K47" s="131"/>
      <c r="L47" s="131"/>
      <c r="M47" s="124"/>
      <c r="N47" s="136"/>
      <c r="O47" s="136"/>
      <c r="P47" s="177" t="s">
        <v>373</v>
      </c>
    </row>
    <row r="48" spans="1:18" s="8" customFormat="1" ht="36.75" customHeight="1">
      <c r="A48" s="466"/>
      <c r="B48" s="40" t="s">
        <v>396</v>
      </c>
      <c r="C48" s="105"/>
      <c r="D48" s="106"/>
      <c r="E48" s="106"/>
      <c r="F48" s="106"/>
      <c r="G48" s="120"/>
      <c r="H48" s="120"/>
      <c r="I48" s="120"/>
      <c r="J48" s="120"/>
      <c r="K48" s="131" t="s">
        <v>373</v>
      </c>
      <c r="L48" s="131"/>
      <c r="M48" s="124"/>
      <c r="N48" s="136"/>
      <c r="O48" s="136"/>
      <c r="P48" s="177"/>
      <c r="R48" s="51"/>
    </row>
    <row r="49" spans="1:16" s="8" customFormat="1" ht="36.75" customHeight="1">
      <c r="A49" s="466"/>
      <c r="B49" s="40" t="s">
        <v>339</v>
      </c>
      <c r="C49" s="105" t="s">
        <v>373</v>
      </c>
      <c r="D49" s="106"/>
      <c r="E49" s="106"/>
      <c r="F49" s="106"/>
      <c r="G49" s="116"/>
      <c r="H49" s="116"/>
      <c r="I49" s="116"/>
      <c r="J49" s="116"/>
      <c r="K49" s="131"/>
      <c r="L49" s="131"/>
      <c r="M49" s="124"/>
      <c r="N49" s="136" t="s">
        <v>373</v>
      </c>
      <c r="O49" s="136" t="s">
        <v>373</v>
      </c>
      <c r="P49" s="177" t="s">
        <v>373</v>
      </c>
    </row>
    <row r="50" spans="1:16" s="8" customFormat="1" ht="36.75" customHeight="1">
      <c r="A50" s="466"/>
      <c r="B50" s="40" t="s">
        <v>155</v>
      </c>
      <c r="C50" s="105" t="s">
        <v>373</v>
      </c>
      <c r="D50" s="106"/>
      <c r="E50" s="106"/>
      <c r="F50" s="106"/>
      <c r="G50" s="120"/>
      <c r="H50" s="120"/>
      <c r="I50" s="120"/>
      <c r="J50" s="120"/>
      <c r="K50" s="131"/>
      <c r="L50" s="131"/>
      <c r="M50" s="124"/>
      <c r="N50" s="136"/>
      <c r="O50" s="136"/>
      <c r="P50" s="177" t="s">
        <v>373</v>
      </c>
    </row>
    <row r="51" spans="1:16" s="8" customFormat="1" ht="36.75" customHeight="1">
      <c r="A51" s="466"/>
      <c r="B51" s="40" t="s">
        <v>177</v>
      </c>
      <c r="C51" s="105" t="s">
        <v>373</v>
      </c>
      <c r="D51" s="106"/>
      <c r="E51" s="106"/>
      <c r="F51" s="106"/>
      <c r="G51" s="120"/>
      <c r="H51" s="120"/>
      <c r="I51" s="120"/>
      <c r="J51" s="120"/>
      <c r="K51" s="128"/>
      <c r="L51" s="128"/>
      <c r="M51" s="124"/>
      <c r="N51" s="136"/>
      <c r="O51" s="136"/>
      <c r="P51" s="177"/>
    </row>
    <row r="52" spans="1:16" s="8" customFormat="1" ht="36.75" customHeight="1">
      <c r="A52" s="466"/>
      <c r="B52" s="40" t="s">
        <v>161</v>
      </c>
      <c r="C52" s="105" t="s">
        <v>373</v>
      </c>
      <c r="D52" s="106"/>
      <c r="E52" s="106"/>
      <c r="F52" s="106"/>
      <c r="G52" s="116"/>
      <c r="H52" s="116"/>
      <c r="I52" s="116"/>
      <c r="J52" s="116"/>
      <c r="K52" s="131"/>
      <c r="L52" s="128"/>
      <c r="M52" s="124"/>
      <c r="N52" s="136" t="s">
        <v>373</v>
      </c>
      <c r="O52" s="136"/>
      <c r="P52" s="177" t="s">
        <v>373</v>
      </c>
    </row>
    <row r="53" spans="1:16" s="8" customFormat="1" ht="36.75" customHeight="1">
      <c r="A53" s="466"/>
      <c r="B53" s="40" t="s">
        <v>319</v>
      </c>
      <c r="C53" s="105" t="s">
        <v>373</v>
      </c>
      <c r="D53" s="106"/>
      <c r="E53" s="106"/>
      <c r="F53" s="106"/>
      <c r="G53" s="116"/>
      <c r="H53" s="116"/>
      <c r="I53" s="116"/>
      <c r="J53" s="116"/>
      <c r="K53" s="128"/>
      <c r="L53" s="128"/>
      <c r="M53" s="124"/>
      <c r="N53" s="136"/>
      <c r="O53" s="136"/>
      <c r="P53" s="177"/>
    </row>
    <row r="54" spans="1:16" s="8" customFormat="1" ht="36.75" customHeight="1">
      <c r="A54" s="466"/>
      <c r="B54" s="40" t="s">
        <v>356</v>
      </c>
      <c r="C54" s="105" t="s">
        <v>373</v>
      </c>
      <c r="D54" s="106"/>
      <c r="E54" s="106"/>
      <c r="F54" s="106"/>
      <c r="G54" s="116"/>
      <c r="H54" s="116"/>
      <c r="I54" s="116"/>
      <c r="J54" s="116"/>
      <c r="K54" s="131"/>
      <c r="L54" s="131"/>
      <c r="M54" s="124"/>
      <c r="N54" s="136"/>
      <c r="O54" s="136"/>
      <c r="P54" s="177" t="s">
        <v>373</v>
      </c>
    </row>
    <row r="55" spans="1:16" s="8" customFormat="1" ht="36.75" customHeight="1">
      <c r="A55" s="466"/>
      <c r="B55" s="40" t="s">
        <v>354</v>
      </c>
      <c r="C55" s="105"/>
      <c r="D55" s="106"/>
      <c r="E55" s="106"/>
      <c r="F55" s="106"/>
      <c r="G55" s="116"/>
      <c r="H55" s="116"/>
      <c r="I55" s="116"/>
      <c r="J55" s="116"/>
      <c r="K55" s="128"/>
      <c r="L55" s="128"/>
      <c r="M55" s="124"/>
      <c r="N55" s="136" t="s">
        <v>373</v>
      </c>
      <c r="O55" s="136"/>
      <c r="P55" s="177"/>
    </row>
    <row r="56" spans="1:16" s="8" customFormat="1" ht="36.75" customHeight="1">
      <c r="A56" s="466"/>
      <c r="B56" s="41" t="s">
        <v>370</v>
      </c>
      <c r="C56" s="109" t="s">
        <v>373</v>
      </c>
      <c r="D56" s="110"/>
      <c r="E56" s="110"/>
      <c r="F56" s="110"/>
      <c r="G56" s="117"/>
      <c r="H56" s="117"/>
      <c r="I56" s="117"/>
      <c r="J56" s="117"/>
      <c r="K56" s="129"/>
      <c r="L56" s="129"/>
      <c r="M56" s="125"/>
      <c r="N56" s="137" t="s">
        <v>373</v>
      </c>
      <c r="O56" s="137" t="s">
        <v>373</v>
      </c>
      <c r="P56" s="178" t="s">
        <v>373</v>
      </c>
    </row>
    <row r="57" spans="1:16" s="42" customFormat="1" ht="6.75" customHeight="1">
      <c r="A57" s="179"/>
      <c r="B57" s="134"/>
      <c r="C57" s="101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</row>
    <row r="58" spans="1:16" s="8" customFormat="1" ht="36.75" customHeight="1">
      <c r="A58" s="468" t="s">
        <v>371</v>
      </c>
      <c r="B58" s="43" t="s">
        <v>191</v>
      </c>
      <c r="C58" s="111" t="s">
        <v>373</v>
      </c>
      <c r="D58" s="112" t="s">
        <v>373</v>
      </c>
      <c r="E58" s="112" t="s">
        <v>373</v>
      </c>
      <c r="F58" s="112"/>
      <c r="G58" s="118"/>
      <c r="H58" s="118"/>
      <c r="I58" s="118"/>
      <c r="J58" s="118"/>
      <c r="K58" s="132" t="s">
        <v>373</v>
      </c>
      <c r="L58" s="132"/>
      <c r="M58" s="126"/>
      <c r="N58" s="138" t="s">
        <v>373</v>
      </c>
      <c r="O58" s="200" t="s">
        <v>373</v>
      </c>
      <c r="P58" s="180"/>
    </row>
    <row r="59" spans="1:16" s="8" customFormat="1" ht="36.75" customHeight="1">
      <c r="A59" s="468"/>
      <c r="B59" s="40" t="s">
        <v>173</v>
      </c>
      <c r="C59" s="105"/>
      <c r="D59" s="106"/>
      <c r="E59" s="106"/>
      <c r="F59" s="106"/>
      <c r="G59" s="116"/>
      <c r="H59" s="116"/>
      <c r="I59" s="116"/>
      <c r="J59" s="116"/>
      <c r="K59" s="128"/>
      <c r="L59" s="132" t="s">
        <v>373</v>
      </c>
      <c r="M59" s="124"/>
      <c r="N59" s="136"/>
      <c r="O59" s="136"/>
      <c r="P59" s="177"/>
    </row>
    <row r="60" spans="1:16" s="8" customFormat="1" ht="36.75" customHeight="1">
      <c r="A60" s="468"/>
      <c r="B60" s="40" t="s">
        <v>372</v>
      </c>
      <c r="C60" s="105"/>
      <c r="D60" s="106"/>
      <c r="E60" s="106"/>
      <c r="F60" s="106"/>
      <c r="G60" s="116"/>
      <c r="H60" s="116"/>
      <c r="I60" s="116"/>
      <c r="J60" s="116"/>
      <c r="K60" s="128"/>
      <c r="L60" s="128"/>
      <c r="M60" s="124"/>
      <c r="N60" s="136" t="s">
        <v>373</v>
      </c>
      <c r="O60" s="136" t="s">
        <v>373</v>
      </c>
      <c r="P60" s="177"/>
    </row>
    <row r="61" spans="1:16" s="8" customFormat="1" ht="36.75" customHeight="1">
      <c r="A61" s="468"/>
      <c r="B61" s="40" t="s">
        <v>174</v>
      </c>
      <c r="C61" s="105" t="s">
        <v>373</v>
      </c>
      <c r="D61" s="106"/>
      <c r="E61" s="106"/>
      <c r="F61" s="106"/>
      <c r="G61" s="120"/>
      <c r="H61" s="120"/>
      <c r="I61" s="120"/>
      <c r="J61" s="120"/>
      <c r="K61" s="128" t="s">
        <v>373</v>
      </c>
      <c r="L61" s="128"/>
      <c r="M61" s="124"/>
      <c r="N61" s="136"/>
      <c r="O61" s="136"/>
      <c r="P61" s="177"/>
    </row>
    <row r="62" spans="1:16" s="8" customFormat="1" ht="36.75" customHeight="1">
      <c r="A62" s="468"/>
      <c r="B62" s="40" t="s">
        <v>1105</v>
      </c>
      <c r="C62" s="105"/>
      <c r="D62" s="106"/>
      <c r="E62" s="106"/>
      <c r="F62" s="106"/>
      <c r="G62" s="120"/>
      <c r="H62" s="120"/>
      <c r="I62" s="120"/>
      <c r="J62" s="120"/>
      <c r="K62" s="204"/>
      <c r="L62" s="128" t="s">
        <v>373</v>
      </c>
      <c r="M62" s="124"/>
      <c r="N62" s="136"/>
      <c r="O62" s="136"/>
      <c r="P62" s="177"/>
    </row>
    <row r="63" spans="1:16" s="8" customFormat="1" ht="36.75" customHeight="1">
      <c r="A63" s="468"/>
      <c r="B63" s="40" t="s">
        <v>175</v>
      </c>
      <c r="C63" s="105" t="s">
        <v>373</v>
      </c>
      <c r="D63" s="106"/>
      <c r="E63" s="106"/>
      <c r="F63" s="106"/>
      <c r="G63" s="116"/>
      <c r="H63" s="116"/>
      <c r="I63" s="116"/>
      <c r="J63" s="116"/>
      <c r="K63" s="128"/>
      <c r="L63" s="128"/>
      <c r="M63" s="124"/>
      <c r="N63" s="136"/>
      <c r="O63" s="136"/>
      <c r="P63" s="177"/>
    </row>
    <row r="64" spans="1:16" s="8" customFormat="1" ht="36.75" customHeight="1">
      <c r="A64" s="468"/>
      <c r="B64" s="40" t="s">
        <v>348</v>
      </c>
      <c r="C64" s="105"/>
      <c r="D64" s="106"/>
      <c r="E64" s="106"/>
      <c r="F64" s="106"/>
      <c r="G64" s="116"/>
      <c r="H64" s="116"/>
      <c r="I64" s="116"/>
      <c r="J64" s="116"/>
      <c r="K64" s="128" t="s">
        <v>373</v>
      </c>
      <c r="L64" s="128"/>
      <c r="M64" s="124"/>
      <c r="N64" s="136"/>
      <c r="O64" s="136" t="s">
        <v>373</v>
      </c>
      <c r="P64" s="177"/>
    </row>
    <row r="65" spans="1:16" s="8" customFormat="1" ht="36.75" customHeight="1">
      <c r="A65" s="468"/>
      <c r="B65" s="40" t="s">
        <v>215</v>
      </c>
      <c r="C65" s="105"/>
      <c r="D65" s="106"/>
      <c r="E65" s="106"/>
      <c r="F65" s="106"/>
      <c r="G65" s="120"/>
      <c r="H65" s="120"/>
      <c r="I65" s="120"/>
      <c r="J65" s="120"/>
      <c r="K65" s="128"/>
      <c r="L65" s="128"/>
      <c r="M65" s="124"/>
      <c r="N65" s="136" t="s">
        <v>373</v>
      </c>
      <c r="O65" s="136" t="s">
        <v>373</v>
      </c>
      <c r="P65" s="177"/>
    </row>
    <row r="66" spans="1:16" s="8" customFormat="1" ht="36.75" customHeight="1">
      <c r="A66" s="468"/>
      <c r="B66" s="40" t="s">
        <v>776</v>
      </c>
      <c r="C66" s="105"/>
      <c r="D66" s="106"/>
      <c r="E66" s="106"/>
      <c r="F66" s="106"/>
      <c r="G66" s="120"/>
      <c r="H66" s="120"/>
      <c r="I66" s="120"/>
      <c r="J66" s="120"/>
      <c r="K66" s="128"/>
      <c r="L66" s="128"/>
      <c r="M66" s="124"/>
      <c r="N66" s="136"/>
      <c r="O66" s="136" t="s">
        <v>373</v>
      </c>
      <c r="P66" s="177" t="s">
        <v>373</v>
      </c>
    </row>
    <row r="67" spans="1:16" s="8" customFormat="1" ht="36.75" customHeight="1">
      <c r="A67" s="468"/>
      <c r="B67" s="40" t="s">
        <v>179</v>
      </c>
      <c r="C67" s="105" t="s">
        <v>373</v>
      </c>
      <c r="D67" s="106" t="s">
        <v>373</v>
      </c>
      <c r="E67" s="106"/>
      <c r="F67" s="106"/>
      <c r="G67" s="116"/>
      <c r="H67" s="116"/>
      <c r="I67" s="116"/>
      <c r="J67" s="116"/>
      <c r="K67" s="128"/>
      <c r="L67" s="128" t="s">
        <v>373</v>
      </c>
      <c r="M67" s="124"/>
      <c r="N67" s="136" t="s">
        <v>373</v>
      </c>
      <c r="O67" s="136" t="s">
        <v>373</v>
      </c>
      <c r="P67" s="177"/>
    </row>
    <row r="68" spans="1:16" s="8" customFormat="1" ht="36.75" customHeight="1">
      <c r="A68" s="468"/>
      <c r="B68" s="40" t="s">
        <v>321</v>
      </c>
      <c r="C68" s="105" t="s">
        <v>373</v>
      </c>
      <c r="D68" s="106" t="s">
        <v>373</v>
      </c>
      <c r="E68" s="106" t="s">
        <v>373</v>
      </c>
      <c r="F68" s="106" t="s">
        <v>367</v>
      </c>
      <c r="G68" s="116"/>
      <c r="H68" s="116"/>
      <c r="I68" s="116"/>
      <c r="J68" s="116"/>
      <c r="K68" s="128"/>
      <c r="L68" s="128"/>
      <c r="M68" s="124"/>
      <c r="N68" s="136" t="s">
        <v>373</v>
      </c>
      <c r="O68" s="136" t="s">
        <v>373</v>
      </c>
      <c r="P68" s="177" t="s">
        <v>373</v>
      </c>
    </row>
    <row r="69" spans="1:16" s="8" customFormat="1" ht="36.75" customHeight="1">
      <c r="A69" s="468"/>
      <c r="B69" s="40" t="s">
        <v>218</v>
      </c>
      <c r="C69" s="105"/>
      <c r="D69" s="106"/>
      <c r="E69" s="106"/>
      <c r="F69" s="106"/>
      <c r="G69" s="116"/>
      <c r="H69" s="116"/>
      <c r="I69" s="116"/>
      <c r="J69" s="116"/>
      <c r="K69" s="128"/>
      <c r="L69" s="128"/>
      <c r="M69" s="124"/>
      <c r="N69" s="136" t="s">
        <v>373</v>
      </c>
      <c r="O69" s="136"/>
      <c r="P69" s="177"/>
    </row>
    <row r="70" spans="1:16" s="8" customFormat="1" ht="36.75" customHeight="1">
      <c r="A70" s="469"/>
      <c r="B70" s="46" t="s">
        <v>377</v>
      </c>
      <c r="C70" s="113"/>
      <c r="D70" s="114"/>
      <c r="E70" s="114"/>
      <c r="F70" s="114"/>
      <c r="G70" s="122"/>
      <c r="H70" s="122"/>
      <c r="I70" s="122"/>
      <c r="J70" s="122"/>
      <c r="K70" s="133"/>
      <c r="L70" s="133"/>
      <c r="M70" s="127"/>
      <c r="N70" s="139" t="s">
        <v>373</v>
      </c>
      <c r="O70" s="139"/>
      <c r="P70" s="182"/>
    </row>
    <row r="71" spans="1:16" s="42" customFormat="1" ht="6.75" customHeight="1">
      <c r="A71" s="179"/>
      <c r="B71" s="134"/>
      <c r="C71" s="101"/>
      <c r="D71" s="102"/>
      <c r="E71" s="102"/>
      <c r="F71" s="102"/>
      <c r="G71" s="102"/>
      <c r="H71" s="102"/>
      <c r="I71" s="102"/>
      <c r="J71" s="102"/>
      <c r="K71" s="140"/>
      <c r="L71" s="140"/>
      <c r="M71" s="102"/>
      <c r="N71" s="102"/>
      <c r="O71" s="102"/>
      <c r="P71" s="102"/>
    </row>
    <row r="72" spans="1:16" s="8" customFormat="1">
      <c r="A72" s="44"/>
      <c r="B72" s="45"/>
      <c r="C72" s="12">
        <f>COUNTA(C6:C70)</f>
        <v>24</v>
      </c>
      <c r="D72" s="12">
        <f t="shared" ref="D72:F72" si="0">COUNTA(D6:D70)</f>
        <v>9</v>
      </c>
      <c r="E72" s="12">
        <f t="shared" si="0"/>
        <v>9</v>
      </c>
      <c r="F72" s="12">
        <f t="shared" si="0"/>
        <v>9</v>
      </c>
      <c r="G72" s="12">
        <f t="shared" ref="G72:P72" si="1">COUNTA(G6:G70)</f>
        <v>10</v>
      </c>
      <c r="H72" s="12">
        <f t="shared" si="1"/>
        <v>10</v>
      </c>
      <c r="I72" s="12">
        <f t="shared" si="1"/>
        <v>10</v>
      </c>
      <c r="J72" s="12">
        <f t="shared" si="1"/>
        <v>6</v>
      </c>
      <c r="K72" s="12">
        <f t="shared" si="1"/>
        <v>13</v>
      </c>
      <c r="L72" s="12">
        <f t="shared" si="1"/>
        <v>11</v>
      </c>
      <c r="M72" s="12">
        <f t="shared" si="1"/>
        <v>3</v>
      </c>
      <c r="N72" s="12">
        <f t="shared" si="1"/>
        <v>33</v>
      </c>
      <c r="O72" s="12">
        <f t="shared" si="1"/>
        <v>30</v>
      </c>
      <c r="P72" s="12">
        <f t="shared" si="1"/>
        <v>25</v>
      </c>
    </row>
    <row r="73" spans="1:16" s="8" customFormat="1">
      <c r="A73" s="44"/>
      <c r="B73" s="45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</sheetData>
  <mergeCells count="13">
    <mergeCell ref="A2:P2"/>
    <mergeCell ref="A4:B5"/>
    <mergeCell ref="C4:F4"/>
    <mergeCell ref="G4:J4"/>
    <mergeCell ref="K4:L4"/>
    <mergeCell ref="N4:P4"/>
    <mergeCell ref="A6:A13"/>
    <mergeCell ref="A30:A33"/>
    <mergeCell ref="A35:A38"/>
    <mergeCell ref="A58:A70"/>
    <mergeCell ref="A40:A56"/>
    <mergeCell ref="A15:A25"/>
    <mergeCell ref="A27:A28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4" fitToHeight="0" orientation="landscape" r:id="rId1"/>
  <headerFooter differentFirst="1">
    <oddFooter>&amp;C&amp;10Page &amp;P/&amp;N</oddFooter>
  </headerFooter>
  <rowBreaks count="3" manualBreakCount="3">
    <brk id="26" max="15" man="1"/>
    <brk id="39" max="15" man="1"/>
    <brk id="5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802"/>
  <sheetViews>
    <sheetView showGridLines="0" view="pageBreakPreview" zoomScale="55" zoomScaleNormal="70" zoomScaleSheetLayoutView="55" workbookViewId="0">
      <selection activeCell="F46" sqref="F46"/>
    </sheetView>
  </sheetViews>
  <sheetFormatPr baseColWidth="10" defaultColWidth="9.140625" defaultRowHeight="15"/>
  <cols>
    <col min="1" max="1" width="9.5703125" style="18" customWidth="1"/>
    <col min="2" max="2" width="13.5703125" style="18" customWidth="1"/>
    <col min="3" max="3" width="21.85546875" style="18" customWidth="1"/>
    <col min="4" max="4" width="42.140625" style="18" customWidth="1"/>
    <col min="5" max="5" width="21.5703125" style="18" customWidth="1"/>
    <col min="6" max="6" width="18.42578125" style="18" customWidth="1"/>
    <col min="7" max="7" width="12.5703125" style="18" customWidth="1"/>
    <col min="8" max="8" width="14.28515625" style="18" customWidth="1"/>
    <col min="9" max="9" width="12.28515625" style="18" customWidth="1"/>
    <col min="10" max="10" width="12.140625" style="18" customWidth="1"/>
    <col min="11" max="11" width="8.85546875" style="18" customWidth="1"/>
    <col min="12" max="12" width="9.42578125" style="18" customWidth="1"/>
    <col min="13" max="13" width="10.42578125" style="18" customWidth="1"/>
    <col min="14" max="16384" width="9.140625" style="18"/>
  </cols>
  <sheetData>
    <row r="2" spans="1:13" ht="33.75">
      <c r="A2" s="477" t="s">
        <v>327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4" spans="1:13" ht="16.5">
      <c r="A4" s="446" t="s">
        <v>978</v>
      </c>
    </row>
    <row r="5" spans="1:13" ht="72">
      <c r="A5" s="373" t="s">
        <v>1121</v>
      </c>
      <c r="B5" s="373" t="s">
        <v>1236</v>
      </c>
      <c r="C5" s="374" t="s">
        <v>0</v>
      </c>
      <c r="D5" s="374" t="s">
        <v>1</v>
      </c>
      <c r="E5" s="373" t="s">
        <v>876</v>
      </c>
      <c r="F5" s="373" t="s">
        <v>1306</v>
      </c>
      <c r="G5" s="373" t="s">
        <v>1307</v>
      </c>
      <c r="H5" s="373" t="s">
        <v>1245</v>
      </c>
      <c r="I5" s="373" t="s">
        <v>1308</v>
      </c>
      <c r="J5" s="373" t="s">
        <v>398</v>
      </c>
      <c r="K5" s="375" t="s">
        <v>1310</v>
      </c>
      <c r="L5" s="375" t="s">
        <v>1246</v>
      </c>
      <c r="M5" s="375" t="s">
        <v>1247</v>
      </c>
    </row>
    <row r="6" spans="1:13">
      <c r="A6" s="454" t="s">
        <v>877</v>
      </c>
      <c r="B6" s="454" t="s">
        <v>872</v>
      </c>
      <c r="C6" s="454" t="s">
        <v>778</v>
      </c>
      <c r="D6" s="454" t="s">
        <v>533</v>
      </c>
      <c r="E6" s="454" t="s">
        <v>10</v>
      </c>
      <c r="F6" s="454" t="s">
        <v>884</v>
      </c>
      <c r="G6" s="455">
        <v>1</v>
      </c>
      <c r="H6" s="454" t="s">
        <v>6</v>
      </c>
      <c r="I6" s="456">
        <v>1</v>
      </c>
      <c r="J6" s="454" t="s">
        <v>706</v>
      </c>
      <c r="K6" s="457">
        <v>48</v>
      </c>
      <c r="L6" s="457">
        <v>48</v>
      </c>
      <c r="M6" s="457">
        <v>48</v>
      </c>
    </row>
    <row r="7" spans="1:13">
      <c r="A7" s="454" t="s">
        <v>877</v>
      </c>
      <c r="B7" s="454" t="s">
        <v>872</v>
      </c>
      <c r="C7" s="454" t="s">
        <v>778</v>
      </c>
      <c r="D7" s="454" t="s">
        <v>534</v>
      </c>
      <c r="E7" s="454" t="s">
        <v>1122</v>
      </c>
      <c r="F7" s="454" t="s">
        <v>885</v>
      </c>
      <c r="G7" s="455">
        <v>1</v>
      </c>
      <c r="H7" s="454" t="s">
        <v>6</v>
      </c>
      <c r="I7" s="456">
        <v>1</v>
      </c>
      <c r="J7" s="454" t="s">
        <v>706</v>
      </c>
      <c r="K7" s="457">
        <v>0.89</v>
      </c>
      <c r="L7" s="457">
        <v>0.89</v>
      </c>
      <c r="M7" s="457">
        <v>0.89</v>
      </c>
    </row>
    <row r="8" spans="1:13">
      <c r="A8" s="454" t="s">
        <v>877</v>
      </c>
      <c r="B8" s="454" t="s">
        <v>872</v>
      </c>
      <c r="C8" s="454" t="s">
        <v>778</v>
      </c>
      <c r="D8" s="454" t="s">
        <v>535</v>
      </c>
      <c r="E8" s="454" t="s">
        <v>32</v>
      </c>
      <c r="F8" s="454" t="s">
        <v>885</v>
      </c>
      <c r="G8" s="455">
        <v>1</v>
      </c>
      <c r="H8" s="454" t="s">
        <v>6</v>
      </c>
      <c r="I8" s="456">
        <v>1</v>
      </c>
      <c r="J8" s="454" t="s">
        <v>706</v>
      </c>
      <c r="K8" s="457">
        <v>18</v>
      </c>
      <c r="L8" s="457">
        <v>18</v>
      </c>
      <c r="M8" s="457">
        <v>18</v>
      </c>
    </row>
    <row r="9" spans="1:13">
      <c r="A9" s="454" t="s">
        <v>877</v>
      </c>
      <c r="B9" s="454" t="s">
        <v>872</v>
      </c>
      <c r="C9" s="454" t="s">
        <v>778</v>
      </c>
      <c r="D9" s="454" t="s">
        <v>21</v>
      </c>
      <c r="E9" s="454" t="s">
        <v>10</v>
      </c>
      <c r="F9" s="454" t="s">
        <v>885</v>
      </c>
      <c r="G9" s="455">
        <v>1</v>
      </c>
      <c r="H9" s="454" t="s">
        <v>6</v>
      </c>
      <c r="I9" s="456">
        <v>1</v>
      </c>
      <c r="J9" s="454" t="s">
        <v>706</v>
      </c>
      <c r="K9" s="457">
        <v>451</v>
      </c>
      <c r="L9" s="457">
        <v>451</v>
      </c>
      <c r="M9" s="457">
        <v>451</v>
      </c>
    </row>
    <row r="10" spans="1:13">
      <c r="A10" s="454" t="s">
        <v>877</v>
      </c>
      <c r="B10" s="454" t="s">
        <v>872</v>
      </c>
      <c r="C10" s="454" t="s">
        <v>778</v>
      </c>
      <c r="D10" s="454" t="s">
        <v>537</v>
      </c>
      <c r="E10" s="454" t="s">
        <v>1122</v>
      </c>
      <c r="F10" s="454" t="s">
        <v>885</v>
      </c>
      <c r="G10" s="455">
        <v>1</v>
      </c>
      <c r="H10" s="454" t="s">
        <v>6</v>
      </c>
      <c r="I10" s="456">
        <v>1</v>
      </c>
      <c r="J10" s="454" t="s">
        <v>706</v>
      </c>
      <c r="K10" s="457">
        <v>0.221</v>
      </c>
      <c r="L10" s="457">
        <v>0.221</v>
      </c>
      <c r="M10" s="457">
        <v>0.221</v>
      </c>
    </row>
    <row r="11" spans="1:13">
      <c r="A11" s="454" t="s">
        <v>877</v>
      </c>
      <c r="B11" s="454" t="s">
        <v>872</v>
      </c>
      <c r="C11" s="454" t="s">
        <v>778</v>
      </c>
      <c r="D11" s="454" t="s">
        <v>22</v>
      </c>
      <c r="E11" s="454" t="s">
        <v>30</v>
      </c>
      <c r="F11" s="454" t="s">
        <v>885</v>
      </c>
      <c r="G11" s="455">
        <v>1</v>
      </c>
      <c r="H11" s="454" t="s">
        <v>6</v>
      </c>
      <c r="I11" s="456">
        <v>1</v>
      </c>
      <c r="J11" s="454" t="s">
        <v>706</v>
      </c>
      <c r="K11" s="457">
        <v>80</v>
      </c>
      <c r="L11" s="457">
        <v>80</v>
      </c>
      <c r="M11" s="457">
        <v>80</v>
      </c>
    </row>
    <row r="12" spans="1:13">
      <c r="A12" s="454" t="s">
        <v>877</v>
      </c>
      <c r="B12" s="454" t="s">
        <v>872</v>
      </c>
      <c r="C12" s="454" t="s">
        <v>778</v>
      </c>
      <c r="D12" s="454" t="s">
        <v>22</v>
      </c>
      <c r="E12" s="454" t="s">
        <v>32</v>
      </c>
      <c r="F12" s="454" t="s">
        <v>885</v>
      </c>
      <c r="G12" s="455">
        <v>1</v>
      </c>
      <c r="H12" s="454" t="s">
        <v>6</v>
      </c>
      <c r="I12" s="456">
        <v>1</v>
      </c>
      <c r="J12" s="454" t="s">
        <v>706</v>
      </c>
      <c r="K12" s="457">
        <v>15</v>
      </c>
      <c r="L12" s="457">
        <v>15</v>
      </c>
      <c r="M12" s="457">
        <v>15</v>
      </c>
    </row>
    <row r="13" spans="1:13">
      <c r="A13" s="454" t="s">
        <v>877</v>
      </c>
      <c r="B13" s="454" t="s">
        <v>872</v>
      </c>
      <c r="C13" s="454" t="s">
        <v>778</v>
      </c>
      <c r="D13" s="454" t="s">
        <v>538</v>
      </c>
      <c r="E13" s="454" t="s">
        <v>1302</v>
      </c>
      <c r="F13" s="454" t="s">
        <v>885</v>
      </c>
      <c r="G13" s="455">
        <v>1</v>
      </c>
      <c r="H13" s="454" t="s">
        <v>6</v>
      </c>
      <c r="I13" s="456">
        <v>1</v>
      </c>
      <c r="J13" s="454" t="s">
        <v>706</v>
      </c>
      <c r="K13" s="457">
        <v>3.5000000000000003E-2</v>
      </c>
      <c r="L13" s="457">
        <v>3.5000000000000003E-2</v>
      </c>
      <c r="M13" s="457">
        <v>3.5000000000000003E-2</v>
      </c>
    </row>
    <row r="14" spans="1:13">
      <c r="A14" s="454" t="s">
        <v>877</v>
      </c>
      <c r="B14" s="454" t="s">
        <v>872</v>
      </c>
      <c r="C14" s="454" t="s">
        <v>778</v>
      </c>
      <c r="D14" s="454" t="s">
        <v>539</v>
      </c>
      <c r="E14" s="454" t="s">
        <v>32</v>
      </c>
      <c r="F14" s="454" t="s">
        <v>885</v>
      </c>
      <c r="G14" s="455">
        <v>1</v>
      </c>
      <c r="H14" s="454" t="s">
        <v>6</v>
      </c>
      <c r="I14" s="456">
        <v>1</v>
      </c>
      <c r="J14" s="454" t="s">
        <v>706</v>
      </c>
      <c r="K14" s="457">
        <v>32</v>
      </c>
      <c r="L14" s="457">
        <v>32</v>
      </c>
      <c r="M14" s="457">
        <v>32</v>
      </c>
    </row>
    <row r="15" spans="1:13">
      <c r="A15" s="454" t="s">
        <v>877</v>
      </c>
      <c r="B15" s="454" t="s">
        <v>872</v>
      </c>
      <c r="C15" s="454" t="s">
        <v>778</v>
      </c>
      <c r="D15" s="454" t="s">
        <v>542</v>
      </c>
      <c r="E15" s="454" t="s">
        <v>1302</v>
      </c>
      <c r="F15" s="454" t="s">
        <v>885</v>
      </c>
      <c r="G15" s="455">
        <v>1</v>
      </c>
      <c r="H15" s="454" t="s">
        <v>6</v>
      </c>
      <c r="I15" s="456">
        <v>1</v>
      </c>
      <c r="J15" s="454" t="s">
        <v>706</v>
      </c>
      <c r="K15" s="457">
        <v>9.1999999999999993</v>
      </c>
      <c r="L15" s="457">
        <v>9.1999999999999993</v>
      </c>
      <c r="M15" s="457">
        <v>9.1999999999999993</v>
      </c>
    </row>
    <row r="16" spans="1:13">
      <c r="A16" s="454" t="s">
        <v>877</v>
      </c>
      <c r="B16" s="454" t="s">
        <v>872</v>
      </c>
      <c r="C16" s="454" t="s">
        <v>778</v>
      </c>
      <c r="D16" s="454" t="s">
        <v>541</v>
      </c>
      <c r="E16" s="454" t="s">
        <v>10</v>
      </c>
      <c r="F16" s="454" t="s">
        <v>884</v>
      </c>
      <c r="G16" s="455">
        <v>1</v>
      </c>
      <c r="H16" s="454" t="s">
        <v>6</v>
      </c>
      <c r="I16" s="456">
        <v>1</v>
      </c>
      <c r="J16" s="454" t="s">
        <v>706</v>
      </c>
      <c r="K16" s="457">
        <v>25.026</v>
      </c>
      <c r="L16" s="457">
        <v>25.026</v>
      </c>
      <c r="M16" s="457">
        <v>25.026</v>
      </c>
    </row>
    <row r="17" spans="1:13">
      <c r="A17" s="454" t="s">
        <v>877</v>
      </c>
      <c r="B17" s="454" t="s">
        <v>872</v>
      </c>
      <c r="C17" s="454" t="s">
        <v>778</v>
      </c>
      <c r="D17" s="454" t="s">
        <v>540</v>
      </c>
      <c r="E17" s="454" t="s">
        <v>32</v>
      </c>
      <c r="F17" s="454" t="s">
        <v>886</v>
      </c>
      <c r="G17" s="455">
        <v>1</v>
      </c>
      <c r="H17" s="454" t="s">
        <v>6</v>
      </c>
      <c r="I17" s="456">
        <v>1</v>
      </c>
      <c r="J17" s="454" t="s">
        <v>706</v>
      </c>
      <c r="K17" s="457">
        <v>20</v>
      </c>
      <c r="L17" s="457">
        <v>20</v>
      </c>
      <c r="M17" s="457">
        <v>20</v>
      </c>
    </row>
    <row r="18" spans="1:13">
      <c r="A18" s="454" t="s">
        <v>877</v>
      </c>
      <c r="B18" s="454" t="s">
        <v>872</v>
      </c>
      <c r="C18" s="454" t="s">
        <v>778</v>
      </c>
      <c r="D18" s="454" t="s">
        <v>543</v>
      </c>
      <c r="E18" s="454" t="s">
        <v>32</v>
      </c>
      <c r="F18" s="454" t="s">
        <v>885</v>
      </c>
      <c r="G18" s="455">
        <v>1</v>
      </c>
      <c r="H18" s="454" t="s">
        <v>6</v>
      </c>
      <c r="I18" s="456">
        <v>1</v>
      </c>
      <c r="J18" s="454" t="s">
        <v>706</v>
      </c>
      <c r="K18" s="457">
        <v>18</v>
      </c>
      <c r="L18" s="457">
        <v>18</v>
      </c>
      <c r="M18" s="457">
        <v>18</v>
      </c>
    </row>
    <row r="19" spans="1:13">
      <c r="A19" s="454" t="s">
        <v>877</v>
      </c>
      <c r="B19" s="454" t="s">
        <v>872</v>
      </c>
      <c r="C19" s="454" t="s">
        <v>778</v>
      </c>
      <c r="D19" s="454" t="s">
        <v>544</v>
      </c>
      <c r="E19" s="454" t="s">
        <v>7</v>
      </c>
      <c r="F19" s="454" t="s">
        <v>885</v>
      </c>
      <c r="G19" s="455">
        <v>1</v>
      </c>
      <c r="H19" s="454" t="s">
        <v>6</v>
      </c>
      <c r="I19" s="456">
        <v>1</v>
      </c>
      <c r="J19" s="454" t="s">
        <v>706</v>
      </c>
      <c r="K19" s="457">
        <v>12</v>
      </c>
      <c r="L19" s="457">
        <v>12</v>
      </c>
      <c r="M19" s="457">
        <v>12</v>
      </c>
    </row>
    <row r="20" spans="1:13">
      <c r="A20" s="454" t="s">
        <v>877</v>
      </c>
      <c r="B20" s="454" t="s">
        <v>872</v>
      </c>
      <c r="C20" s="454" t="s">
        <v>778</v>
      </c>
      <c r="D20" s="454" t="s">
        <v>546</v>
      </c>
      <c r="E20" s="454" t="s">
        <v>1302</v>
      </c>
      <c r="F20" s="454" t="s">
        <v>885</v>
      </c>
      <c r="G20" s="455">
        <v>1</v>
      </c>
      <c r="H20" s="454" t="s">
        <v>6</v>
      </c>
      <c r="I20" s="456">
        <v>1</v>
      </c>
      <c r="J20" s="454" t="s">
        <v>706</v>
      </c>
      <c r="K20" s="457">
        <v>1.8</v>
      </c>
      <c r="L20" s="457">
        <v>1.8</v>
      </c>
      <c r="M20" s="457">
        <v>1.8</v>
      </c>
    </row>
    <row r="21" spans="1:13">
      <c r="A21" s="454" t="s">
        <v>877</v>
      </c>
      <c r="B21" s="454" t="s">
        <v>872</v>
      </c>
      <c r="C21" s="454" t="s">
        <v>778</v>
      </c>
      <c r="D21" s="454" t="s">
        <v>545</v>
      </c>
      <c r="E21" s="454" t="s">
        <v>7</v>
      </c>
      <c r="F21" s="454" t="s">
        <v>885</v>
      </c>
      <c r="G21" s="455">
        <v>1</v>
      </c>
      <c r="H21" s="454" t="s">
        <v>6</v>
      </c>
      <c r="I21" s="456">
        <v>1</v>
      </c>
      <c r="J21" s="454" t="s">
        <v>706</v>
      </c>
      <c r="K21" s="457">
        <v>8</v>
      </c>
      <c r="L21" s="457">
        <v>8</v>
      </c>
      <c r="M21" s="457">
        <v>8</v>
      </c>
    </row>
    <row r="22" spans="1:13">
      <c r="A22" s="454" t="s">
        <v>877</v>
      </c>
      <c r="B22" s="454" t="s">
        <v>872</v>
      </c>
      <c r="C22" s="454" t="s">
        <v>778</v>
      </c>
      <c r="D22" s="454" t="s">
        <v>548</v>
      </c>
      <c r="E22" s="454" t="s">
        <v>32</v>
      </c>
      <c r="F22" s="454" t="s">
        <v>885</v>
      </c>
      <c r="G22" s="455">
        <v>1</v>
      </c>
      <c r="H22" s="454" t="s">
        <v>6</v>
      </c>
      <c r="I22" s="456">
        <v>1</v>
      </c>
      <c r="J22" s="454" t="s">
        <v>706</v>
      </c>
      <c r="K22" s="457">
        <v>17</v>
      </c>
      <c r="L22" s="457">
        <v>17</v>
      </c>
      <c r="M22" s="457">
        <v>17</v>
      </c>
    </row>
    <row r="23" spans="1:13">
      <c r="A23" s="454" t="s">
        <v>877</v>
      </c>
      <c r="B23" s="454" t="s">
        <v>872</v>
      </c>
      <c r="C23" s="454" t="s">
        <v>778</v>
      </c>
      <c r="D23" s="454" t="s">
        <v>547</v>
      </c>
      <c r="E23" s="454" t="s">
        <v>1302</v>
      </c>
      <c r="F23" s="454" t="s">
        <v>885</v>
      </c>
      <c r="G23" s="455">
        <v>1</v>
      </c>
      <c r="H23" s="454" t="s">
        <v>6</v>
      </c>
      <c r="I23" s="456">
        <v>1</v>
      </c>
      <c r="J23" s="454" t="s">
        <v>706</v>
      </c>
      <c r="K23" s="457">
        <v>0.1</v>
      </c>
      <c r="L23" s="457">
        <v>0.1</v>
      </c>
      <c r="M23" s="457">
        <v>0.1</v>
      </c>
    </row>
    <row r="24" spans="1:13">
      <c r="A24" s="454" t="s">
        <v>877</v>
      </c>
      <c r="B24" s="454" t="s">
        <v>872</v>
      </c>
      <c r="C24" s="454" t="s">
        <v>778</v>
      </c>
      <c r="D24" s="454" t="s">
        <v>29</v>
      </c>
      <c r="E24" s="454" t="s">
        <v>1302</v>
      </c>
      <c r="F24" s="454" t="s">
        <v>885</v>
      </c>
      <c r="G24" s="455">
        <v>1</v>
      </c>
      <c r="H24" s="454" t="s">
        <v>6</v>
      </c>
      <c r="I24" s="456">
        <v>1</v>
      </c>
      <c r="J24" s="454" t="s">
        <v>706</v>
      </c>
      <c r="K24" s="457">
        <v>1164</v>
      </c>
      <c r="L24" s="457">
        <v>1164</v>
      </c>
      <c r="M24" s="457">
        <v>1164</v>
      </c>
    </row>
    <row r="25" spans="1:13">
      <c r="A25" s="454" t="s">
        <v>877</v>
      </c>
      <c r="B25" s="454" t="s">
        <v>872</v>
      </c>
      <c r="C25" s="454" t="s">
        <v>778</v>
      </c>
      <c r="D25" s="454" t="s">
        <v>549</v>
      </c>
      <c r="E25" s="454" t="s">
        <v>1302</v>
      </c>
      <c r="F25" s="454" t="s">
        <v>885</v>
      </c>
      <c r="G25" s="455">
        <v>1</v>
      </c>
      <c r="H25" s="454" t="s">
        <v>6</v>
      </c>
      <c r="I25" s="456">
        <v>1</v>
      </c>
      <c r="J25" s="454" t="s">
        <v>706</v>
      </c>
      <c r="K25" s="457">
        <v>0.4</v>
      </c>
      <c r="L25" s="457">
        <v>0.4</v>
      </c>
      <c r="M25" s="457">
        <v>0.4</v>
      </c>
    </row>
    <row r="26" spans="1:13">
      <c r="A26" s="454" t="s">
        <v>877</v>
      </c>
      <c r="B26" s="454" t="s">
        <v>872</v>
      </c>
      <c r="C26" s="454" t="s">
        <v>778</v>
      </c>
      <c r="D26" s="454" t="s">
        <v>550</v>
      </c>
      <c r="E26" s="454" t="s">
        <v>7</v>
      </c>
      <c r="F26" s="454" t="s">
        <v>885</v>
      </c>
      <c r="G26" s="455">
        <v>1</v>
      </c>
      <c r="H26" s="454" t="s">
        <v>6</v>
      </c>
      <c r="I26" s="456">
        <v>1</v>
      </c>
      <c r="J26" s="454" t="s">
        <v>706</v>
      </c>
      <c r="K26" s="457">
        <v>4.5999999999999996</v>
      </c>
      <c r="L26" s="457">
        <v>4.5999999999999996</v>
      </c>
      <c r="M26" s="457">
        <v>4.5999999999999996</v>
      </c>
    </row>
    <row r="27" spans="1:13">
      <c r="A27" s="454" t="s">
        <v>877</v>
      </c>
      <c r="B27" s="454" t="s">
        <v>872</v>
      </c>
      <c r="C27" s="454" t="s">
        <v>778</v>
      </c>
      <c r="D27" s="454" t="s">
        <v>551</v>
      </c>
      <c r="E27" s="454" t="s">
        <v>32</v>
      </c>
      <c r="F27" s="454" t="s">
        <v>885</v>
      </c>
      <c r="G27" s="455">
        <v>1</v>
      </c>
      <c r="H27" s="454" t="s">
        <v>6</v>
      </c>
      <c r="I27" s="456">
        <v>1</v>
      </c>
      <c r="J27" s="454" t="s">
        <v>706</v>
      </c>
      <c r="K27" s="457">
        <v>18</v>
      </c>
      <c r="L27" s="457">
        <v>18</v>
      </c>
      <c r="M27" s="457">
        <v>18</v>
      </c>
    </row>
    <row r="28" spans="1:13">
      <c r="A28" s="454" t="s">
        <v>877</v>
      </c>
      <c r="B28" s="454" t="s">
        <v>872</v>
      </c>
      <c r="C28" s="454" t="s">
        <v>778</v>
      </c>
      <c r="D28" s="454" t="s">
        <v>15</v>
      </c>
      <c r="E28" s="454" t="s">
        <v>12</v>
      </c>
      <c r="F28" s="454" t="s">
        <v>885</v>
      </c>
      <c r="G28" s="455">
        <v>1</v>
      </c>
      <c r="H28" s="454" t="s">
        <v>6</v>
      </c>
      <c r="I28" s="456">
        <v>1</v>
      </c>
      <c r="J28" s="454" t="s">
        <v>706</v>
      </c>
      <c r="K28" s="457">
        <v>2905</v>
      </c>
      <c r="L28" s="457">
        <v>2905</v>
      </c>
      <c r="M28" s="457">
        <v>2905</v>
      </c>
    </row>
    <row r="29" spans="1:13">
      <c r="A29" s="454" t="s">
        <v>877</v>
      </c>
      <c r="B29" s="454" t="s">
        <v>872</v>
      </c>
      <c r="C29" s="454" t="s">
        <v>778</v>
      </c>
      <c r="D29" s="454" t="s">
        <v>552</v>
      </c>
      <c r="E29" s="454" t="s">
        <v>7</v>
      </c>
      <c r="F29" s="454" t="s">
        <v>885</v>
      </c>
      <c r="G29" s="455">
        <v>1</v>
      </c>
      <c r="H29" s="454" t="s">
        <v>6</v>
      </c>
      <c r="I29" s="456">
        <v>1</v>
      </c>
      <c r="J29" s="454" t="s">
        <v>706</v>
      </c>
      <c r="K29" s="457">
        <v>10</v>
      </c>
      <c r="L29" s="457">
        <v>10</v>
      </c>
      <c r="M29" s="457">
        <v>10</v>
      </c>
    </row>
    <row r="30" spans="1:13">
      <c r="A30" s="454" t="s">
        <v>877</v>
      </c>
      <c r="B30" s="454" t="s">
        <v>872</v>
      </c>
      <c r="C30" s="454" t="s">
        <v>778</v>
      </c>
      <c r="D30" s="454" t="s">
        <v>1123</v>
      </c>
      <c r="E30" s="454" t="s">
        <v>7</v>
      </c>
      <c r="F30" s="454" t="s">
        <v>885</v>
      </c>
      <c r="G30" s="455">
        <v>0.5</v>
      </c>
      <c r="H30" s="454" t="s">
        <v>9</v>
      </c>
      <c r="I30" s="456">
        <v>0.5</v>
      </c>
      <c r="J30" s="454" t="s">
        <v>916</v>
      </c>
      <c r="K30" s="457">
        <v>4.7</v>
      </c>
      <c r="L30" s="457">
        <v>2.35</v>
      </c>
      <c r="M30" s="457">
        <v>2.35</v>
      </c>
    </row>
    <row r="31" spans="1:13">
      <c r="A31" s="454" t="s">
        <v>877</v>
      </c>
      <c r="B31" s="454" t="s">
        <v>872</v>
      </c>
      <c r="C31" s="454" t="s">
        <v>778</v>
      </c>
      <c r="D31" s="454" t="s">
        <v>23</v>
      </c>
      <c r="E31" s="454" t="s">
        <v>10</v>
      </c>
      <c r="F31" s="454" t="s">
        <v>885</v>
      </c>
      <c r="G31" s="455">
        <v>1</v>
      </c>
      <c r="H31" s="454" t="s">
        <v>6</v>
      </c>
      <c r="I31" s="456">
        <v>1</v>
      </c>
      <c r="J31" s="454" t="s">
        <v>706</v>
      </c>
      <c r="K31" s="457">
        <v>48</v>
      </c>
      <c r="L31" s="457">
        <v>48</v>
      </c>
      <c r="M31" s="457">
        <v>48</v>
      </c>
    </row>
    <row r="32" spans="1:13">
      <c r="A32" s="454" t="s">
        <v>877</v>
      </c>
      <c r="B32" s="454" t="s">
        <v>872</v>
      </c>
      <c r="C32" s="454" t="s">
        <v>778</v>
      </c>
      <c r="D32" s="454" t="s">
        <v>23</v>
      </c>
      <c r="E32" s="454" t="s">
        <v>10</v>
      </c>
      <c r="F32" s="454" t="s">
        <v>885</v>
      </c>
      <c r="G32" s="455">
        <v>1</v>
      </c>
      <c r="H32" s="454" t="s">
        <v>6</v>
      </c>
      <c r="I32" s="456">
        <v>1</v>
      </c>
      <c r="J32" s="454" t="s">
        <v>706</v>
      </c>
      <c r="K32" s="457">
        <v>460</v>
      </c>
      <c r="L32" s="457">
        <v>460</v>
      </c>
      <c r="M32" s="457">
        <v>460</v>
      </c>
    </row>
    <row r="33" spans="1:13">
      <c r="A33" s="454" t="s">
        <v>877</v>
      </c>
      <c r="B33" s="454" t="s">
        <v>872</v>
      </c>
      <c r="C33" s="454" t="s">
        <v>778</v>
      </c>
      <c r="D33" s="454" t="s">
        <v>553</v>
      </c>
      <c r="E33" s="454" t="s">
        <v>1122</v>
      </c>
      <c r="F33" s="454" t="s">
        <v>885</v>
      </c>
      <c r="G33" s="455">
        <v>1</v>
      </c>
      <c r="H33" s="454" t="s">
        <v>6</v>
      </c>
      <c r="I33" s="456">
        <v>1</v>
      </c>
      <c r="J33" s="454" t="s">
        <v>706</v>
      </c>
      <c r="K33" s="457">
        <v>0.24199999999999999</v>
      </c>
      <c r="L33" s="457">
        <v>0.24199999999999999</v>
      </c>
      <c r="M33" s="457">
        <v>0.24199999999999999</v>
      </c>
    </row>
    <row r="34" spans="1:13">
      <c r="A34" s="454" t="s">
        <v>877</v>
      </c>
      <c r="B34" s="454" t="s">
        <v>872</v>
      </c>
      <c r="C34" s="454" t="s">
        <v>778</v>
      </c>
      <c r="D34" s="454" t="s">
        <v>536</v>
      </c>
      <c r="E34" s="454" t="s">
        <v>7</v>
      </c>
      <c r="F34" s="454" t="s">
        <v>885</v>
      </c>
      <c r="G34" s="455">
        <v>1</v>
      </c>
      <c r="H34" s="454" t="s">
        <v>6</v>
      </c>
      <c r="I34" s="456">
        <v>1</v>
      </c>
      <c r="J34" s="454" t="s">
        <v>706</v>
      </c>
      <c r="K34" s="457">
        <v>4.0999999999999996</v>
      </c>
      <c r="L34" s="457">
        <v>4.0999999999999996</v>
      </c>
      <c r="M34" s="457">
        <v>4.0999999999999996</v>
      </c>
    </row>
    <row r="35" spans="1:13">
      <c r="A35" s="454" t="s">
        <v>877</v>
      </c>
      <c r="B35" s="454" t="s">
        <v>872</v>
      </c>
      <c r="C35" s="454" t="s">
        <v>778</v>
      </c>
      <c r="D35" s="454" t="s">
        <v>856</v>
      </c>
      <c r="E35" s="454" t="s">
        <v>7</v>
      </c>
      <c r="F35" s="454" t="s">
        <v>885</v>
      </c>
      <c r="G35" s="455">
        <v>0.498</v>
      </c>
      <c r="H35" s="454" t="s">
        <v>9</v>
      </c>
      <c r="I35" s="456">
        <v>0.498</v>
      </c>
      <c r="J35" s="454" t="s">
        <v>706</v>
      </c>
      <c r="K35" s="457">
        <v>9</v>
      </c>
      <c r="L35" s="457">
        <v>4.4820000000000002</v>
      </c>
      <c r="M35" s="457">
        <v>4.4820000000000002</v>
      </c>
    </row>
    <row r="36" spans="1:13">
      <c r="A36" s="454" t="s">
        <v>877</v>
      </c>
      <c r="B36" s="454" t="s">
        <v>872</v>
      </c>
      <c r="C36" s="454" t="s">
        <v>778</v>
      </c>
      <c r="D36" s="454" t="s">
        <v>554</v>
      </c>
      <c r="E36" s="454" t="s">
        <v>7</v>
      </c>
      <c r="F36" s="454" t="s">
        <v>885</v>
      </c>
      <c r="G36" s="455">
        <v>1</v>
      </c>
      <c r="H36" s="454" t="s">
        <v>6</v>
      </c>
      <c r="I36" s="456">
        <v>1</v>
      </c>
      <c r="J36" s="454" t="s">
        <v>706</v>
      </c>
      <c r="K36" s="457">
        <v>4</v>
      </c>
      <c r="L36" s="457">
        <v>4</v>
      </c>
      <c r="M36" s="457">
        <v>4</v>
      </c>
    </row>
    <row r="37" spans="1:13">
      <c r="A37" s="454" t="s">
        <v>877</v>
      </c>
      <c r="B37" s="454" t="s">
        <v>872</v>
      </c>
      <c r="C37" s="454" t="s">
        <v>778</v>
      </c>
      <c r="D37" s="454" t="s">
        <v>887</v>
      </c>
      <c r="E37" s="454" t="s">
        <v>7</v>
      </c>
      <c r="F37" s="454" t="s">
        <v>885</v>
      </c>
      <c r="G37" s="455">
        <v>0.5</v>
      </c>
      <c r="H37" s="454" t="s">
        <v>9</v>
      </c>
      <c r="I37" s="456">
        <v>0.5</v>
      </c>
      <c r="J37" s="454" t="s">
        <v>706</v>
      </c>
      <c r="K37" s="457">
        <v>2</v>
      </c>
      <c r="L37" s="457">
        <v>1</v>
      </c>
      <c r="M37" s="457">
        <v>1</v>
      </c>
    </row>
    <row r="38" spans="1:13">
      <c r="A38" s="454" t="s">
        <v>877</v>
      </c>
      <c r="B38" s="454" t="s">
        <v>872</v>
      </c>
      <c r="C38" s="454" t="s">
        <v>778</v>
      </c>
      <c r="D38" s="454" t="s">
        <v>888</v>
      </c>
      <c r="E38" s="454" t="s">
        <v>7</v>
      </c>
      <c r="F38" s="454" t="s">
        <v>885</v>
      </c>
      <c r="G38" s="455">
        <v>0.5</v>
      </c>
      <c r="H38" s="454" t="s">
        <v>9</v>
      </c>
      <c r="I38" s="456">
        <v>0.5</v>
      </c>
      <c r="J38" s="454" t="s">
        <v>706</v>
      </c>
      <c r="K38" s="457">
        <v>6.15</v>
      </c>
      <c r="L38" s="457">
        <v>3.0750000000000002</v>
      </c>
      <c r="M38" s="457">
        <v>3.0750000000000002</v>
      </c>
    </row>
    <row r="39" spans="1:13">
      <c r="A39" s="454" t="s">
        <v>877</v>
      </c>
      <c r="B39" s="454" t="s">
        <v>872</v>
      </c>
      <c r="C39" s="454" t="s">
        <v>778</v>
      </c>
      <c r="D39" s="454" t="s">
        <v>929</v>
      </c>
      <c r="E39" s="454" t="s">
        <v>7</v>
      </c>
      <c r="F39" s="454" t="s">
        <v>885</v>
      </c>
      <c r="G39" s="455">
        <v>0.5</v>
      </c>
      <c r="H39" s="454" t="s">
        <v>9</v>
      </c>
      <c r="I39" s="456">
        <v>0.5</v>
      </c>
      <c r="J39" s="454" t="s">
        <v>706</v>
      </c>
      <c r="K39" s="457">
        <v>6</v>
      </c>
      <c r="L39" s="457">
        <v>3</v>
      </c>
      <c r="M39" s="457">
        <v>3</v>
      </c>
    </row>
    <row r="40" spans="1:13">
      <c r="A40" s="454" t="s">
        <v>877</v>
      </c>
      <c r="B40" s="454" t="s">
        <v>872</v>
      </c>
      <c r="C40" s="454" t="s">
        <v>778</v>
      </c>
      <c r="D40" s="454" t="s">
        <v>889</v>
      </c>
      <c r="E40" s="454" t="s">
        <v>7</v>
      </c>
      <c r="F40" s="454" t="s">
        <v>885</v>
      </c>
      <c r="G40" s="455">
        <v>0.5</v>
      </c>
      <c r="H40" s="454" t="s">
        <v>9</v>
      </c>
      <c r="I40" s="456">
        <v>0.5</v>
      </c>
      <c r="J40" s="454" t="s">
        <v>706</v>
      </c>
      <c r="K40" s="457">
        <v>14</v>
      </c>
      <c r="L40" s="457">
        <v>7</v>
      </c>
      <c r="M40" s="457">
        <v>7</v>
      </c>
    </row>
    <row r="41" spans="1:13">
      <c r="A41" s="454" t="s">
        <v>877</v>
      </c>
      <c r="B41" s="454" t="s">
        <v>872</v>
      </c>
      <c r="C41" s="454" t="s">
        <v>778</v>
      </c>
      <c r="D41" s="454" t="s">
        <v>555</v>
      </c>
      <c r="E41" s="454" t="s">
        <v>1302</v>
      </c>
      <c r="F41" s="454" t="s">
        <v>885</v>
      </c>
      <c r="G41" s="455">
        <v>1</v>
      </c>
      <c r="H41" s="454" t="s">
        <v>6</v>
      </c>
      <c r="I41" s="456">
        <v>1</v>
      </c>
      <c r="J41" s="454" t="s">
        <v>706</v>
      </c>
      <c r="K41" s="457">
        <v>8.1</v>
      </c>
      <c r="L41" s="457">
        <v>8.1</v>
      </c>
      <c r="M41" s="457">
        <v>8.1</v>
      </c>
    </row>
    <row r="42" spans="1:13">
      <c r="A42" s="454" t="s">
        <v>877</v>
      </c>
      <c r="B42" s="454" t="s">
        <v>872</v>
      </c>
      <c r="C42" s="454" t="s">
        <v>778</v>
      </c>
      <c r="D42" s="454" t="s">
        <v>24</v>
      </c>
      <c r="E42" s="454" t="s">
        <v>10</v>
      </c>
      <c r="F42" s="454" t="s">
        <v>885</v>
      </c>
      <c r="G42" s="455">
        <v>1</v>
      </c>
      <c r="H42" s="454" t="s">
        <v>6</v>
      </c>
      <c r="I42" s="456">
        <v>1</v>
      </c>
      <c r="J42" s="454" t="s">
        <v>706</v>
      </c>
      <c r="K42" s="457">
        <v>480.3</v>
      </c>
      <c r="L42" s="457">
        <v>480.3</v>
      </c>
      <c r="M42" s="457">
        <v>480.3</v>
      </c>
    </row>
    <row r="43" spans="1:13">
      <c r="A43" s="454" t="s">
        <v>877</v>
      </c>
      <c r="B43" s="454" t="s">
        <v>872</v>
      </c>
      <c r="C43" s="454" t="s">
        <v>778</v>
      </c>
      <c r="D43" s="454" t="s">
        <v>556</v>
      </c>
      <c r="E43" s="454" t="s">
        <v>7</v>
      </c>
      <c r="F43" s="454" t="s">
        <v>885</v>
      </c>
      <c r="G43" s="455">
        <v>1</v>
      </c>
      <c r="H43" s="454" t="s">
        <v>6</v>
      </c>
      <c r="I43" s="456">
        <v>0.7</v>
      </c>
      <c r="J43" s="454" t="s">
        <v>706</v>
      </c>
      <c r="K43" s="457">
        <v>12</v>
      </c>
      <c r="L43" s="457">
        <v>12</v>
      </c>
      <c r="M43" s="457">
        <v>8.4</v>
      </c>
    </row>
    <row r="44" spans="1:13">
      <c r="A44" s="454" t="s">
        <v>877</v>
      </c>
      <c r="B44" s="454" t="s">
        <v>872</v>
      </c>
      <c r="C44" s="454" t="s">
        <v>778</v>
      </c>
      <c r="D44" s="454" t="s">
        <v>557</v>
      </c>
      <c r="E44" s="454" t="s">
        <v>32</v>
      </c>
      <c r="F44" s="454" t="s">
        <v>885</v>
      </c>
      <c r="G44" s="455">
        <v>1</v>
      </c>
      <c r="H44" s="454" t="s">
        <v>6</v>
      </c>
      <c r="I44" s="456">
        <v>1</v>
      </c>
      <c r="J44" s="454" t="s">
        <v>706</v>
      </c>
      <c r="K44" s="457">
        <v>18</v>
      </c>
      <c r="L44" s="457">
        <v>18</v>
      </c>
      <c r="M44" s="457">
        <v>18</v>
      </c>
    </row>
    <row r="45" spans="1:13">
      <c r="A45" s="454" t="s">
        <v>877</v>
      </c>
      <c r="B45" s="454" t="s">
        <v>872</v>
      </c>
      <c r="C45" s="454" t="s">
        <v>778</v>
      </c>
      <c r="D45" s="454" t="s">
        <v>558</v>
      </c>
      <c r="E45" s="454" t="s">
        <v>7</v>
      </c>
      <c r="F45" s="454" t="s">
        <v>885</v>
      </c>
      <c r="G45" s="455">
        <v>1</v>
      </c>
      <c r="H45" s="454" t="s">
        <v>6</v>
      </c>
      <c r="I45" s="456">
        <v>0.7</v>
      </c>
      <c r="J45" s="454" t="s">
        <v>706</v>
      </c>
      <c r="K45" s="457">
        <v>4</v>
      </c>
      <c r="L45" s="457">
        <v>4</v>
      </c>
      <c r="M45" s="457">
        <v>2.8</v>
      </c>
    </row>
    <row r="46" spans="1:13">
      <c r="A46" s="454" t="s">
        <v>877</v>
      </c>
      <c r="B46" s="454" t="s">
        <v>872</v>
      </c>
      <c r="C46" s="454" t="s">
        <v>778</v>
      </c>
      <c r="D46" s="454" t="s">
        <v>559</v>
      </c>
      <c r="E46" s="454" t="s">
        <v>7</v>
      </c>
      <c r="F46" s="454" t="s">
        <v>885</v>
      </c>
      <c r="G46" s="455">
        <v>1</v>
      </c>
      <c r="H46" s="454" t="s">
        <v>6</v>
      </c>
      <c r="I46" s="456">
        <v>0.7</v>
      </c>
      <c r="J46" s="454" t="s">
        <v>706</v>
      </c>
      <c r="K46" s="457">
        <v>0.66</v>
      </c>
      <c r="L46" s="457">
        <v>0.66</v>
      </c>
      <c r="M46" s="457">
        <v>0.46200000000000002</v>
      </c>
    </row>
    <row r="47" spans="1:13">
      <c r="A47" s="454" t="s">
        <v>877</v>
      </c>
      <c r="B47" s="454" t="s">
        <v>872</v>
      </c>
      <c r="C47" s="454" t="s">
        <v>778</v>
      </c>
      <c r="D47" s="454" t="s">
        <v>560</v>
      </c>
      <c r="E47" s="454" t="s">
        <v>1122</v>
      </c>
      <c r="F47" s="454" t="s">
        <v>885</v>
      </c>
      <c r="G47" s="455">
        <v>1</v>
      </c>
      <c r="H47" s="454" t="s">
        <v>6</v>
      </c>
      <c r="I47" s="456">
        <v>1</v>
      </c>
      <c r="J47" s="454" t="s">
        <v>706</v>
      </c>
      <c r="K47" s="457">
        <v>1.077</v>
      </c>
      <c r="L47" s="457">
        <v>1.077</v>
      </c>
      <c r="M47" s="457">
        <v>1.077</v>
      </c>
    </row>
    <row r="48" spans="1:13">
      <c r="A48" s="454" t="s">
        <v>877</v>
      </c>
      <c r="B48" s="454" t="s">
        <v>872</v>
      </c>
      <c r="C48" s="454" t="s">
        <v>778</v>
      </c>
      <c r="D48" s="454" t="s">
        <v>577</v>
      </c>
      <c r="E48" s="454" t="s">
        <v>1302</v>
      </c>
      <c r="F48" s="454" t="s">
        <v>885</v>
      </c>
      <c r="G48" s="455">
        <v>1</v>
      </c>
      <c r="H48" s="454" t="s">
        <v>6</v>
      </c>
      <c r="I48" s="456">
        <v>1</v>
      </c>
      <c r="J48" s="454" t="s">
        <v>706</v>
      </c>
      <c r="K48" s="457">
        <v>1.9</v>
      </c>
      <c r="L48" s="457">
        <v>1.9</v>
      </c>
      <c r="M48" s="457">
        <v>1.9</v>
      </c>
    </row>
    <row r="49" spans="1:13">
      <c r="A49" s="454" t="s">
        <v>877</v>
      </c>
      <c r="B49" s="454" t="s">
        <v>872</v>
      </c>
      <c r="C49" s="454" t="s">
        <v>778</v>
      </c>
      <c r="D49" s="454" t="s">
        <v>562</v>
      </c>
      <c r="E49" s="454" t="s">
        <v>10</v>
      </c>
      <c r="F49" s="454" t="s">
        <v>890</v>
      </c>
      <c r="G49" s="455">
        <v>1</v>
      </c>
      <c r="H49" s="454" t="s">
        <v>6</v>
      </c>
      <c r="I49" s="456">
        <v>1</v>
      </c>
      <c r="J49" s="454" t="s">
        <v>706</v>
      </c>
      <c r="K49" s="457">
        <v>43</v>
      </c>
      <c r="L49" s="457">
        <v>43</v>
      </c>
      <c r="M49" s="457">
        <v>43</v>
      </c>
    </row>
    <row r="50" spans="1:13">
      <c r="A50" s="454" t="s">
        <v>877</v>
      </c>
      <c r="B50" s="454" t="s">
        <v>872</v>
      </c>
      <c r="C50" s="454" t="s">
        <v>778</v>
      </c>
      <c r="D50" s="454" t="s">
        <v>561</v>
      </c>
      <c r="E50" s="454" t="s">
        <v>7</v>
      </c>
      <c r="F50" s="454" t="s">
        <v>885</v>
      </c>
      <c r="G50" s="455">
        <v>1</v>
      </c>
      <c r="H50" s="454" t="s">
        <v>6</v>
      </c>
      <c r="I50" s="456">
        <v>0.7</v>
      </c>
      <c r="J50" s="454" t="s">
        <v>706</v>
      </c>
      <c r="K50" s="457">
        <v>8</v>
      </c>
      <c r="L50" s="457">
        <v>8</v>
      </c>
      <c r="M50" s="457">
        <v>5.6</v>
      </c>
    </row>
    <row r="51" spans="1:13">
      <c r="A51" s="454" t="s">
        <v>877</v>
      </c>
      <c r="B51" s="454" t="s">
        <v>872</v>
      </c>
      <c r="C51" s="454" t="s">
        <v>778</v>
      </c>
      <c r="D51" s="454" t="s">
        <v>563</v>
      </c>
      <c r="E51" s="454" t="s">
        <v>1122</v>
      </c>
      <c r="F51" s="454" t="s">
        <v>885</v>
      </c>
      <c r="G51" s="455">
        <v>1</v>
      </c>
      <c r="H51" s="454" t="s">
        <v>6</v>
      </c>
      <c r="I51" s="456">
        <v>1</v>
      </c>
      <c r="J51" s="454" t="s">
        <v>706</v>
      </c>
      <c r="K51" s="457">
        <v>7.0999999999999994E-2</v>
      </c>
      <c r="L51" s="457">
        <v>7.0999999999999994E-2</v>
      </c>
      <c r="M51" s="457">
        <v>7.0999999999999994E-2</v>
      </c>
    </row>
    <row r="52" spans="1:13">
      <c r="A52" s="454" t="s">
        <v>877</v>
      </c>
      <c r="B52" s="454" t="s">
        <v>872</v>
      </c>
      <c r="C52" s="454" t="s">
        <v>778</v>
      </c>
      <c r="D52" s="454" t="s">
        <v>749</v>
      </c>
      <c r="E52" s="454" t="s">
        <v>7</v>
      </c>
      <c r="F52" s="454" t="s">
        <v>885</v>
      </c>
      <c r="G52" s="455">
        <v>1</v>
      </c>
      <c r="H52" s="454" t="s">
        <v>6</v>
      </c>
      <c r="I52" s="456">
        <v>1</v>
      </c>
      <c r="J52" s="454" t="s">
        <v>706</v>
      </c>
      <c r="K52" s="457">
        <v>14.35</v>
      </c>
      <c r="L52" s="457">
        <v>14.35</v>
      </c>
      <c r="M52" s="457">
        <v>14.35</v>
      </c>
    </row>
    <row r="53" spans="1:13">
      <c r="A53" s="454" t="s">
        <v>877</v>
      </c>
      <c r="B53" s="454" t="s">
        <v>872</v>
      </c>
      <c r="C53" s="454" t="s">
        <v>778</v>
      </c>
      <c r="D53" s="454" t="s">
        <v>28</v>
      </c>
      <c r="E53" s="454" t="s">
        <v>10</v>
      </c>
      <c r="F53" s="454" t="s">
        <v>884</v>
      </c>
      <c r="G53" s="455">
        <v>0.5</v>
      </c>
      <c r="H53" s="454" t="s">
        <v>8</v>
      </c>
      <c r="I53" s="456">
        <v>0.5</v>
      </c>
      <c r="J53" s="454" t="s">
        <v>706</v>
      </c>
      <c r="K53" s="457">
        <v>85</v>
      </c>
      <c r="L53" s="457">
        <v>42.5</v>
      </c>
      <c r="M53" s="457">
        <v>42.5</v>
      </c>
    </row>
    <row r="54" spans="1:13">
      <c r="A54" s="454" t="s">
        <v>877</v>
      </c>
      <c r="B54" s="454" t="s">
        <v>872</v>
      </c>
      <c r="C54" s="454" t="s">
        <v>778</v>
      </c>
      <c r="D54" s="454" t="s">
        <v>564</v>
      </c>
      <c r="E54" s="454" t="s">
        <v>7</v>
      </c>
      <c r="F54" s="454" t="s">
        <v>885</v>
      </c>
      <c r="G54" s="455">
        <v>1</v>
      </c>
      <c r="H54" s="454" t="s">
        <v>6</v>
      </c>
      <c r="I54" s="456">
        <v>0.7</v>
      </c>
      <c r="J54" s="454" t="s">
        <v>706</v>
      </c>
      <c r="K54" s="457">
        <v>4.0999999999999996</v>
      </c>
      <c r="L54" s="457">
        <v>4.0999999999999996</v>
      </c>
      <c r="M54" s="457">
        <v>2.87</v>
      </c>
    </row>
    <row r="55" spans="1:13">
      <c r="A55" s="454" t="s">
        <v>877</v>
      </c>
      <c r="B55" s="454" t="s">
        <v>872</v>
      </c>
      <c r="C55" s="454" t="s">
        <v>778</v>
      </c>
      <c r="D55" s="454" t="s">
        <v>565</v>
      </c>
      <c r="E55" s="454" t="s">
        <v>1302</v>
      </c>
      <c r="F55" s="454" t="s">
        <v>885</v>
      </c>
      <c r="G55" s="455">
        <v>1</v>
      </c>
      <c r="H55" s="454" t="s">
        <v>6</v>
      </c>
      <c r="I55" s="456">
        <v>1</v>
      </c>
      <c r="J55" s="454" t="s">
        <v>706</v>
      </c>
      <c r="K55" s="457">
        <v>0.1</v>
      </c>
      <c r="L55" s="457">
        <v>0.1</v>
      </c>
      <c r="M55" s="457">
        <v>0.1</v>
      </c>
    </row>
    <row r="56" spans="1:13">
      <c r="A56" s="454" t="s">
        <v>877</v>
      </c>
      <c r="B56" s="454" t="s">
        <v>872</v>
      </c>
      <c r="C56" s="454" t="s">
        <v>778</v>
      </c>
      <c r="D56" s="454" t="s">
        <v>17</v>
      </c>
      <c r="E56" s="454" t="s">
        <v>12</v>
      </c>
      <c r="F56" s="454" t="s">
        <v>886</v>
      </c>
      <c r="G56" s="455">
        <v>1</v>
      </c>
      <c r="H56" s="454" t="s">
        <v>6</v>
      </c>
      <c r="I56" s="456">
        <v>1</v>
      </c>
      <c r="J56" s="454" t="s">
        <v>706</v>
      </c>
      <c r="K56" s="457">
        <v>-481</v>
      </c>
      <c r="L56" s="457">
        <v>-481</v>
      </c>
      <c r="M56" s="457">
        <v>-481</v>
      </c>
    </row>
    <row r="57" spans="1:13">
      <c r="A57" s="454" t="s">
        <v>877</v>
      </c>
      <c r="B57" s="454" t="s">
        <v>872</v>
      </c>
      <c r="C57" s="454" t="s">
        <v>778</v>
      </c>
      <c r="D57" s="454" t="s">
        <v>18</v>
      </c>
      <c r="E57" s="454" t="s">
        <v>12</v>
      </c>
      <c r="F57" s="454" t="s">
        <v>886</v>
      </c>
      <c r="G57" s="455">
        <v>1</v>
      </c>
      <c r="H57" s="454" t="s">
        <v>6</v>
      </c>
      <c r="I57" s="456">
        <v>1</v>
      </c>
      <c r="J57" s="454" t="s">
        <v>706</v>
      </c>
      <c r="K57" s="457">
        <v>-349.8</v>
      </c>
      <c r="L57" s="457">
        <v>-349.8</v>
      </c>
      <c r="M57" s="457">
        <v>-349.8</v>
      </c>
    </row>
    <row r="58" spans="1:13">
      <c r="A58" s="454" t="s">
        <v>877</v>
      </c>
      <c r="B58" s="454" t="s">
        <v>872</v>
      </c>
      <c r="C58" s="454" t="s">
        <v>778</v>
      </c>
      <c r="D58" s="454" t="s">
        <v>19</v>
      </c>
      <c r="E58" s="454" t="s">
        <v>12</v>
      </c>
      <c r="F58" s="454" t="s">
        <v>886</v>
      </c>
      <c r="G58" s="455">
        <v>1</v>
      </c>
      <c r="H58" s="454" t="s">
        <v>6</v>
      </c>
      <c r="I58" s="456">
        <v>1</v>
      </c>
      <c r="J58" s="454" t="s">
        <v>706</v>
      </c>
      <c r="K58" s="457">
        <v>-516.37800000000004</v>
      </c>
      <c r="L58" s="457">
        <v>-516.37800000000004</v>
      </c>
      <c r="M58" s="457">
        <v>-516.37800000000004</v>
      </c>
    </row>
    <row r="59" spans="1:13">
      <c r="A59" s="454" t="s">
        <v>877</v>
      </c>
      <c r="B59" s="454" t="s">
        <v>872</v>
      </c>
      <c r="C59" s="454" t="s">
        <v>778</v>
      </c>
      <c r="D59" s="454" t="s">
        <v>20</v>
      </c>
      <c r="E59" s="454" t="s">
        <v>12</v>
      </c>
      <c r="F59" s="454" t="s">
        <v>885</v>
      </c>
      <c r="G59" s="455">
        <v>1</v>
      </c>
      <c r="H59" s="454" t="s">
        <v>6</v>
      </c>
      <c r="I59" s="456">
        <v>1</v>
      </c>
      <c r="J59" s="454" t="s">
        <v>706</v>
      </c>
      <c r="K59" s="457">
        <v>-188.9</v>
      </c>
      <c r="L59" s="457">
        <v>-188.9</v>
      </c>
      <c r="M59" s="457">
        <v>-188.9</v>
      </c>
    </row>
    <row r="60" spans="1:13">
      <c r="A60" s="454" t="s">
        <v>877</v>
      </c>
      <c r="B60" s="454" t="s">
        <v>872</v>
      </c>
      <c r="C60" s="454" t="s">
        <v>778</v>
      </c>
      <c r="D60" s="454" t="s">
        <v>566</v>
      </c>
      <c r="E60" s="454" t="s">
        <v>32</v>
      </c>
      <c r="F60" s="454" t="s">
        <v>885</v>
      </c>
      <c r="G60" s="455">
        <v>1</v>
      </c>
      <c r="H60" s="454" t="s">
        <v>6</v>
      </c>
      <c r="I60" s="456">
        <v>1</v>
      </c>
      <c r="J60" s="454" t="s">
        <v>706</v>
      </c>
      <c r="K60" s="457">
        <v>18</v>
      </c>
      <c r="L60" s="457">
        <v>18</v>
      </c>
      <c r="M60" s="457">
        <v>18</v>
      </c>
    </row>
    <row r="61" spans="1:13">
      <c r="A61" s="454" t="s">
        <v>877</v>
      </c>
      <c r="B61" s="454" t="s">
        <v>872</v>
      </c>
      <c r="C61" s="454" t="s">
        <v>778</v>
      </c>
      <c r="D61" s="454" t="s">
        <v>569</v>
      </c>
      <c r="E61" s="454" t="s">
        <v>7</v>
      </c>
      <c r="F61" s="454" t="s">
        <v>885</v>
      </c>
      <c r="G61" s="455">
        <v>1</v>
      </c>
      <c r="H61" s="454" t="s">
        <v>6</v>
      </c>
      <c r="I61" s="456">
        <v>1</v>
      </c>
      <c r="J61" s="454" t="s">
        <v>706</v>
      </c>
      <c r="K61" s="457">
        <v>6</v>
      </c>
      <c r="L61" s="457">
        <v>6</v>
      </c>
      <c r="M61" s="457">
        <v>6</v>
      </c>
    </row>
    <row r="62" spans="1:13">
      <c r="A62" s="454" t="s">
        <v>877</v>
      </c>
      <c r="B62" s="454" t="s">
        <v>872</v>
      </c>
      <c r="C62" s="454" t="s">
        <v>778</v>
      </c>
      <c r="D62" s="454" t="s">
        <v>567</v>
      </c>
      <c r="E62" s="454" t="s">
        <v>1122</v>
      </c>
      <c r="F62" s="454" t="s">
        <v>885</v>
      </c>
      <c r="G62" s="455">
        <v>1</v>
      </c>
      <c r="H62" s="454" t="s">
        <v>6</v>
      </c>
      <c r="I62" s="456">
        <v>1</v>
      </c>
      <c r="J62" s="454" t="s">
        <v>706</v>
      </c>
      <c r="K62" s="457">
        <v>0.52100000000000002</v>
      </c>
      <c r="L62" s="457">
        <v>0.52100000000000002</v>
      </c>
      <c r="M62" s="457">
        <v>0.52100000000000002</v>
      </c>
    </row>
    <row r="63" spans="1:13">
      <c r="A63" s="454" t="s">
        <v>877</v>
      </c>
      <c r="B63" s="454" t="s">
        <v>872</v>
      </c>
      <c r="C63" s="454" t="s">
        <v>778</v>
      </c>
      <c r="D63" s="454" t="s">
        <v>568</v>
      </c>
      <c r="E63" s="454" t="s">
        <v>7</v>
      </c>
      <c r="F63" s="454" t="s">
        <v>885</v>
      </c>
      <c r="G63" s="455">
        <v>1</v>
      </c>
      <c r="H63" s="454" t="s">
        <v>6</v>
      </c>
      <c r="I63" s="456">
        <v>1</v>
      </c>
      <c r="J63" s="454" t="s">
        <v>706</v>
      </c>
      <c r="K63" s="457">
        <v>6.15</v>
      </c>
      <c r="L63" s="457">
        <v>6.15</v>
      </c>
      <c r="M63" s="457">
        <v>6.15</v>
      </c>
    </row>
    <row r="64" spans="1:13">
      <c r="A64" s="454" t="s">
        <v>877</v>
      </c>
      <c r="B64" s="454" t="s">
        <v>872</v>
      </c>
      <c r="C64" s="454" t="s">
        <v>778</v>
      </c>
      <c r="D64" s="454" t="s">
        <v>570</v>
      </c>
      <c r="E64" s="454" t="s">
        <v>1302</v>
      </c>
      <c r="F64" s="454" t="s">
        <v>885</v>
      </c>
      <c r="G64" s="455">
        <v>1</v>
      </c>
      <c r="H64" s="454" t="s">
        <v>6</v>
      </c>
      <c r="I64" s="456">
        <v>1</v>
      </c>
      <c r="J64" s="454" t="s">
        <v>706</v>
      </c>
      <c r="K64" s="457">
        <v>0.05</v>
      </c>
      <c r="L64" s="457">
        <v>0.05</v>
      </c>
      <c r="M64" s="457">
        <v>0.05</v>
      </c>
    </row>
    <row r="65" spans="1:13">
      <c r="A65" s="454" t="s">
        <v>877</v>
      </c>
      <c r="B65" s="454" t="s">
        <v>872</v>
      </c>
      <c r="C65" s="454" t="s">
        <v>778</v>
      </c>
      <c r="D65" s="454" t="s">
        <v>858</v>
      </c>
      <c r="E65" s="454" t="s">
        <v>7</v>
      </c>
      <c r="F65" s="454" t="s">
        <v>885</v>
      </c>
      <c r="G65" s="455">
        <v>0.249</v>
      </c>
      <c r="H65" s="454" t="s">
        <v>9</v>
      </c>
      <c r="I65" s="456">
        <v>0.249</v>
      </c>
      <c r="J65" s="454" t="s">
        <v>706</v>
      </c>
      <c r="K65" s="457">
        <v>7.5</v>
      </c>
      <c r="L65" s="457">
        <v>1.8680000000000001</v>
      </c>
      <c r="M65" s="457">
        <v>1.8680000000000001</v>
      </c>
    </row>
    <row r="66" spans="1:13">
      <c r="A66" s="454" t="s">
        <v>877</v>
      </c>
      <c r="B66" s="454" t="s">
        <v>872</v>
      </c>
      <c r="C66" s="454" t="s">
        <v>778</v>
      </c>
      <c r="D66" s="454" t="s">
        <v>717</v>
      </c>
      <c r="E66" s="454" t="s">
        <v>7</v>
      </c>
      <c r="F66" s="454" t="s">
        <v>885</v>
      </c>
      <c r="G66" s="455">
        <v>1</v>
      </c>
      <c r="H66" s="454" t="s">
        <v>6</v>
      </c>
      <c r="I66" s="456">
        <v>0.7</v>
      </c>
      <c r="J66" s="454" t="s">
        <v>706</v>
      </c>
      <c r="K66" s="457">
        <v>8.1999999999999993</v>
      </c>
      <c r="L66" s="457">
        <v>8.1999999999999993</v>
      </c>
      <c r="M66" s="457">
        <v>5.74</v>
      </c>
    </row>
    <row r="67" spans="1:13">
      <c r="A67" s="454" t="s">
        <v>877</v>
      </c>
      <c r="B67" s="454" t="s">
        <v>872</v>
      </c>
      <c r="C67" s="454" t="s">
        <v>778</v>
      </c>
      <c r="D67" s="454" t="s">
        <v>571</v>
      </c>
      <c r="E67" s="454" t="s">
        <v>7</v>
      </c>
      <c r="F67" s="454" t="s">
        <v>885</v>
      </c>
      <c r="G67" s="455">
        <v>1</v>
      </c>
      <c r="H67" s="454" t="s">
        <v>6</v>
      </c>
      <c r="I67" s="456">
        <v>1</v>
      </c>
      <c r="J67" s="454" t="s">
        <v>706</v>
      </c>
      <c r="K67" s="457">
        <v>6</v>
      </c>
      <c r="L67" s="457">
        <v>6</v>
      </c>
      <c r="M67" s="457">
        <v>6</v>
      </c>
    </row>
    <row r="68" spans="1:13">
      <c r="A68" s="454" t="s">
        <v>877</v>
      </c>
      <c r="B68" s="454" t="s">
        <v>872</v>
      </c>
      <c r="C68" s="454" t="s">
        <v>778</v>
      </c>
      <c r="D68" s="454" t="s">
        <v>31</v>
      </c>
      <c r="E68" s="454" t="s">
        <v>30</v>
      </c>
      <c r="F68" s="454" t="s">
        <v>885</v>
      </c>
      <c r="G68" s="455">
        <v>1</v>
      </c>
      <c r="H68" s="454" t="s">
        <v>6</v>
      </c>
      <c r="I68" s="456">
        <v>0.73</v>
      </c>
      <c r="J68" s="454" t="s">
        <v>706</v>
      </c>
      <c r="K68" s="457">
        <v>205</v>
      </c>
      <c r="L68" s="457">
        <v>205</v>
      </c>
      <c r="M68" s="457">
        <v>149.65</v>
      </c>
    </row>
    <row r="69" spans="1:13">
      <c r="A69" s="454" t="s">
        <v>877</v>
      </c>
      <c r="B69" s="454" t="s">
        <v>872</v>
      </c>
      <c r="C69" s="454" t="s">
        <v>778</v>
      </c>
      <c r="D69" s="454" t="s">
        <v>31</v>
      </c>
      <c r="E69" s="454" t="s">
        <v>7</v>
      </c>
      <c r="F69" s="454" t="s">
        <v>885</v>
      </c>
      <c r="G69" s="455">
        <v>1</v>
      </c>
      <c r="H69" s="454" t="s">
        <v>6</v>
      </c>
      <c r="I69" s="456">
        <v>1</v>
      </c>
      <c r="J69" s="454" t="s">
        <v>706</v>
      </c>
      <c r="K69" s="457">
        <v>4</v>
      </c>
      <c r="L69" s="457">
        <v>4</v>
      </c>
      <c r="M69" s="457">
        <v>4</v>
      </c>
    </row>
    <row r="70" spans="1:13">
      <c r="A70" s="454" t="s">
        <v>877</v>
      </c>
      <c r="B70" s="454" t="s">
        <v>872</v>
      </c>
      <c r="C70" s="454" t="s">
        <v>778</v>
      </c>
      <c r="D70" s="454" t="s">
        <v>25</v>
      </c>
      <c r="E70" s="454" t="s">
        <v>10</v>
      </c>
      <c r="F70" s="454" t="s">
        <v>885</v>
      </c>
      <c r="G70" s="455">
        <v>1</v>
      </c>
      <c r="H70" s="454" t="s">
        <v>6</v>
      </c>
      <c r="I70" s="456">
        <v>1</v>
      </c>
      <c r="J70" s="454" t="s">
        <v>706</v>
      </c>
      <c r="K70" s="457">
        <v>350</v>
      </c>
      <c r="L70" s="457">
        <v>350</v>
      </c>
      <c r="M70" s="457">
        <v>350</v>
      </c>
    </row>
    <row r="71" spans="1:13">
      <c r="A71" s="454" t="s">
        <v>877</v>
      </c>
      <c r="B71" s="454" t="s">
        <v>872</v>
      </c>
      <c r="C71" s="454" t="s">
        <v>778</v>
      </c>
      <c r="D71" s="454" t="s">
        <v>572</v>
      </c>
      <c r="E71" s="454" t="s">
        <v>32</v>
      </c>
      <c r="F71" s="454" t="s">
        <v>885</v>
      </c>
      <c r="G71" s="455">
        <v>1</v>
      </c>
      <c r="H71" s="454" t="s">
        <v>6</v>
      </c>
      <c r="I71" s="456">
        <v>1</v>
      </c>
      <c r="J71" s="454" t="s">
        <v>706</v>
      </c>
      <c r="K71" s="457">
        <v>45</v>
      </c>
      <c r="L71" s="457">
        <v>45</v>
      </c>
      <c r="M71" s="457">
        <v>45</v>
      </c>
    </row>
    <row r="72" spans="1:13">
      <c r="A72" s="454" t="s">
        <v>877</v>
      </c>
      <c r="B72" s="454" t="s">
        <v>872</v>
      </c>
      <c r="C72" s="454" t="s">
        <v>778</v>
      </c>
      <c r="D72" s="454" t="s">
        <v>573</v>
      </c>
      <c r="E72" s="454" t="s">
        <v>7</v>
      </c>
      <c r="F72" s="454" t="s">
        <v>885</v>
      </c>
      <c r="G72" s="455">
        <v>1</v>
      </c>
      <c r="H72" s="454" t="s">
        <v>6</v>
      </c>
      <c r="I72" s="456">
        <v>1</v>
      </c>
      <c r="J72" s="454" t="s">
        <v>706</v>
      </c>
      <c r="K72" s="457">
        <v>4.5</v>
      </c>
      <c r="L72" s="457">
        <v>4.5</v>
      </c>
      <c r="M72" s="457">
        <v>4.5</v>
      </c>
    </row>
    <row r="73" spans="1:13">
      <c r="A73" s="454" t="s">
        <v>877</v>
      </c>
      <c r="B73" s="454" t="s">
        <v>872</v>
      </c>
      <c r="C73" s="454" t="s">
        <v>778</v>
      </c>
      <c r="D73" s="454" t="s">
        <v>574</v>
      </c>
      <c r="E73" s="454" t="s">
        <v>7</v>
      </c>
      <c r="F73" s="454" t="s">
        <v>885</v>
      </c>
      <c r="G73" s="455">
        <v>1</v>
      </c>
      <c r="H73" s="454" t="s">
        <v>6</v>
      </c>
      <c r="I73" s="456">
        <v>0.7</v>
      </c>
      <c r="J73" s="454" t="s">
        <v>706</v>
      </c>
      <c r="K73" s="457">
        <v>6.15</v>
      </c>
      <c r="L73" s="457">
        <v>6.15</v>
      </c>
      <c r="M73" s="457">
        <v>4.3049999999999997</v>
      </c>
    </row>
    <row r="74" spans="1:13">
      <c r="A74" s="454" t="s">
        <v>877</v>
      </c>
      <c r="B74" s="454" t="s">
        <v>872</v>
      </c>
      <c r="C74" s="454" t="s">
        <v>778</v>
      </c>
      <c r="D74" s="454" t="s">
        <v>575</v>
      </c>
      <c r="E74" s="454" t="s">
        <v>1302</v>
      </c>
      <c r="F74" s="454" t="s">
        <v>885</v>
      </c>
      <c r="G74" s="455">
        <v>1</v>
      </c>
      <c r="H74" s="454" t="s">
        <v>6</v>
      </c>
      <c r="I74" s="456">
        <v>1</v>
      </c>
      <c r="J74" s="454" t="s">
        <v>706</v>
      </c>
      <c r="K74" s="457">
        <v>0.12</v>
      </c>
      <c r="L74" s="457">
        <v>0.12</v>
      </c>
      <c r="M74" s="457">
        <v>0.12</v>
      </c>
    </row>
    <row r="75" spans="1:13">
      <c r="A75" s="454" t="s">
        <v>877</v>
      </c>
      <c r="B75" s="454" t="s">
        <v>872</v>
      </c>
      <c r="C75" s="454" t="s">
        <v>778</v>
      </c>
      <c r="D75" s="454" t="s">
        <v>1124</v>
      </c>
      <c r="E75" s="454" t="s">
        <v>7</v>
      </c>
      <c r="F75" s="454" t="s">
        <v>885</v>
      </c>
      <c r="G75" s="455">
        <v>0.5</v>
      </c>
      <c r="H75" s="454" t="s">
        <v>9</v>
      </c>
      <c r="I75" s="456">
        <v>0.5</v>
      </c>
      <c r="J75" s="454" t="s">
        <v>916</v>
      </c>
      <c r="K75" s="457">
        <v>6</v>
      </c>
      <c r="L75" s="457">
        <v>3</v>
      </c>
      <c r="M75" s="457">
        <v>3</v>
      </c>
    </row>
    <row r="76" spans="1:13">
      <c r="A76" s="454" t="s">
        <v>877</v>
      </c>
      <c r="B76" s="454" t="s">
        <v>872</v>
      </c>
      <c r="C76" s="454" t="s">
        <v>778</v>
      </c>
      <c r="D76" s="454" t="s">
        <v>16</v>
      </c>
      <c r="E76" s="454" t="s">
        <v>12</v>
      </c>
      <c r="F76" s="454" t="s">
        <v>885</v>
      </c>
      <c r="G76" s="455">
        <v>1</v>
      </c>
      <c r="H76" s="454" t="s">
        <v>6</v>
      </c>
      <c r="I76" s="456">
        <v>1</v>
      </c>
      <c r="J76" s="454" t="s">
        <v>706</v>
      </c>
      <c r="K76" s="457">
        <v>3008</v>
      </c>
      <c r="L76" s="457">
        <v>3008</v>
      </c>
      <c r="M76" s="457">
        <v>3008</v>
      </c>
    </row>
    <row r="77" spans="1:13">
      <c r="A77" s="454" t="s">
        <v>877</v>
      </c>
      <c r="B77" s="454" t="s">
        <v>872</v>
      </c>
      <c r="C77" s="454" t="s">
        <v>778</v>
      </c>
      <c r="D77" s="454" t="s">
        <v>576</v>
      </c>
      <c r="E77" s="454" t="s">
        <v>32</v>
      </c>
      <c r="F77" s="454" t="s">
        <v>885</v>
      </c>
      <c r="G77" s="455">
        <v>1</v>
      </c>
      <c r="H77" s="454" t="s">
        <v>6</v>
      </c>
      <c r="I77" s="456">
        <v>1</v>
      </c>
      <c r="J77" s="454" t="s">
        <v>706</v>
      </c>
      <c r="K77" s="457">
        <v>17</v>
      </c>
      <c r="L77" s="457">
        <v>17</v>
      </c>
      <c r="M77" s="457">
        <v>17</v>
      </c>
    </row>
    <row r="78" spans="1:13">
      <c r="A78" s="454" t="s">
        <v>877</v>
      </c>
      <c r="B78" s="454" t="s">
        <v>872</v>
      </c>
      <c r="C78" s="454" t="s">
        <v>778</v>
      </c>
      <c r="D78" s="454" t="s">
        <v>578</v>
      </c>
      <c r="E78" s="454" t="s">
        <v>1122</v>
      </c>
      <c r="F78" s="454" t="s">
        <v>885</v>
      </c>
      <c r="G78" s="455">
        <v>1</v>
      </c>
      <c r="H78" s="454" t="s">
        <v>6</v>
      </c>
      <c r="I78" s="456">
        <v>1</v>
      </c>
      <c r="J78" s="454" t="s">
        <v>706</v>
      </c>
      <c r="K78" s="457">
        <v>9.8000000000000004E-2</v>
      </c>
      <c r="L78" s="457">
        <v>9.8000000000000004E-2</v>
      </c>
      <c r="M78" s="457">
        <v>9.8000000000000004E-2</v>
      </c>
    </row>
    <row r="79" spans="1:13">
      <c r="A79" s="454" t="s">
        <v>877</v>
      </c>
      <c r="B79" s="454" t="s">
        <v>872</v>
      </c>
      <c r="C79" s="454" t="s">
        <v>778</v>
      </c>
      <c r="D79" s="454" t="s">
        <v>579</v>
      </c>
      <c r="E79" s="454" t="s">
        <v>1122</v>
      </c>
      <c r="F79" s="454" t="s">
        <v>885</v>
      </c>
      <c r="G79" s="455">
        <v>1</v>
      </c>
      <c r="H79" s="454" t="s">
        <v>6</v>
      </c>
      <c r="I79" s="456">
        <v>1</v>
      </c>
      <c r="J79" s="454" t="s">
        <v>706</v>
      </c>
      <c r="K79" s="457">
        <v>1.7000000000000001E-2</v>
      </c>
      <c r="L79" s="457">
        <v>1.7000000000000001E-2</v>
      </c>
      <c r="M79" s="457">
        <v>1.7000000000000001E-2</v>
      </c>
    </row>
    <row r="80" spans="1:13">
      <c r="A80" s="454" t="s">
        <v>877</v>
      </c>
      <c r="B80" s="454" t="s">
        <v>872</v>
      </c>
      <c r="C80" s="454" t="s">
        <v>778</v>
      </c>
      <c r="D80" s="454" t="s">
        <v>579</v>
      </c>
      <c r="E80" s="454" t="s">
        <v>7</v>
      </c>
      <c r="F80" s="454" t="s">
        <v>885</v>
      </c>
      <c r="G80" s="455">
        <v>0.5</v>
      </c>
      <c r="H80" s="454" t="s">
        <v>9</v>
      </c>
      <c r="I80" s="456">
        <v>0.5</v>
      </c>
      <c r="J80" s="454" t="s">
        <v>706</v>
      </c>
      <c r="K80" s="457">
        <v>4.0999999999999996</v>
      </c>
      <c r="L80" s="457">
        <v>2.0499999999999998</v>
      </c>
      <c r="M80" s="457">
        <v>2.0499999999999998</v>
      </c>
    </row>
    <row r="81" spans="1:13">
      <c r="A81" s="454" t="s">
        <v>877</v>
      </c>
      <c r="B81" s="454" t="s">
        <v>872</v>
      </c>
      <c r="C81" s="454" t="s">
        <v>778</v>
      </c>
      <c r="D81" s="454" t="s">
        <v>580</v>
      </c>
      <c r="E81" s="454" t="s">
        <v>1122</v>
      </c>
      <c r="F81" s="454" t="s">
        <v>885</v>
      </c>
      <c r="G81" s="455">
        <v>1</v>
      </c>
      <c r="H81" s="454" t="s">
        <v>6</v>
      </c>
      <c r="I81" s="456">
        <v>1</v>
      </c>
      <c r="J81" s="454" t="s">
        <v>706</v>
      </c>
      <c r="K81" s="457">
        <v>0.42299999999999999</v>
      </c>
      <c r="L81" s="457">
        <v>0.42299999999999999</v>
      </c>
      <c r="M81" s="457">
        <v>0.42299999999999999</v>
      </c>
    </row>
    <row r="82" spans="1:13">
      <c r="A82" s="454" t="s">
        <v>877</v>
      </c>
      <c r="B82" s="454" t="s">
        <v>872</v>
      </c>
      <c r="C82" s="454" t="s">
        <v>778</v>
      </c>
      <c r="D82" s="454" t="s">
        <v>581</v>
      </c>
      <c r="E82" s="454" t="s">
        <v>1122</v>
      </c>
      <c r="F82" s="454" t="s">
        <v>885</v>
      </c>
      <c r="G82" s="455">
        <v>1</v>
      </c>
      <c r="H82" s="454" t="s">
        <v>6</v>
      </c>
      <c r="I82" s="456">
        <v>1</v>
      </c>
      <c r="J82" s="454" t="s">
        <v>706</v>
      </c>
      <c r="K82" s="457">
        <v>9.0999999999999998E-2</v>
      </c>
      <c r="L82" s="457">
        <v>9.0999999999999998E-2</v>
      </c>
      <c r="M82" s="457">
        <v>9.0999999999999998E-2</v>
      </c>
    </row>
    <row r="83" spans="1:13">
      <c r="A83" s="454" t="s">
        <v>877</v>
      </c>
      <c r="B83" s="454" t="s">
        <v>872</v>
      </c>
      <c r="C83" s="454" t="s">
        <v>778</v>
      </c>
      <c r="D83" s="454" t="s">
        <v>26</v>
      </c>
      <c r="E83" s="454" t="s">
        <v>10</v>
      </c>
      <c r="F83" s="454" t="s">
        <v>884</v>
      </c>
      <c r="G83" s="455">
        <v>1</v>
      </c>
      <c r="H83" s="454" t="s">
        <v>6</v>
      </c>
      <c r="I83" s="456">
        <v>1</v>
      </c>
      <c r="J83" s="454" t="s">
        <v>706</v>
      </c>
      <c r="K83" s="457">
        <v>154</v>
      </c>
      <c r="L83" s="457">
        <v>154</v>
      </c>
      <c r="M83" s="457">
        <v>154</v>
      </c>
    </row>
    <row r="84" spans="1:13">
      <c r="A84" s="454" t="s">
        <v>877</v>
      </c>
      <c r="B84" s="454" t="s">
        <v>872</v>
      </c>
      <c r="C84" s="454" t="s">
        <v>778</v>
      </c>
      <c r="D84" s="454" t="s">
        <v>582</v>
      </c>
      <c r="E84" s="454" t="s">
        <v>32</v>
      </c>
      <c r="F84" s="454" t="s">
        <v>885</v>
      </c>
      <c r="G84" s="455">
        <v>1</v>
      </c>
      <c r="H84" s="454" t="s">
        <v>6</v>
      </c>
      <c r="I84" s="456">
        <v>1</v>
      </c>
      <c r="J84" s="454" t="s">
        <v>706</v>
      </c>
      <c r="K84" s="457">
        <v>10.5</v>
      </c>
      <c r="L84" s="457">
        <v>10.5</v>
      </c>
      <c r="M84" s="457">
        <v>10.5</v>
      </c>
    </row>
    <row r="85" spans="1:13">
      <c r="A85" s="454" t="s">
        <v>877</v>
      </c>
      <c r="B85" s="454" t="s">
        <v>872</v>
      </c>
      <c r="C85" s="454" t="s">
        <v>778</v>
      </c>
      <c r="D85" s="454" t="s">
        <v>583</v>
      </c>
      <c r="E85" s="454" t="s">
        <v>1122</v>
      </c>
      <c r="F85" s="454" t="s">
        <v>885</v>
      </c>
      <c r="G85" s="455">
        <v>1</v>
      </c>
      <c r="H85" s="454" t="s">
        <v>6</v>
      </c>
      <c r="I85" s="456">
        <v>1</v>
      </c>
      <c r="J85" s="454" t="s">
        <v>706</v>
      </c>
      <c r="K85" s="457">
        <v>0.497</v>
      </c>
      <c r="L85" s="457">
        <v>0.497</v>
      </c>
      <c r="M85" s="457">
        <v>0.497</v>
      </c>
    </row>
    <row r="86" spans="1:13">
      <c r="A86" s="454" t="s">
        <v>877</v>
      </c>
      <c r="B86" s="454" t="s">
        <v>872</v>
      </c>
      <c r="C86" s="454" t="s">
        <v>778</v>
      </c>
      <c r="D86" s="454" t="s">
        <v>584</v>
      </c>
      <c r="E86" s="454" t="s">
        <v>7</v>
      </c>
      <c r="F86" s="454" t="s">
        <v>885</v>
      </c>
      <c r="G86" s="455">
        <v>1</v>
      </c>
      <c r="H86" s="454" t="s">
        <v>6</v>
      </c>
      <c r="I86" s="456">
        <v>0.7</v>
      </c>
      <c r="J86" s="454" t="s">
        <v>706</v>
      </c>
      <c r="K86" s="457">
        <v>2</v>
      </c>
      <c r="L86" s="457">
        <v>2</v>
      </c>
      <c r="M86" s="457">
        <v>1.4</v>
      </c>
    </row>
    <row r="87" spans="1:13">
      <c r="A87" s="454" t="s">
        <v>877</v>
      </c>
      <c r="B87" s="454" t="s">
        <v>872</v>
      </c>
      <c r="C87" s="454" t="s">
        <v>778</v>
      </c>
      <c r="D87" s="454" t="s">
        <v>585</v>
      </c>
      <c r="E87" s="454" t="s">
        <v>7</v>
      </c>
      <c r="F87" s="454" t="s">
        <v>885</v>
      </c>
      <c r="G87" s="455">
        <v>1</v>
      </c>
      <c r="H87" s="454" t="s">
        <v>6</v>
      </c>
      <c r="I87" s="456">
        <v>0.7</v>
      </c>
      <c r="J87" s="454" t="s">
        <v>706</v>
      </c>
      <c r="K87" s="457">
        <v>2</v>
      </c>
      <c r="L87" s="457">
        <v>2</v>
      </c>
      <c r="M87" s="457">
        <v>1.4</v>
      </c>
    </row>
    <row r="88" spans="1:13">
      <c r="A88" s="454" t="s">
        <v>877</v>
      </c>
      <c r="B88" s="454" t="s">
        <v>872</v>
      </c>
      <c r="C88" s="454" t="s">
        <v>778</v>
      </c>
      <c r="D88" s="454" t="s">
        <v>891</v>
      </c>
      <c r="E88" s="454" t="s">
        <v>7</v>
      </c>
      <c r="F88" s="454" t="s">
        <v>885</v>
      </c>
      <c r="G88" s="455">
        <v>0.5</v>
      </c>
      <c r="H88" s="454" t="s">
        <v>9</v>
      </c>
      <c r="I88" s="456">
        <v>0.5</v>
      </c>
      <c r="J88" s="454" t="s">
        <v>706</v>
      </c>
      <c r="K88" s="457">
        <v>8</v>
      </c>
      <c r="L88" s="457">
        <v>4</v>
      </c>
      <c r="M88" s="457">
        <v>4</v>
      </c>
    </row>
    <row r="89" spans="1:13">
      <c r="A89" s="454" t="s">
        <v>877</v>
      </c>
      <c r="B89" s="454" t="s">
        <v>872</v>
      </c>
      <c r="C89" s="454" t="s">
        <v>778</v>
      </c>
      <c r="D89" s="454" t="s">
        <v>27</v>
      </c>
      <c r="E89" s="454" t="s">
        <v>10</v>
      </c>
      <c r="F89" s="454" t="s">
        <v>890</v>
      </c>
      <c r="G89" s="455">
        <v>0.5</v>
      </c>
      <c r="H89" s="454" t="s">
        <v>8</v>
      </c>
      <c r="I89" s="456">
        <v>0.5</v>
      </c>
      <c r="J89" s="454" t="s">
        <v>706</v>
      </c>
      <c r="K89" s="457">
        <v>395</v>
      </c>
      <c r="L89" s="457">
        <v>197.5</v>
      </c>
      <c r="M89" s="457">
        <v>197.5</v>
      </c>
    </row>
    <row r="90" spans="1:13">
      <c r="A90" s="454" t="s">
        <v>877</v>
      </c>
      <c r="B90" s="454" t="s">
        <v>872</v>
      </c>
      <c r="C90" s="454" t="s">
        <v>778</v>
      </c>
      <c r="D90" s="454" t="s">
        <v>586</v>
      </c>
      <c r="E90" s="454" t="s">
        <v>7</v>
      </c>
      <c r="F90" s="454" t="s">
        <v>885</v>
      </c>
      <c r="G90" s="455">
        <v>1</v>
      </c>
      <c r="H90" s="454" t="s">
        <v>6</v>
      </c>
      <c r="I90" s="456">
        <v>0.7</v>
      </c>
      <c r="J90" s="454" t="s">
        <v>706</v>
      </c>
      <c r="K90" s="457">
        <v>12</v>
      </c>
      <c r="L90" s="457">
        <v>12</v>
      </c>
      <c r="M90" s="457">
        <v>8.4</v>
      </c>
    </row>
    <row r="91" spans="1:13">
      <c r="A91" s="454" t="s">
        <v>877</v>
      </c>
      <c r="B91" s="454" t="s">
        <v>872</v>
      </c>
      <c r="C91" s="454" t="s">
        <v>778</v>
      </c>
      <c r="D91" s="454" t="s">
        <v>587</v>
      </c>
      <c r="E91" s="454" t="s">
        <v>32</v>
      </c>
      <c r="F91" s="454" t="s">
        <v>885</v>
      </c>
      <c r="G91" s="455">
        <v>1</v>
      </c>
      <c r="H91" s="454" t="s">
        <v>6</v>
      </c>
      <c r="I91" s="456">
        <v>1</v>
      </c>
      <c r="J91" s="454" t="s">
        <v>706</v>
      </c>
      <c r="K91" s="457">
        <v>18</v>
      </c>
      <c r="L91" s="457">
        <v>18</v>
      </c>
      <c r="M91" s="457">
        <v>18</v>
      </c>
    </row>
    <row r="92" spans="1:13">
      <c r="A92" s="454" t="s">
        <v>877</v>
      </c>
      <c r="B92" s="454" t="s">
        <v>872</v>
      </c>
      <c r="C92" s="454" t="s">
        <v>778</v>
      </c>
      <c r="D92" s="454" t="s">
        <v>590</v>
      </c>
      <c r="E92" s="454" t="s">
        <v>32</v>
      </c>
      <c r="F92" s="454" t="s">
        <v>885</v>
      </c>
      <c r="G92" s="455">
        <v>1</v>
      </c>
      <c r="H92" s="454" t="s">
        <v>6</v>
      </c>
      <c r="I92" s="456">
        <v>1</v>
      </c>
      <c r="J92" s="454" t="s">
        <v>706</v>
      </c>
      <c r="K92" s="457">
        <v>18</v>
      </c>
      <c r="L92" s="457">
        <v>18</v>
      </c>
      <c r="M92" s="457">
        <v>18</v>
      </c>
    </row>
    <row r="93" spans="1:13">
      <c r="A93" s="454" t="s">
        <v>877</v>
      </c>
      <c r="B93" s="454" t="s">
        <v>872</v>
      </c>
      <c r="C93" s="454" t="s">
        <v>778</v>
      </c>
      <c r="D93" s="454" t="s">
        <v>588</v>
      </c>
      <c r="E93" s="454" t="s">
        <v>10</v>
      </c>
      <c r="F93" s="454" t="s">
        <v>885</v>
      </c>
      <c r="G93" s="455">
        <v>1</v>
      </c>
      <c r="H93" s="454" t="s">
        <v>6</v>
      </c>
      <c r="I93" s="456">
        <v>1</v>
      </c>
      <c r="J93" s="454" t="s">
        <v>706</v>
      </c>
      <c r="K93" s="457">
        <v>40</v>
      </c>
      <c r="L93" s="457">
        <v>40</v>
      </c>
      <c r="M93" s="457">
        <v>40</v>
      </c>
    </row>
    <row r="94" spans="1:13">
      <c r="A94" s="454" t="s">
        <v>877</v>
      </c>
      <c r="B94" s="454" t="s">
        <v>872</v>
      </c>
      <c r="C94" s="454" t="s">
        <v>778</v>
      </c>
      <c r="D94" s="454" t="s">
        <v>589</v>
      </c>
      <c r="E94" s="454" t="s">
        <v>7</v>
      </c>
      <c r="F94" s="454" t="s">
        <v>885</v>
      </c>
      <c r="G94" s="455">
        <v>1</v>
      </c>
      <c r="H94" s="454" t="s">
        <v>6</v>
      </c>
      <c r="I94" s="456">
        <v>1</v>
      </c>
      <c r="J94" s="454" t="s">
        <v>706</v>
      </c>
      <c r="K94" s="457">
        <v>4.0999999999999996</v>
      </c>
      <c r="L94" s="457">
        <v>4.0999999999999996</v>
      </c>
      <c r="M94" s="457">
        <v>4.0999999999999996</v>
      </c>
    </row>
    <row r="95" spans="1:13">
      <c r="A95" s="454" t="s">
        <v>877</v>
      </c>
      <c r="B95" s="454" t="s">
        <v>872</v>
      </c>
      <c r="C95" s="454" t="s">
        <v>778</v>
      </c>
      <c r="D95" s="454" t="s">
        <v>750</v>
      </c>
      <c r="E95" s="454" t="s">
        <v>7</v>
      </c>
      <c r="F95" s="454" t="s">
        <v>885</v>
      </c>
      <c r="G95" s="455">
        <v>1</v>
      </c>
      <c r="H95" s="454" t="s">
        <v>6</v>
      </c>
      <c r="I95" s="456">
        <v>0.7</v>
      </c>
      <c r="J95" s="454" t="s">
        <v>706</v>
      </c>
      <c r="K95" s="457">
        <v>2.0499999999999998</v>
      </c>
      <c r="L95" s="457">
        <v>2.0499999999999998</v>
      </c>
      <c r="M95" s="457">
        <v>1.4350000000000001</v>
      </c>
    </row>
    <row r="96" spans="1:13">
      <c r="A96" s="454" t="s">
        <v>877</v>
      </c>
      <c r="B96" s="454" t="s">
        <v>872</v>
      </c>
      <c r="C96" s="454" t="s">
        <v>778</v>
      </c>
      <c r="D96" s="454" t="s">
        <v>591</v>
      </c>
      <c r="E96" s="454" t="s">
        <v>1122</v>
      </c>
      <c r="F96" s="454" t="s">
        <v>885</v>
      </c>
      <c r="G96" s="455">
        <v>1</v>
      </c>
      <c r="H96" s="454" t="s">
        <v>6</v>
      </c>
      <c r="I96" s="456">
        <v>1</v>
      </c>
      <c r="J96" s="454" t="s">
        <v>706</v>
      </c>
      <c r="K96" s="457">
        <v>0.442</v>
      </c>
      <c r="L96" s="457">
        <v>0.442</v>
      </c>
      <c r="M96" s="457">
        <v>0.442</v>
      </c>
    </row>
    <row r="97" spans="1:13">
      <c r="A97" s="454" t="s">
        <v>877</v>
      </c>
      <c r="B97" s="454" t="s">
        <v>872</v>
      </c>
      <c r="C97" s="454" t="s">
        <v>778</v>
      </c>
      <c r="D97" s="454" t="s">
        <v>592</v>
      </c>
      <c r="E97" s="454" t="s">
        <v>32</v>
      </c>
      <c r="F97" s="454" t="s">
        <v>885</v>
      </c>
      <c r="G97" s="455">
        <v>1</v>
      </c>
      <c r="H97" s="454" t="s">
        <v>6</v>
      </c>
      <c r="I97" s="456">
        <v>1</v>
      </c>
      <c r="J97" s="454" t="s">
        <v>706</v>
      </c>
      <c r="K97" s="457">
        <v>18</v>
      </c>
      <c r="L97" s="457">
        <v>18</v>
      </c>
      <c r="M97" s="457">
        <v>18</v>
      </c>
    </row>
    <row r="98" spans="1:13">
      <c r="A98" s="454" t="s">
        <v>877</v>
      </c>
      <c r="B98" s="454" t="s">
        <v>872</v>
      </c>
      <c r="C98" s="454" t="s">
        <v>778</v>
      </c>
      <c r="D98" s="454" t="s">
        <v>751</v>
      </c>
      <c r="E98" s="454" t="s">
        <v>32</v>
      </c>
      <c r="F98" s="454" t="s">
        <v>886</v>
      </c>
      <c r="G98" s="455">
        <v>1</v>
      </c>
      <c r="H98" s="454" t="s">
        <v>6</v>
      </c>
      <c r="I98" s="456">
        <v>1</v>
      </c>
      <c r="J98" s="454" t="s">
        <v>706</v>
      </c>
      <c r="K98" s="457">
        <v>315</v>
      </c>
      <c r="L98" s="457">
        <v>315</v>
      </c>
      <c r="M98" s="457">
        <v>315</v>
      </c>
    </row>
    <row r="99" spans="1:13">
      <c r="A99" s="454" t="s">
        <v>877</v>
      </c>
      <c r="B99" s="454" t="s">
        <v>872</v>
      </c>
      <c r="C99" s="454" t="s">
        <v>778</v>
      </c>
      <c r="D99" s="454" t="s">
        <v>593</v>
      </c>
      <c r="E99" s="454" t="s">
        <v>7</v>
      </c>
      <c r="F99" s="454" t="s">
        <v>885</v>
      </c>
      <c r="G99" s="455">
        <v>1</v>
      </c>
      <c r="H99" s="454" t="s">
        <v>6</v>
      </c>
      <c r="I99" s="456">
        <v>1</v>
      </c>
      <c r="J99" s="454" t="s">
        <v>706</v>
      </c>
      <c r="K99" s="457">
        <v>6.15</v>
      </c>
      <c r="L99" s="457">
        <v>6.15</v>
      </c>
      <c r="M99" s="457">
        <v>6.15</v>
      </c>
    </row>
    <row r="100" spans="1:13">
      <c r="A100" s="454" t="s">
        <v>877</v>
      </c>
      <c r="B100" s="454" t="s">
        <v>872</v>
      </c>
      <c r="C100" s="454" t="s">
        <v>778</v>
      </c>
      <c r="D100" s="454" t="s">
        <v>752</v>
      </c>
      <c r="E100" s="454" t="s">
        <v>10</v>
      </c>
      <c r="F100" s="454" t="s">
        <v>890</v>
      </c>
      <c r="G100" s="455">
        <v>1</v>
      </c>
      <c r="H100" s="454" t="s">
        <v>6</v>
      </c>
      <c r="I100" s="456">
        <v>1</v>
      </c>
      <c r="J100" s="454" t="s">
        <v>706</v>
      </c>
      <c r="K100" s="457">
        <v>58</v>
      </c>
      <c r="L100" s="457">
        <v>58</v>
      </c>
      <c r="M100" s="457">
        <v>58</v>
      </c>
    </row>
    <row r="101" spans="1:13">
      <c r="A101" s="454" t="s">
        <v>877</v>
      </c>
      <c r="B101" s="454" t="s">
        <v>872</v>
      </c>
      <c r="C101" s="454" t="s">
        <v>779</v>
      </c>
      <c r="D101" s="454" t="s">
        <v>718</v>
      </c>
      <c r="E101" s="454" t="s">
        <v>7</v>
      </c>
      <c r="F101" s="454" t="s">
        <v>885</v>
      </c>
      <c r="G101" s="455">
        <v>1</v>
      </c>
      <c r="H101" s="454" t="s">
        <v>6</v>
      </c>
      <c r="I101" s="456">
        <v>1</v>
      </c>
      <c r="J101" s="454" t="s">
        <v>706</v>
      </c>
      <c r="K101" s="457">
        <v>8</v>
      </c>
      <c r="L101" s="457">
        <v>8</v>
      </c>
      <c r="M101" s="457">
        <v>8</v>
      </c>
    </row>
    <row r="102" spans="1:13">
      <c r="A102" s="454" t="s">
        <v>877</v>
      </c>
      <c r="B102" s="454" t="s">
        <v>872</v>
      </c>
      <c r="C102" s="454" t="s">
        <v>779</v>
      </c>
      <c r="D102" s="454" t="s">
        <v>1125</v>
      </c>
      <c r="E102" s="454" t="s">
        <v>1302</v>
      </c>
      <c r="F102" s="454" t="s">
        <v>886</v>
      </c>
      <c r="G102" s="455">
        <v>1</v>
      </c>
      <c r="H102" s="454" t="s">
        <v>6</v>
      </c>
      <c r="I102" s="456">
        <v>1</v>
      </c>
      <c r="J102" s="454" t="s">
        <v>706</v>
      </c>
      <c r="K102" s="457">
        <v>46</v>
      </c>
      <c r="L102" s="457">
        <v>46</v>
      </c>
      <c r="M102" s="457">
        <v>46</v>
      </c>
    </row>
    <row r="103" spans="1:13">
      <c r="A103" s="454" t="s">
        <v>877</v>
      </c>
      <c r="B103" s="454" t="s">
        <v>872</v>
      </c>
      <c r="C103" s="454" t="s">
        <v>779</v>
      </c>
      <c r="D103" s="454" t="s">
        <v>34</v>
      </c>
      <c r="E103" s="454" t="s">
        <v>35</v>
      </c>
      <c r="F103" s="454" t="s">
        <v>885</v>
      </c>
      <c r="G103" s="455">
        <v>1</v>
      </c>
      <c r="H103" s="454" t="s">
        <v>6</v>
      </c>
      <c r="I103" s="456">
        <v>1</v>
      </c>
      <c r="J103" s="454" t="s">
        <v>706</v>
      </c>
      <c r="K103" s="457">
        <v>350</v>
      </c>
      <c r="L103" s="457">
        <v>350</v>
      </c>
      <c r="M103" s="457">
        <v>350</v>
      </c>
    </row>
    <row r="104" spans="1:13">
      <c r="A104" s="454" t="s">
        <v>877</v>
      </c>
      <c r="B104" s="454" t="s">
        <v>872</v>
      </c>
      <c r="C104" s="454" t="s">
        <v>779</v>
      </c>
      <c r="D104" s="454" t="s">
        <v>40</v>
      </c>
      <c r="E104" s="454" t="s">
        <v>10</v>
      </c>
      <c r="F104" s="454" t="s">
        <v>886</v>
      </c>
      <c r="G104" s="455">
        <v>0.499</v>
      </c>
      <c r="H104" s="454" t="s">
        <v>9</v>
      </c>
      <c r="I104" s="456">
        <v>0.499</v>
      </c>
      <c r="J104" s="454" t="s">
        <v>706</v>
      </c>
      <c r="K104" s="457">
        <v>75</v>
      </c>
      <c r="L104" s="457">
        <v>37.424999999999997</v>
      </c>
      <c r="M104" s="457">
        <v>37.424999999999997</v>
      </c>
    </row>
    <row r="105" spans="1:13">
      <c r="A105" s="454" t="s">
        <v>877</v>
      </c>
      <c r="B105" s="454" t="s">
        <v>872</v>
      </c>
      <c r="C105" s="454" t="s">
        <v>779</v>
      </c>
      <c r="D105" s="454" t="s">
        <v>753</v>
      </c>
      <c r="E105" s="454" t="s">
        <v>7</v>
      </c>
      <c r="F105" s="454" t="s">
        <v>886</v>
      </c>
      <c r="G105" s="455">
        <v>1</v>
      </c>
      <c r="H105" s="454" t="s">
        <v>6</v>
      </c>
      <c r="I105" s="456">
        <v>1</v>
      </c>
      <c r="J105" s="454" t="s">
        <v>706</v>
      </c>
      <c r="K105" s="457">
        <v>2</v>
      </c>
      <c r="L105" s="457">
        <v>2</v>
      </c>
      <c r="M105" s="457">
        <v>2</v>
      </c>
    </row>
    <row r="106" spans="1:13">
      <c r="A106" s="454" t="s">
        <v>877</v>
      </c>
      <c r="B106" s="454" t="s">
        <v>872</v>
      </c>
      <c r="C106" s="454" t="s">
        <v>779</v>
      </c>
      <c r="D106" s="454" t="s">
        <v>43</v>
      </c>
      <c r="E106" s="454" t="s">
        <v>7</v>
      </c>
      <c r="F106" s="454" t="s">
        <v>885</v>
      </c>
      <c r="G106" s="455">
        <v>1</v>
      </c>
      <c r="H106" s="454" t="s">
        <v>6</v>
      </c>
      <c r="I106" s="456">
        <v>0.67218999999999995</v>
      </c>
      <c r="J106" s="454" t="s">
        <v>706</v>
      </c>
      <c r="K106" s="457">
        <v>12.5</v>
      </c>
      <c r="L106" s="457">
        <v>12.5</v>
      </c>
      <c r="M106" s="457">
        <v>8.4019999999999992</v>
      </c>
    </row>
    <row r="107" spans="1:13">
      <c r="A107" s="454" t="s">
        <v>877</v>
      </c>
      <c r="B107" s="454" t="s">
        <v>872</v>
      </c>
      <c r="C107" s="454" t="s">
        <v>779</v>
      </c>
      <c r="D107" s="454" t="s">
        <v>719</v>
      </c>
      <c r="E107" s="454" t="s">
        <v>7</v>
      </c>
      <c r="F107" s="454" t="s">
        <v>885</v>
      </c>
      <c r="G107" s="455">
        <v>1</v>
      </c>
      <c r="H107" s="454" t="s">
        <v>6</v>
      </c>
      <c r="I107" s="456">
        <v>1</v>
      </c>
      <c r="J107" s="454" t="s">
        <v>706</v>
      </c>
      <c r="K107" s="457">
        <v>8</v>
      </c>
      <c r="L107" s="457">
        <v>8</v>
      </c>
      <c r="M107" s="457">
        <v>8</v>
      </c>
    </row>
    <row r="108" spans="1:13">
      <c r="A108" s="454" t="s">
        <v>877</v>
      </c>
      <c r="B108" s="454" t="s">
        <v>872</v>
      </c>
      <c r="C108" s="454" t="s">
        <v>779</v>
      </c>
      <c r="D108" s="454" t="s">
        <v>720</v>
      </c>
      <c r="E108" s="454" t="s">
        <v>7</v>
      </c>
      <c r="F108" s="454" t="s">
        <v>885</v>
      </c>
      <c r="G108" s="455">
        <v>1</v>
      </c>
      <c r="H108" s="454" t="s">
        <v>6</v>
      </c>
      <c r="I108" s="456">
        <v>1</v>
      </c>
      <c r="J108" s="454" t="s">
        <v>706</v>
      </c>
      <c r="K108" s="457">
        <v>22</v>
      </c>
      <c r="L108" s="457">
        <v>22</v>
      </c>
      <c r="M108" s="457">
        <v>22</v>
      </c>
    </row>
    <row r="109" spans="1:13">
      <c r="A109" s="454" t="s">
        <v>877</v>
      </c>
      <c r="B109" s="454" t="s">
        <v>872</v>
      </c>
      <c r="C109" s="454" t="s">
        <v>779</v>
      </c>
      <c r="D109" s="454" t="s">
        <v>721</v>
      </c>
      <c r="E109" s="454" t="s">
        <v>7</v>
      </c>
      <c r="F109" s="454" t="s">
        <v>885</v>
      </c>
      <c r="G109" s="455">
        <v>1</v>
      </c>
      <c r="H109" s="454" t="s">
        <v>6</v>
      </c>
      <c r="I109" s="456">
        <v>1</v>
      </c>
      <c r="J109" s="454" t="s">
        <v>706</v>
      </c>
      <c r="K109" s="457">
        <v>41.6</v>
      </c>
      <c r="L109" s="457">
        <v>41.6</v>
      </c>
      <c r="M109" s="457">
        <v>41.6</v>
      </c>
    </row>
    <row r="110" spans="1:13">
      <c r="A110" s="454" t="s">
        <v>877</v>
      </c>
      <c r="B110" s="454" t="s">
        <v>872</v>
      </c>
      <c r="C110" s="454" t="s">
        <v>779</v>
      </c>
      <c r="D110" s="454" t="s">
        <v>722</v>
      </c>
      <c r="E110" s="454" t="s">
        <v>7</v>
      </c>
      <c r="F110" s="454" t="s">
        <v>885</v>
      </c>
      <c r="G110" s="455">
        <v>1</v>
      </c>
      <c r="H110" s="454" t="s">
        <v>6</v>
      </c>
      <c r="I110" s="456">
        <v>1</v>
      </c>
      <c r="J110" s="454" t="s">
        <v>706</v>
      </c>
      <c r="K110" s="457">
        <v>10.4</v>
      </c>
      <c r="L110" s="457">
        <v>10.4</v>
      </c>
      <c r="M110" s="457">
        <v>10.4</v>
      </c>
    </row>
    <row r="111" spans="1:13">
      <c r="A111" s="454" t="s">
        <v>877</v>
      </c>
      <c r="B111" s="454" t="s">
        <v>872</v>
      </c>
      <c r="C111" s="454" t="s">
        <v>779</v>
      </c>
      <c r="D111" s="454" t="s">
        <v>723</v>
      </c>
      <c r="E111" s="454" t="s">
        <v>7</v>
      </c>
      <c r="F111" s="454" t="s">
        <v>885</v>
      </c>
      <c r="G111" s="455">
        <v>1</v>
      </c>
      <c r="H111" s="454" t="s">
        <v>6</v>
      </c>
      <c r="I111" s="456">
        <v>1</v>
      </c>
      <c r="J111" s="454" t="s">
        <v>706</v>
      </c>
      <c r="K111" s="457">
        <v>26.4</v>
      </c>
      <c r="L111" s="457">
        <v>26.4</v>
      </c>
      <c r="M111" s="457">
        <v>26.4</v>
      </c>
    </row>
    <row r="112" spans="1:13">
      <c r="A112" s="454" t="s">
        <v>877</v>
      </c>
      <c r="B112" s="454" t="s">
        <v>872</v>
      </c>
      <c r="C112" s="454" t="s">
        <v>779</v>
      </c>
      <c r="D112" s="454" t="s">
        <v>39</v>
      </c>
      <c r="E112" s="454" t="s">
        <v>12</v>
      </c>
      <c r="F112" s="454" t="s">
        <v>885</v>
      </c>
      <c r="G112" s="455">
        <v>1</v>
      </c>
      <c r="H112" s="454" t="s">
        <v>6</v>
      </c>
      <c r="I112" s="456">
        <v>1</v>
      </c>
      <c r="J112" s="454" t="s">
        <v>706</v>
      </c>
      <c r="K112" s="457">
        <v>602.5</v>
      </c>
      <c r="L112" s="457">
        <v>602.5</v>
      </c>
      <c r="M112" s="457">
        <v>602.5</v>
      </c>
    </row>
    <row r="113" spans="1:13">
      <c r="A113" s="454" t="s">
        <v>877</v>
      </c>
      <c r="B113" s="454" t="s">
        <v>872</v>
      </c>
      <c r="C113" s="454" t="s">
        <v>779</v>
      </c>
      <c r="D113" s="454" t="s">
        <v>724</v>
      </c>
      <c r="E113" s="454" t="s">
        <v>7</v>
      </c>
      <c r="F113" s="454" t="s">
        <v>885</v>
      </c>
      <c r="G113" s="455">
        <v>1</v>
      </c>
      <c r="H113" s="454" t="s">
        <v>6</v>
      </c>
      <c r="I113" s="456">
        <v>1</v>
      </c>
      <c r="J113" s="454" t="s">
        <v>706</v>
      </c>
      <c r="K113" s="457">
        <v>6</v>
      </c>
      <c r="L113" s="457">
        <v>6</v>
      </c>
      <c r="M113" s="457">
        <v>6</v>
      </c>
    </row>
    <row r="114" spans="1:13">
      <c r="A114" s="454" t="s">
        <v>877</v>
      </c>
      <c r="B114" s="454" t="s">
        <v>872</v>
      </c>
      <c r="C114" s="454" t="s">
        <v>779</v>
      </c>
      <c r="D114" s="454" t="s">
        <v>42</v>
      </c>
      <c r="E114" s="454" t="s">
        <v>1302</v>
      </c>
      <c r="F114" s="454" t="s">
        <v>885</v>
      </c>
      <c r="G114" s="455">
        <v>1</v>
      </c>
      <c r="H114" s="454" t="s">
        <v>6</v>
      </c>
      <c r="I114" s="456">
        <v>1</v>
      </c>
      <c r="J114" s="454" t="s">
        <v>706</v>
      </c>
      <c r="K114" s="457">
        <v>137</v>
      </c>
      <c r="L114" s="457">
        <v>137</v>
      </c>
      <c r="M114" s="457">
        <v>137</v>
      </c>
    </row>
    <row r="115" spans="1:13">
      <c r="A115" s="454" t="s">
        <v>877</v>
      </c>
      <c r="B115" s="454" t="s">
        <v>872</v>
      </c>
      <c r="C115" s="454" t="s">
        <v>779</v>
      </c>
      <c r="D115" s="454" t="s">
        <v>42</v>
      </c>
      <c r="E115" s="454" t="s">
        <v>1302</v>
      </c>
      <c r="F115" s="454" t="s">
        <v>885</v>
      </c>
      <c r="G115" s="455">
        <v>1</v>
      </c>
      <c r="H115" s="454" t="s">
        <v>6</v>
      </c>
      <c r="I115" s="456">
        <v>1</v>
      </c>
      <c r="J115" s="454" t="s">
        <v>706</v>
      </c>
      <c r="K115" s="457">
        <v>5.0999999999999996</v>
      </c>
      <c r="L115" s="457">
        <v>5.0999999999999996</v>
      </c>
      <c r="M115" s="457">
        <v>5.0999999999999996</v>
      </c>
    </row>
    <row r="116" spans="1:13">
      <c r="A116" s="454" t="s">
        <v>877</v>
      </c>
      <c r="B116" s="454" t="s">
        <v>872</v>
      </c>
      <c r="C116" s="454" t="s">
        <v>779</v>
      </c>
      <c r="D116" s="454" t="s">
        <v>725</v>
      </c>
      <c r="E116" s="454" t="s">
        <v>7</v>
      </c>
      <c r="F116" s="454" t="s">
        <v>885</v>
      </c>
      <c r="G116" s="455">
        <v>1</v>
      </c>
      <c r="H116" s="454" t="s">
        <v>6</v>
      </c>
      <c r="I116" s="456">
        <v>1</v>
      </c>
      <c r="J116" s="454" t="s">
        <v>706</v>
      </c>
      <c r="K116" s="457">
        <v>13.86</v>
      </c>
      <c r="L116" s="457">
        <v>13.86</v>
      </c>
      <c r="M116" s="457">
        <v>13.86</v>
      </c>
    </row>
    <row r="117" spans="1:13">
      <c r="A117" s="454" t="s">
        <v>877</v>
      </c>
      <c r="B117" s="454" t="s">
        <v>872</v>
      </c>
      <c r="C117" s="454" t="s">
        <v>779</v>
      </c>
      <c r="D117" s="454" t="s">
        <v>780</v>
      </c>
      <c r="E117" s="454" t="s">
        <v>7</v>
      </c>
      <c r="F117" s="454" t="s">
        <v>885</v>
      </c>
      <c r="G117" s="455">
        <v>1</v>
      </c>
      <c r="H117" s="454" t="s">
        <v>6</v>
      </c>
      <c r="I117" s="456">
        <v>1</v>
      </c>
      <c r="J117" s="454" t="s">
        <v>706</v>
      </c>
      <c r="K117" s="457">
        <v>4</v>
      </c>
      <c r="L117" s="457">
        <v>4</v>
      </c>
      <c r="M117" s="457">
        <v>4</v>
      </c>
    </row>
    <row r="118" spans="1:13">
      <c r="A118" s="454" t="s">
        <v>877</v>
      </c>
      <c r="B118" s="454" t="s">
        <v>872</v>
      </c>
      <c r="C118" s="454" t="s">
        <v>779</v>
      </c>
      <c r="D118" s="454" t="s">
        <v>41</v>
      </c>
      <c r="E118" s="454" t="s">
        <v>10</v>
      </c>
      <c r="F118" s="454" t="s">
        <v>886</v>
      </c>
      <c r="G118" s="455">
        <v>1</v>
      </c>
      <c r="H118" s="454" t="s">
        <v>6</v>
      </c>
      <c r="I118" s="456">
        <v>0.51</v>
      </c>
      <c r="J118" s="454" t="s">
        <v>706</v>
      </c>
      <c r="K118" s="457">
        <v>127</v>
      </c>
      <c r="L118" s="457">
        <v>127</v>
      </c>
      <c r="M118" s="457">
        <v>64.77</v>
      </c>
    </row>
    <row r="119" spans="1:13">
      <c r="A119" s="454" t="s">
        <v>877</v>
      </c>
      <c r="B119" s="454" t="s">
        <v>872</v>
      </c>
      <c r="C119" s="454" t="s">
        <v>779</v>
      </c>
      <c r="D119" s="454" t="s">
        <v>138</v>
      </c>
      <c r="E119" s="454" t="s">
        <v>7</v>
      </c>
      <c r="F119" s="454" t="s">
        <v>885</v>
      </c>
      <c r="G119" s="455">
        <v>1</v>
      </c>
      <c r="H119" s="454" t="s">
        <v>6</v>
      </c>
      <c r="I119" s="456">
        <v>1</v>
      </c>
      <c r="J119" s="454" t="s">
        <v>706</v>
      </c>
      <c r="K119" s="457">
        <v>27.6</v>
      </c>
      <c r="L119" s="457">
        <v>27.6</v>
      </c>
      <c r="M119" s="457">
        <v>27.6</v>
      </c>
    </row>
    <row r="120" spans="1:13">
      <c r="A120" s="454" t="s">
        <v>877</v>
      </c>
      <c r="B120" s="454" t="s">
        <v>872</v>
      </c>
      <c r="C120" s="454" t="s">
        <v>779</v>
      </c>
      <c r="D120" s="454" t="s">
        <v>726</v>
      </c>
      <c r="E120" s="454" t="s">
        <v>7</v>
      </c>
      <c r="F120" s="454" t="s">
        <v>885</v>
      </c>
      <c r="G120" s="455">
        <v>1</v>
      </c>
      <c r="H120" s="454" t="s">
        <v>6</v>
      </c>
      <c r="I120" s="456">
        <v>1</v>
      </c>
      <c r="J120" s="454" t="s">
        <v>706</v>
      </c>
      <c r="K120" s="457">
        <v>14</v>
      </c>
      <c r="L120" s="457">
        <v>14</v>
      </c>
      <c r="M120" s="457">
        <v>14</v>
      </c>
    </row>
    <row r="121" spans="1:13">
      <c r="A121" s="454" t="s">
        <v>877</v>
      </c>
      <c r="B121" s="454" t="s">
        <v>872</v>
      </c>
      <c r="C121" s="454" t="s">
        <v>779</v>
      </c>
      <c r="D121" s="454" t="s">
        <v>36</v>
      </c>
      <c r="E121" s="454" t="s">
        <v>35</v>
      </c>
      <c r="F121" s="454" t="s">
        <v>885</v>
      </c>
      <c r="G121" s="455">
        <v>1</v>
      </c>
      <c r="H121" s="454" t="s">
        <v>6</v>
      </c>
      <c r="I121" s="456">
        <v>0.52</v>
      </c>
      <c r="J121" s="454" t="s">
        <v>706</v>
      </c>
      <c r="K121" s="457">
        <v>731</v>
      </c>
      <c r="L121" s="457">
        <v>731</v>
      </c>
      <c r="M121" s="457">
        <v>380.12</v>
      </c>
    </row>
    <row r="122" spans="1:13">
      <c r="A122" s="454" t="s">
        <v>877</v>
      </c>
      <c r="B122" s="454" t="s">
        <v>872</v>
      </c>
      <c r="C122" s="454" t="s">
        <v>779</v>
      </c>
      <c r="D122" s="454" t="s">
        <v>37</v>
      </c>
      <c r="E122" s="454" t="s">
        <v>35</v>
      </c>
      <c r="F122" s="454" t="s">
        <v>886</v>
      </c>
      <c r="G122" s="455">
        <v>0.33100000000000002</v>
      </c>
      <c r="H122" s="454" t="s">
        <v>9</v>
      </c>
      <c r="I122" s="456">
        <v>0.33100000000000002</v>
      </c>
      <c r="J122" s="454" t="s">
        <v>706</v>
      </c>
      <c r="K122" s="457">
        <v>87.518000000000001</v>
      </c>
      <c r="L122" s="457">
        <v>28.968</v>
      </c>
      <c r="M122" s="457">
        <v>28.968</v>
      </c>
    </row>
    <row r="123" spans="1:13">
      <c r="A123" s="454" t="s">
        <v>877</v>
      </c>
      <c r="B123" s="454" t="s">
        <v>872</v>
      </c>
      <c r="C123" s="454" t="s">
        <v>779</v>
      </c>
      <c r="D123" s="454" t="s">
        <v>37</v>
      </c>
      <c r="E123" s="454" t="s">
        <v>10</v>
      </c>
      <c r="F123" s="454" t="s">
        <v>886</v>
      </c>
      <c r="G123" s="455">
        <v>0.33100000000000002</v>
      </c>
      <c r="H123" s="454" t="s">
        <v>9</v>
      </c>
      <c r="I123" s="456">
        <v>0.33100000000000002</v>
      </c>
      <c r="J123" s="454" t="s">
        <v>706</v>
      </c>
      <c r="K123" s="457">
        <v>81.481999999999999</v>
      </c>
      <c r="L123" s="457">
        <v>26.971</v>
      </c>
      <c r="M123" s="457">
        <v>26.971</v>
      </c>
    </row>
    <row r="124" spans="1:13">
      <c r="A124" s="454" t="s">
        <v>877</v>
      </c>
      <c r="B124" s="454" t="s">
        <v>872</v>
      </c>
      <c r="C124" s="454" t="s">
        <v>779</v>
      </c>
      <c r="D124" s="454" t="s">
        <v>37</v>
      </c>
      <c r="E124" s="454" t="s">
        <v>32</v>
      </c>
      <c r="F124" s="454" t="s">
        <v>886</v>
      </c>
      <c r="G124" s="455">
        <v>0.33100000000000002</v>
      </c>
      <c r="H124" s="454" t="s">
        <v>9</v>
      </c>
      <c r="I124" s="456">
        <v>0.33100000000000002</v>
      </c>
      <c r="J124" s="454" t="s">
        <v>706</v>
      </c>
      <c r="K124" s="457">
        <v>60</v>
      </c>
      <c r="L124" s="457">
        <v>19.86</v>
      </c>
      <c r="M124" s="457">
        <v>19.86</v>
      </c>
    </row>
    <row r="125" spans="1:13">
      <c r="A125" s="454" t="s">
        <v>877</v>
      </c>
      <c r="B125" s="454" t="s">
        <v>872</v>
      </c>
      <c r="C125" s="454" t="s">
        <v>779</v>
      </c>
      <c r="D125" s="454" t="s">
        <v>38</v>
      </c>
      <c r="E125" s="454" t="s">
        <v>30</v>
      </c>
      <c r="F125" s="454" t="s">
        <v>886</v>
      </c>
      <c r="G125" s="455">
        <v>0.5</v>
      </c>
      <c r="H125" s="454" t="s">
        <v>6</v>
      </c>
      <c r="I125" s="456">
        <v>0.5</v>
      </c>
      <c r="J125" s="454" t="s">
        <v>706</v>
      </c>
      <c r="K125" s="457">
        <v>20</v>
      </c>
      <c r="L125" s="457">
        <v>10</v>
      </c>
      <c r="M125" s="457">
        <v>10</v>
      </c>
    </row>
    <row r="126" spans="1:13">
      <c r="A126" s="454" t="s">
        <v>877</v>
      </c>
      <c r="B126" s="454" t="s">
        <v>872</v>
      </c>
      <c r="C126" s="454" t="s">
        <v>779</v>
      </c>
      <c r="D126" s="454" t="s">
        <v>38</v>
      </c>
      <c r="E126" s="454" t="s">
        <v>35</v>
      </c>
      <c r="F126" s="454" t="s">
        <v>885</v>
      </c>
      <c r="G126" s="455">
        <v>1</v>
      </c>
      <c r="H126" s="454" t="s">
        <v>6</v>
      </c>
      <c r="I126" s="456">
        <v>1</v>
      </c>
      <c r="J126" s="454" t="s">
        <v>706</v>
      </c>
      <c r="K126" s="457">
        <v>472</v>
      </c>
      <c r="L126" s="457">
        <v>472</v>
      </c>
      <c r="M126" s="457">
        <v>472</v>
      </c>
    </row>
    <row r="127" spans="1:13">
      <c r="A127" s="454" t="s">
        <v>877</v>
      </c>
      <c r="B127" s="454" t="s">
        <v>872</v>
      </c>
      <c r="C127" s="454" t="s">
        <v>779</v>
      </c>
      <c r="D127" s="454" t="s">
        <v>38</v>
      </c>
      <c r="E127" s="454" t="s">
        <v>32</v>
      </c>
      <c r="F127" s="454" t="s">
        <v>885</v>
      </c>
      <c r="G127" s="455">
        <v>1</v>
      </c>
      <c r="H127" s="454" t="s">
        <v>6</v>
      </c>
      <c r="I127" s="456">
        <v>1</v>
      </c>
      <c r="J127" s="454" t="s">
        <v>706</v>
      </c>
      <c r="K127" s="457">
        <v>46</v>
      </c>
      <c r="L127" s="457">
        <v>46</v>
      </c>
      <c r="M127" s="457">
        <v>46</v>
      </c>
    </row>
    <row r="128" spans="1:13">
      <c r="A128" s="454" t="s">
        <v>877</v>
      </c>
      <c r="B128" s="454" t="s">
        <v>872</v>
      </c>
      <c r="C128" s="454" t="s">
        <v>781</v>
      </c>
      <c r="D128" s="454" t="s">
        <v>45</v>
      </c>
      <c r="E128" s="454" t="s">
        <v>10</v>
      </c>
      <c r="F128" s="454" t="s">
        <v>885</v>
      </c>
      <c r="G128" s="455">
        <v>1</v>
      </c>
      <c r="H128" s="454" t="s">
        <v>6</v>
      </c>
      <c r="I128" s="456">
        <v>0.65</v>
      </c>
      <c r="J128" s="454" t="s">
        <v>706</v>
      </c>
      <c r="K128" s="457">
        <v>376.4</v>
      </c>
      <c r="L128" s="457">
        <v>376.4</v>
      </c>
      <c r="M128" s="457">
        <v>244.66</v>
      </c>
    </row>
    <row r="129" spans="1:13">
      <c r="A129" s="454" t="s">
        <v>877</v>
      </c>
      <c r="B129" s="454" t="s">
        <v>872</v>
      </c>
      <c r="C129" s="454" t="s">
        <v>782</v>
      </c>
      <c r="D129" s="454" t="s">
        <v>47</v>
      </c>
      <c r="E129" s="454" t="s">
        <v>10</v>
      </c>
      <c r="F129" s="454" t="s">
        <v>886</v>
      </c>
      <c r="G129" s="455">
        <v>1</v>
      </c>
      <c r="H129" s="454" t="s">
        <v>6</v>
      </c>
      <c r="I129" s="456">
        <v>1</v>
      </c>
      <c r="J129" s="454" t="s">
        <v>706</v>
      </c>
      <c r="K129" s="457">
        <v>43</v>
      </c>
      <c r="L129" s="457">
        <v>43</v>
      </c>
      <c r="M129" s="457">
        <v>43</v>
      </c>
    </row>
    <row r="130" spans="1:13">
      <c r="A130" s="454" t="s">
        <v>877</v>
      </c>
      <c r="B130" s="454" t="s">
        <v>872</v>
      </c>
      <c r="C130" s="454" t="s">
        <v>782</v>
      </c>
      <c r="D130" s="454" t="s">
        <v>48</v>
      </c>
      <c r="E130" s="454" t="s">
        <v>10</v>
      </c>
      <c r="F130" s="454" t="s">
        <v>885</v>
      </c>
      <c r="G130" s="455">
        <v>1</v>
      </c>
      <c r="H130" s="454" t="s">
        <v>6</v>
      </c>
      <c r="I130" s="456">
        <v>1</v>
      </c>
      <c r="J130" s="454" t="s">
        <v>706</v>
      </c>
      <c r="K130" s="457">
        <v>145.6</v>
      </c>
      <c r="L130" s="457">
        <v>145.6</v>
      </c>
      <c r="M130" s="457">
        <v>145.6</v>
      </c>
    </row>
    <row r="131" spans="1:13">
      <c r="A131" s="454" t="s">
        <v>877</v>
      </c>
      <c r="B131" s="454" t="s">
        <v>872</v>
      </c>
      <c r="C131" s="454" t="s">
        <v>782</v>
      </c>
      <c r="D131" s="454" t="s">
        <v>49</v>
      </c>
      <c r="E131" s="454" t="s">
        <v>10</v>
      </c>
      <c r="F131" s="454" t="s">
        <v>885</v>
      </c>
      <c r="G131" s="455">
        <v>1</v>
      </c>
      <c r="H131" s="454" t="s">
        <v>6</v>
      </c>
      <c r="I131" s="456">
        <v>1</v>
      </c>
      <c r="J131" s="454" t="s">
        <v>706</v>
      </c>
      <c r="K131" s="457">
        <v>359</v>
      </c>
      <c r="L131" s="457">
        <v>359</v>
      </c>
      <c r="M131" s="457">
        <v>359</v>
      </c>
    </row>
    <row r="132" spans="1:13">
      <c r="A132" s="454" t="s">
        <v>877</v>
      </c>
      <c r="B132" s="454" t="s">
        <v>872</v>
      </c>
      <c r="C132" s="454" t="s">
        <v>782</v>
      </c>
      <c r="D132" s="454" t="s">
        <v>49</v>
      </c>
      <c r="E132" s="454" t="s">
        <v>10</v>
      </c>
      <c r="F132" s="454" t="s">
        <v>885</v>
      </c>
      <c r="G132" s="455">
        <v>1</v>
      </c>
      <c r="H132" s="454" t="s">
        <v>6</v>
      </c>
      <c r="I132" s="456">
        <v>1</v>
      </c>
      <c r="J132" s="454" t="s">
        <v>706</v>
      </c>
      <c r="K132" s="457">
        <v>1572</v>
      </c>
      <c r="L132" s="457">
        <v>1572</v>
      </c>
      <c r="M132" s="457">
        <v>1572</v>
      </c>
    </row>
    <row r="133" spans="1:13">
      <c r="A133" s="454" t="s">
        <v>877</v>
      </c>
      <c r="B133" s="454" t="s">
        <v>872</v>
      </c>
      <c r="C133" s="454" t="s">
        <v>782</v>
      </c>
      <c r="D133" s="454" t="s">
        <v>49</v>
      </c>
      <c r="E133" s="454" t="s">
        <v>7</v>
      </c>
      <c r="F133" s="454" t="s">
        <v>885</v>
      </c>
      <c r="G133" s="455">
        <v>1</v>
      </c>
      <c r="H133" s="454" t="s">
        <v>6</v>
      </c>
      <c r="I133" s="456">
        <v>1</v>
      </c>
      <c r="J133" s="454" t="s">
        <v>706</v>
      </c>
      <c r="K133" s="457">
        <v>27</v>
      </c>
      <c r="L133" s="457">
        <v>27</v>
      </c>
      <c r="M133" s="457">
        <v>27</v>
      </c>
    </row>
    <row r="134" spans="1:13">
      <c r="A134" s="454" t="s">
        <v>877</v>
      </c>
      <c r="B134" s="454" t="s">
        <v>872</v>
      </c>
      <c r="C134" s="454" t="s">
        <v>782</v>
      </c>
      <c r="D134" s="454" t="s">
        <v>50</v>
      </c>
      <c r="E134" s="454" t="s">
        <v>10</v>
      </c>
      <c r="F134" s="454" t="s">
        <v>885</v>
      </c>
      <c r="G134" s="455">
        <v>1</v>
      </c>
      <c r="H134" s="454" t="s">
        <v>6</v>
      </c>
      <c r="I134" s="456">
        <v>1</v>
      </c>
      <c r="J134" s="454" t="s">
        <v>706</v>
      </c>
      <c r="K134" s="457">
        <v>437.8</v>
      </c>
      <c r="L134" s="457">
        <v>437.8</v>
      </c>
      <c r="M134" s="457">
        <v>437.8</v>
      </c>
    </row>
    <row r="135" spans="1:13">
      <c r="A135" s="454" t="s">
        <v>877</v>
      </c>
      <c r="B135" s="454" t="s">
        <v>872</v>
      </c>
      <c r="C135" s="454" t="s">
        <v>782</v>
      </c>
      <c r="D135" s="454" t="s">
        <v>50</v>
      </c>
      <c r="E135" s="454" t="s">
        <v>10</v>
      </c>
      <c r="F135" s="454" t="s">
        <v>885</v>
      </c>
      <c r="G135" s="455">
        <v>1</v>
      </c>
      <c r="H135" s="454" t="s">
        <v>6</v>
      </c>
      <c r="I135" s="456">
        <v>1</v>
      </c>
      <c r="J135" s="454" t="s">
        <v>706</v>
      </c>
      <c r="K135" s="457">
        <v>435.2</v>
      </c>
      <c r="L135" s="457">
        <v>435.2</v>
      </c>
      <c r="M135" s="457">
        <v>435.2</v>
      </c>
    </row>
    <row r="136" spans="1:13">
      <c r="A136" s="454" t="s">
        <v>877</v>
      </c>
      <c r="B136" s="454" t="s">
        <v>872</v>
      </c>
      <c r="C136" s="454" t="s">
        <v>782</v>
      </c>
      <c r="D136" s="454" t="s">
        <v>52</v>
      </c>
      <c r="E136" s="454" t="s">
        <v>35</v>
      </c>
      <c r="F136" s="454" t="s">
        <v>885</v>
      </c>
      <c r="G136" s="455">
        <v>1</v>
      </c>
      <c r="H136" s="454" t="s">
        <v>6</v>
      </c>
      <c r="I136" s="456">
        <v>1</v>
      </c>
      <c r="J136" s="454" t="s">
        <v>706</v>
      </c>
      <c r="K136" s="457">
        <v>592</v>
      </c>
      <c r="L136" s="457">
        <v>592</v>
      </c>
      <c r="M136" s="457">
        <v>592</v>
      </c>
    </row>
    <row r="137" spans="1:13">
      <c r="A137" s="454" t="s">
        <v>877</v>
      </c>
      <c r="B137" s="454" t="s">
        <v>872</v>
      </c>
      <c r="C137" s="454" t="s">
        <v>782</v>
      </c>
      <c r="D137" s="454" t="s">
        <v>51</v>
      </c>
      <c r="E137" s="454" t="s">
        <v>10</v>
      </c>
      <c r="F137" s="454" t="s">
        <v>885</v>
      </c>
      <c r="G137" s="455">
        <v>1</v>
      </c>
      <c r="H137" s="454" t="s">
        <v>6</v>
      </c>
      <c r="I137" s="456">
        <v>1</v>
      </c>
      <c r="J137" s="454" t="s">
        <v>706</v>
      </c>
      <c r="K137" s="457">
        <v>86</v>
      </c>
      <c r="L137" s="457">
        <v>86</v>
      </c>
      <c r="M137" s="457">
        <v>86</v>
      </c>
    </row>
    <row r="138" spans="1:13">
      <c r="A138" s="454" t="s">
        <v>877</v>
      </c>
      <c r="B138" s="454" t="s">
        <v>872</v>
      </c>
      <c r="C138" s="454" t="s">
        <v>782</v>
      </c>
      <c r="D138" s="454" t="s">
        <v>51</v>
      </c>
      <c r="E138" s="454" t="s">
        <v>1122</v>
      </c>
      <c r="F138" s="454" t="s">
        <v>885</v>
      </c>
      <c r="G138" s="455">
        <v>1</v>
      </c>
      <c r="H138" s="454" t="s">
        <v>6</v>
      </c>
      <c r="I138" s="456">
        <v>1</v>
      </c>
      <c r="J138" s="454" t="s">
        <v>706</v>
      </c>
      <c r="K138" s="457">
        <v>0.875</v>
      </c>
      <c r="L138" s="457">
        <v>0.875</v>
      </c>
      <c r="M138" s="457">
        <v>0.875</v>
      </c>
    </row>
    <row r="139" spans="1:13">
      <c r="A139" s="454" t="s">
        <v>877</v>
      </c>
      <c r="B139" s="454" t="s">
        <v>872</v>
      </c>
      <c r="C139" s="454" t="s">
        <v>782</v>
      </c>
      <c r="D139" s="454" t="s">
        <v>673</v>
      </c>
      <c r="E139" s="454" t="s">
        <v>7</v>
      </c>
      <c r="F139" s="454" t="s">
        <v>885</v>
      </c>
      <c r="G139" s="455">
        <v>1</v>
      </c>
      <c r="H139" s="454" t="s">
        <v>6</v>
      </c>
      <c r="I139" s="456">
        <v>1</v>
      </c>
      <c r="J139" s="454" t="s">
        <v>706</v>
      </c>
      <c r="K139" s="457">
        <v>6.9</v>
      </c>
      <c r="L139" s="457">
        <v>6.9</v>
      </c>
      <c r="M139" s="457">
        <v>6.9</v>
      </c>
    </row>
    <row r="140" spans="1:13">
      <c r="A140" s="454" t="s">
        <v>877</v>
      </c>
      <c r="B140" s="454" t="s">
        <v>872</v>
      </c>
      <c r="C140" s="454" t="s">
        <v>782</v>
      </c>
      <c r="D140" s="454" t="s">
        <v>674</v>
      </c>
      <c r="E140" s="454" t="s">
        <v>7</v>
      </c>
      <c r="F140" s="454" t="s">
        <v>885</v>
      </c>
      <c r="G140" s="455">
        <v>1</v>
      </c>
      <c r="H140" s="454" t="s">
        <v>6</v>
      </c>
      <c r="I140" s="456">
        <v>1</v>
      </c>
      <c r="J140" s="454" t="s">
        <v>706</v>
      </c>
      <c r="K140" s="457">
        <v>6.9</v>
      </c>
      <c r="L140" s="457">
        <v>6.9</v>
      </c>
      <c r="M140" s="457">
        <v>6.9</v>
      </c>
    </row>
    <row r="141" spans="1:13">
      <c r="A141" s="454" t="s">
        <v>877</v>
      </c>
      <c r="B141" s="454" t="s">
        <v>872</v>
      </c>
      <c r="C141" s="454" t="s">
        <v>782</v>
      </c>
      <c r="D141" s="454" t="s">
        <v>675</v>
      </c>
      <c r="E141" s="454" t="s">
        <v>7</v>
      </c>
      <c r="F141" s="454" t="s">
        <v>885</v>
      </c>
      <c r="G141" s="455">
        <v>1</v>
      </c>
      <c r="H141" s="454" t="s">
        <v>6</v>
      </c>
      <c r="I141" s="456">
        <v>1</v>
      </c>
      <c r="J141" s="454" t="s">
        <v>706</v>
      </c>
      <c r="K141" s="457">
        <v>14.9</v>
      </c>
      <c r="L141" s="457">
        <v>14.9</v>
      </c>
      <c r="M141" s="457">
        <v>14.9</v>
      </c>
    </row>
    <row r="142" spans="1:13">
      <c r="A142" s="454" t="s">
        <v>877</v>
      </c>
      <c r="B142" s="454" t="s">
        <v>872</v>
      </c>
      <c r="C142" s="454" t="s">
        <v>782</v>
      </c>
      <c r="D142" s="454" t="s">
        <v>1126</v>
      </c>
      <c r="E142" s="454" t="s">
        <v>1122</v>
      </c>
      <c r="F142" s="454" t="s">
        <v>885</v>
      </c>
      <c r="G142" s="455">
        <v>1</v>
      </c>
      <c r="H142" s="454" t="s">
        <v>6</v>
      </c>
      <c r="I142" s="456">
        <v>1</v>
      </c>
      <c r="J142" s="454" t="s">
        <v>706</v>
      </c>
      <c r="K142" s="457">
        <v>1</v>
      </c>
      <c r="L142" s="457">
        <v>1</v>
      </c>
      <c r="M142" s="457">
        <v>1</v>
      </c>
    </row>
    <row r="143" spans="1:13">
      <c r="A143" s="454" t="s">
        <v>877</v>
      </c>
      <c r="B143" s="454" t="s">
        <v>872</v>
      </c>
      <c r="C143" s="454" t="s">
        <v>782</v>
      </c>
      <c r="D143" s="454" t="s">
        <v>53</v>
      </c>
      <c r="E143" s="454" t="s">
        <v>35</v>
      </c>
      <c r="F143" s="454" t="s">
        <v>885</v>
      </c>
      <c r="G143" s="455">
        <v>1</v>
      </c>
      <c r="H143" s="454" t="s">
        <v>6</v>
      </c>
      <c r="I143" s="456">
        <v>1</v>
      </c>
      <c r="J143" s="454" t="s">
        <v>706</v>
      </c>
      <c r="K143" s="457">
        <v>731</v>
      </c>
      <c r="L143" s="457">
        <v>731</v>
      </c>
      <c r="M143" s="457">
        <v>731</v>
      </c>
    </row>
    <row r="144" spans="1:13">
      <c r="A144" s="454" t="s">
        <v>877</v>
      </c>
      <c r="B144" s="454" t="s">
        <v>872</v>
      </c>
      <c r="C144" s="454" t="s">
        <v>783</v>
      </c>
      <c r="D144" s="454" t="s">
        <v>402</v>
      </c>
      <c r="E144" s="454" t="s">
        <v>7</v>
      </c>
      <c r="F144" s="454" t="s">
        <v>886</v>
      </c>
      <c r="G144" s="455">
        <v>0.49</v>
      </c>
      <c r="H144" s="454" t="s">
        <v>9</v>
      </c>
      <c r="I144" s="456">
        <v>0.49</v>
      </c>
      <c r="J144" s="454" t="s">
        <v>706</v>
      </c>
      <c r="K144" s="457">
        <v>14.1</v>
      </c>
      <c r="L144" s="457">
        <v>6.9089999999999998</v>
      </c>
      <c r="M144" s="457">
        <v>6.9089999999999998</v>
      </c>
    </row>
    <row r="145" spans="1:13">
      <c r="A145" s="454" t="s">
        <v>877</v>
      </c>
      <c r="B145" s="454" t="s">
        <v>872</v>
      </c>
      <c r="C145" s="454" t="s">
        <v>783</v>
      </c>
      <c r="D145" s="454" t="s">
        <v>416</v>
      </c>
      <c r="E145" s="454" t="s">
        <v>1302</v>
      </c>
      <c r="F145" s="454" t="s">
        <v>886</v>
      </c>
      <c r="G145" s="455">
        <v>1</v>
      </c>
      <c r="H145" s="454" t="s">
        <v>6</v>
      </c>
      <c r="I145" s="456">
        <v>0.99700999999999995</v>
      </c>
      <c r="J145" s="454" t="s">
        <v>706</v>
      </c>
      <c r="K145" s="457">
        <v>1</v>
      </c>
      <c r="L145" s="457">
        <v>1</v>
      </c>
      <c r="M145" s="457">
        <v>0.997</v>
      </c>
    </row>
    <row r="146" spans="1:13">
      <c r="A146" s="454" t="s">
        <v>877</v>
      </c>
      <c r="B146" s="454" t="s">
        <v>872</v>
      </c>
      <c r="C146" s="454" t="s">
        <v>783</v>
      </c>
      <c r="D146" s="454" t="s">
        <v>405</v>
      </c>
      <c r="E146" s="454" t="s">
        <v>7</v>
      </c>
      <c r="F146" s="454" t="s">
        <v>886</v>
      </c>
      <c r="G146" s="455">
        <v>0.49</v>
      </c>
      <c r="H146" s="454" t="s">
        <v>9</v>
      </c>
      <c r="I146" s="456">
        <v>0.49</v>
      </c>
      <c r="J146" s="454" t="s">
        <v>706</v>
      </c>
      <c r="K146" s="457">
        <v>12</v>
      </c>
      <c r="L146" s="457">
        <v>5.88</v>
      </c>
      <c r="M146" s="457">
        <v>5.88</v>
      </c>
    </row>
    <row r="147" spans="1:13">
      <c r="A147" s="454" t="s">
        <v>877</v>
      </c>
      <c r="B147" s="454" t="s">
        <v>872</v>
      </c>
      <c r="C147" s="454" t="s">
        <v>783</v>
      </c>
      <c r="D147" s="454" t="s">
        <v>406</v>
      </c>
      <c r="E147" s="454" t="s">
        <v>1302</v>
      </c>
      <c r="F147" s="454" t="s">
        <v>886</v>
      </c>
      <c r="G147" s="455">
        <v>1</v>
      </c>
      <c r="H147" s="454" t="s">
        <v>6</v>
      </c>
      <c r="I147" s="456">
        <v>0.99700999999999995</v>
      </c>
      <c r="J147" s="454" t="s">
        <v>706</v>
      </c>
      <c r="K147" s="457">
        <v>1.9</v>
      </c>
      <c r="L147" s="457">
        <v>1.9</v>
      </c>
      <c r="M147" s="457">
        <v>1.8939999999999999</v>
      </c>
    </row>
    <row r="148" spans="1:13">
      <c r="A148" s="454" t="s">
        <v>877</v>
      </c>
      <c r="B148" s="454" t="s">
        <v>872</v>
      </c>
      <c r="C148" s="454" t="s">
        <v>783</v>
      </c>
      <c r="D148" s="454" t="s">
        <v>407</v>
      </c>
      <c r="E148" s="454" t="s">
        <v>7</v>
      </c>
      <c r="F148" s="454" t="s">
        <v>886</v>
      </c>
      <c r="G148" s="455">
        <v>0.49</v>
      </c>
      <c r="H148" s="454" t="s">
        <v>9</v>
      </c>
      <c r="I148" s="456">
        <v>0.49</v>
      </c>
      <c r="J148" s="454" t="s">
        <v>706</v>
      </c>
      <c r="K148" s="457">
        <v>10</v>
      </c>
      <c r="L148" s="457">
        <v>4.9000000000000004</v>
      </c>
      <c r="M148" s="457">
        <v>4.9000000000000004</v>
      </c>
    </row>
    <row r="149" spans="1:13">
      <c r="A149" s="454" t="s">
        <v>877</v>
      </c>
      <c r="B149" s="454" t="s">
        <v>872</v>
      </c>
      <c r="C149" s="454" t="s">
        <v>783</v>
      </c>
      <c r="D149" s="454" t="s">
        <v>784</v>
      </c>
      <c r="E149" s="454" t="s">
        <v>7</v>
      </c>
      <c r="F149" s="454" t="s">
        <v>886</v>
      </c>
      <c r="G149" s="455">
        <v>1</v>
      </c>
      <c r="H149" s="454" t="s">
        <v>6</v>
      </c>
      <c r="I149" s="456">
        <v>0.49980000000000002</v>
      </c>
      <c r="J149" s="454" t="s">
        <v>916</v>
      </c>
      <c r="K149" s="457">
        <v>41.4</v>
      </c>
      <c r="L149" s="457">
        <v>41.4</v>
      </c>
      <c r="M149" s="457">
        <v>20.692</v>
      </c>
    </row>
    <row r="150" spans="1:13">
      <c r="A150" s="454" t="s">
        <v>877</v>
      </c>
      <c r="B150" s="454" t="s">
        <v>872</v>
      </c>
      <c r="C150" s="454" t="s">
        <v>783</v>
      </c>
      <c r="D150" s="454" t="s">
        <v>785</v>
      </c>
      <c r="E150" s="454" t="s">
        <v>1302</v>
      </c>
      <c r="F150" s="454" t="s">
        <v>886</v>
      </c>
      <c r="G150" s="455">
        <v>1</v>
      </c>
      <c r="H150" s="454" t="s">
        <v>6</v>
      </c>
      <c r="I150" s="456">
        <v>0.99700999999999995</v>
      </c>
      <c r="J150" s="454" t="s">
        <v>706</v>
      </c>
      <c r="K150" s="457">
        <v>1.1299999999999999</v>
      </c>
      <c r="L150" s="457">
        <v>1.1299999999999999</v>
      </c>
      <c r="M150" s="457">
        <v>1.127</v>
      </c>
    </row>
    <row r="151" spans="1:13">
      <c r="A151" s="454" t="s">
        <v>877</v>
      </c>
      <c r="B151" s="454" t="s">
        <v>872</v>
      </c>
      <c r="C151" s="454" t="s">
        <v>783</v>
      </c>
      <c r="D151" s="454" t="s">
        <v>408</v>
      </c>
      <c r="E151" s="454" t="s">
        <v>1302</v>
      </c>
      <c r="F151" s="454" t="s">
        <v>885</v>
      </c>
      <c r="G151" s="455">
        <v>1</v>
      </c>
      <c r="H151" s="454" t="s">
        <v>6</v>
      </c>
      <c r="I151" s="456">
        <v>0.99700999999999995</v>
      </c>
      <c r="J151" s="454" t="s">
        <v>706</v>
      </c>
      <c r="K151" s="457">
        <v>23</v>
      </c>
      <c r="L151" s="457">
        <v>23</v>
      </c>
      <c r="M151" s="457">
        <v>22.931000000000001</v>
      </c>
    </row>
    <row r="152" spans="1:13">
      <c r="A152" s="454" t="s">
        <v>877</v>
      </c>
      <c r="B152" s="454" t="s">
        <v>872</v>
      </c>
      <c r="C152" s="454" t="s">
        <v>783</v>
      </c>
      <c r="D152" s="454" t="s">
        <v>415</v>
      </c>
      <c r="E152" s="454" t="s">
        <v>1302</v>
      </c>
      <c r="F152" s="454" t="s">
        <v>885</v>
      </c>
      <c r="G152" s="455">
        <v>1</v>
      </c>
      <c r="H152" s="454" t="s">
        <v>6</v>
      </c>
      <c r="I152" s="456">
        <v>0.99700999999999995</v>
      </c>
      <c r="J152" s="454" t="s">
        <v>706</v>
      </c>
      <c r="K152" s="457">
        <v>2</v>
      </c>
      <c r="L152" s="457">
        <v>2</v>
      </c>
      <c r="M152" s="457">
        <v>1.994</v>
      </c>
    </row>
    <row r="153" spans="1:13">
      <c r="A153" s="454" t="s">
        <v>877</v>
      </c>
      <c r="B153" s="454" t="s">
        <v>872</v>
      </c>
      <c r="C153" s="454" t="s">
        <v>783</v>
      </c>
      <c r="D153" s="454" t="s">
        <v>930</v>
      </c>
      <c r="E153" s="454" t="s">
        <v>1122</v>
      </c>
      <c r="F153" s="454" t="s">
        <v>886</v>
      </c>
      <c r="G153" s="455">
        <v>1</v>
      </c>
      <c r="H153" s="454" t="s">
        <v>6</v>
      </c>
      <c r="I153" s="456">
        <v>0.49980000000000002</v>
      </c>
      <c r="J153" s="454" t="s">
        <v>706</v>
      </c>
      <c r="K153" s="457">
        <v>5.5</v>
      </c>
      <c r="L153" s="457">
        <v>5.5</v>
      </c>
      <c r="M153" s="457">
        <v>2.7490000000000001</v>
      </c>
    </row>
    <row r="154" spans="1:13">
      <c r="A154" s="454" t="s">
        <v>877</v>
      </c>
      <c r="B154" s="454" t="s">
        <v>872</v>
      </c>
      <c r="C154" s="454" t="s">
        <v>783</v>
      </c>
      <c r="D154" s="454" t="s">
        <v>409</v>
      </c>
      <c r="E154" s="454" t="s">
        <v>1302</v>
      </c>
      <c r="F154" s="454" t="s">
        <v>886</v>
      </c>
      <c r="G154" s="455">
        <v>1</v>
      </c>
      <c r="H154" s="454" t="s">
        <v>6</v>
      </c>
      <c r="I154" s="456">
        <v>0.99700999999999995</v>
      </c>
      <c r="J154" s="454" t="s">
        <v>706</v>
      </c>
      <c r="K154" s="457">
        <v>2.2000000000000002</v>
      </c>
      <c r="L154" s="457">
        <v>2.2000000000000002</v>
      </c>
      <c r="M154" s="457">
        <v>2.1930000000000001</v>
      </c>
    </row>
    <row r="155" spans="1:13">
      <c r="A155" s="454" t="s">
        <v>877</v>
      </c>
      <c r="B155" s="454" t="s">
        <v>872</v>
      </c>
      <c r="C155" s="454" t="s">
        <v>783</v>
      </c>
      <c r="D155" s="454" t="s">
        <v>410</v>
      </c>
      <c r="E155" s="454" t="s">
        <v>1302</v>
      </c>
      <c r="F155" s="454" t="s">
        <v>886</v>
      </c>
      <c r="G155" s="455">
        <v>1</v>
      </c>
      <c r="H155" s="454" t="s">
        <v>6</v>
      </c>
      <c r="I155" s="456">
        <v>0.99700999999999995</v>
      </c>
      <c r="J155" s="454" t="s">
        <v>706</v>
      </c>
      <c r="K155" s="457">
        <v>1.1200000000000001</v>
      </c>
      <c r="L155" s="457">
        <v>1.1200000000000001</v>
      </c>
      <c r="M155" s="457">
        <v>1.117</v>
      </c>
    </row>
    <row r="156" spans="1:13">
      <c r="A156" s="454" t="s">
        <v>877</v>
      </c>
      <c r="B156" s="454" t="s">
        <v>872</v>
      </c>
      <c r="C156" s="454" t="s">
        <v>783</v>
      </c>
      <c r="D156" s="454" t="s">
        <v>411</v>
      </c>
      <c r="E156" s="454" t="s">
        <v>1302</v>
      </c>
      <c r="F156" s="454" t="s">
        <v>886</v>
      </c>
      <c r="G156" s="455">
        <v>1</v>
      </c>
      <c r="H156" s="454" t="s">
        <v>6</v>
      </c>
      <c r="I156" s="456">
        <v>0.99700999999999995</v>
      </c>
      <c r="J156" s="454" t="s">
        <v>706</v>
      </c>
      <c r="K156" s="457">
        <v>2.5</v>
      </c>
      <c r="L156" s="457">
        <v>2.5</v>
      </c>
      <c r="M156" s="457">
        <v>2.4929999999999999</v>
      </c>
    </row>
    <row r="157" spans="1:13">
      <c r="A157" s="454" t="s">
        <v>877</v>
      </c>
      <c r="B157" s="454" t="s">
        <v>872</v>
      </c>
      <c r="C157" s="454" t="s">
        <v>783</v>
      </c>
      <c r="D157" s="454" t="s">
        <v>413</v>
      </c>
      <c r="E157" s="454" t="s">
        <v>7</v>
      </c>
      <c r="F157" s="454" t="s">
        <v>886</v>
      </c>
      <c r="G157" s="455">
        <v>1</v>
      </c>
      <c r="H157" s="454" t="s">
        <v>6</v>
      </c>
      <c r="I157" s="456">
        <v>0.58989999999999998</v>
      </c>
      <c r="J157" s="454" t="s">
        <v>706</v>
      </c>
      <c r="K157" s="457">
        <v>12</v>
      </c>
      <c r="L157" s="457">
        <v>12</v>
      </c>
      <c r="M157" s="457">
        <v>7.0789999999999997</v>
      </c>
    </row>
    <row r="158" spans="1:13">
      <c r="A158" s="454" t="s">
        <v>877</v>
      </c>
      <c r="B158" s="454" t="s">
        <v>872</v>
      </c>
      <c r="C158" s="454" t="s">
        <v>783</v>
      </c>
      <c r="D158" s="454" t="s">
        <v>414</v>
      </c>
      <c r="E158" s="454" t="s">
        <v>1302</v>
      </c>
      <c r="F158" s="454" t="s">
        <v>885</v>
      </c>
      <c r="G158" s="455">
        <v>1</v>
      </c>
      <c r="H158" s="454" t="s">
        <v>6</v>
      </c>
      <c r="I158" s="456">
        <v>0.49976999999999999</v>
      </c>
      <c r="J158" s="454" t="s">
        <v>706</v>
      </c>
      <c r="K158" s="457">
        <v>52</v>
      </c>
      <c r="L158" s="457">
        <v>52</v>
      </c>
      <c r="M158" s="457">
        <v>25.988</v>
      </c>
    </row>
    <row r="159" spans="1:13">
      <c r="A159" s="454" t="s">
        <v>877</v>
      </c>
      <c r="B159" s="454" t="s">
        <v>872</v>
      </c>
      <c r="C159" s="454" t="s">
        <v>783</v>
      </c>
      <c r="D159" s="454" t="s">
        <v>414</v>
      </c>
      <c r="E159" s="454" t="s">
        <v>1302</v>
      </c>
      <c r="F159" s="454" t="s">
        <v>885</v>
      </c>
      <c r="G159" s="455">
        <v>1</v>
      </c>
      <c r="H159" s="454" t="s">
        <v>6</v>
      </c>
      <c r="I159" s="456">
        <v>0.49976999999999999</v>
      </c>
      <c r="J159" s="454" t="s">
        <v>706</v>
      </c>
      <c r="K159" s="457">
        <v>126</v>
      </c>
      <c r="L159" s="457">
        <v>126</v>
      </c>
      <c r="M159" s="457">
        <v>62.970999999999997</v>
      </c>
    </row>
    <row r="160" spans="1:13">
      <c r="A160" s="454" t="s">
        <v>877</v>
      </c>
      <c r="B160" s="454" t="s">
        <v>872</v>
      </c>
      <c r="C160" s="454" t="s">
        <v>783</v>
      </c>
      <c r="D160" s="454" t="s">
        <v>786</v>
      </c>
      <c r="E160" s="454" t="s">
        <v>7</v>
      </c>
      <c r="F160" s="454" t="s">
        <v>886</v>
      </c>
      <c r="G160" s="455">
        <v>1</v>
      </c>
      <c r="H160" s="454" t="s">
        <v>6</v>
      </c>
      <c r="I160" s="456">
        <v>0.49980000000000002</v>
      </c>
      <c r="J160" s="454" t="s">
        <v>706</v>
      </c>
      <c r="K160" s="457">
        <v>4.5999999999999996</v>
      </c>
      <c r="L160" s="457">
        <v>4.5999999999999996</v>
      </c>
      <c r="M160" s="457">
        <v>2.2989999999999999</v>
      </c>
    </row>
    <row r="161" spans="1:13">
      <c r="A161" s="454" t="s">
        <v>877</v>
      </c>
      <c r="B161" s="454" t="s">
        <v>872</v>
      </c>
      <c r="C161" s="454" t="s">
        <v>783</v>
      </c>
      <c r="D161" s="454" t="s">
        <v>787</v>
      </c>
      <c r="E161" s="454" t="s">
        <v>1302</v>
      </c>
      <c r="F161" s="454" t="s">
        <v>886</v>
      </c>
      <c r="G161" s="455">
        <v>1</v>
      </c>
      <c r="H161" s="454" t="s">
        <v>6</v>
      </c>
      <c r="I161" s="456">
        <v>0.99700999999999995</v>
      </c>
      <c r="J161" s="454" t="s">
        <v>706</v>
      </c>
      <c r="K161" s="457">
        <v>8.7999999999999995E-2</v>
      </c>
      <c r="L161" s="457">
        <v>8.7999999999999995E-2</v>
      </c>
      <c r="M161" s="457">
        <v>8.7999999999999995E-2</v>
      </c>
    </row>
    <row r="162" spans="1:13">
      <c r="A162" s="454" t="s">
        <v>877</v>
      </c>
      <c r="B162" s="454" t="s">
        <v>872</v>
      </c>
      <c r="C162" s="454" t="s">
        <v>783</v>
      </c>
      <c r="D162" s="454" t="s">
        <v>787</v>
      </c>
      <c r="E162" s="454" t="s">
        <v>1302</v>
      </c>
      <c r="F162" s="454" t="s">
        <v>886</v>
      </c>
      <c r="G162" s="455">
        <v>1</v>
      </c>
      <c r="H162" s="454" t="s">
        <v>6</v>
      </c>
      <c r="I162" s="456">
        <v>0.99700999999999995</v>
      </c>
      <c r="J162" s="454" t="s">
        <v>706</v>
      </c>
      <c r="K162" s="457">
        <v>0.39</v>
      </c>
      <c r="L162" s="457">
        <v>0.39</v>
      </c>
      <c r="M162" s="457">
        <v>0.38900000000000001</v>
      </c>
    </row>
    <row r="163" spans="1:13">
      <c r="A163" s="454" t="s">
        <v>877</v>
      </c>
      <c r="B163" s="454" t="s">
        <v>872</v>
      </c>
      <c r="C163" s="454" t="s">
        <v>783</v>
      </c>
      <c r="D163" s="454" t="s">
        <v>788</v>
      </c>
      <c r="E163" s="454" t="s">
        <v>7</v>
      </c>
      <c r="F163" s="454" t="s">
        <v>886</v>
      </c>
      <c r="G163" s="455">
        <v>1</v>
      </c>
      <c r="H163" s="454" t="s">
        <v>6</v>
      </c>
      <c r="I163" s="456">
        <v>0.49980000000000002</v>
      </c>
      <c r="J163" s="454" t="s">
        <v>706</v>
      </c>
      <c r="K163" s="457">
        <v>11.5</v>
      </c>
      <c r="L163" s="457">
        <v>11.5</v>
      </c>
      <c r="M163" s="457">
        <v>5.7480000000000002</v>
      </c>
    </row>
    <row r="164" spans="1:13">
      <c r="A164" s="454" t="s">
        <v>877</v>
      </c>
      <c r="B164" s="454" t="s">
        <v>872</v>
      </c>
      <c r="C164" s="454" t="s">
        <v>783</v>
      </c>
      <c r="D164" s="454" t="s">
        <v>789</v>
      </c>
      <c r="E164" s="454" t="s">
        <v>1122</v>
      </c>
      <c r="F164" s="454" t="s">
        <v>886</v>
      </c>
      <c r="G164" s="455">
        <v>1</v>
      </c>
      <c r="H164" s="454" t="s">
        <v>6</v>
      </c>
      <c r="I164" s="456">
        <v>0.49980000000000002</v>
      </c>
      <c r="J164" s="454" t="s">
        <v>706</v>
      </c>
      <c r="K164" s="457">
        <v>3</v>
      </c>
      <c r="L164" s="457">
        <v>3</v>
      </c>
      <c r="M164" s="457">
        <v>1.4990000000000001</v>
      </c>
    </row>
    <row r="165" spans="1:13">
      <c r="A165" s="454" t="s">
        <v>877</v>
      </c>
      <c r="B165" s="454" t="s">
        <v>872</v>
      </c>
      <c r="C165" s="454" t="s">
        <v>783</v>
      </c>
      <c r="D165" s="454" t="s">
        <v>418</v>
      </c>
      <c r="E165" s="454" t="s">
        <v>1302</v>
      </c>
      <c r="F165" s="454" t="s">
        <v>885</v>
      </c>
      <c r="G165" s="455">
        <v>1</v>
      </c>
      <c r="H165" s="454" t="s">
        <v>6</v>
      </c>
      <c r="I165" s="456">
        <v>0.49976999999999999</v>
      </c>
      <c r="J165" s="454" t="s">
        <v>706</v>
      </c>
      <c r="K165" s="457">
        <v>0.7</v>
      </c>
      <c r="L165" s="457">
        <v>0.7</v>
      </c>
      <c r="M165" s="457">
        <v>0.35</v>
      </c>
    </row>
    <row r="166" spans="1:13">
      <c r="A166" s="454" t="s">
        <v>877</v>
      </c>
      <c r="B166" s="454" t="s">
        <v>872</v>
      </c>
      <c r="C166" s="454" t="s">
        <v>783</v>
      </c>
      <c r="D166" s="454" t="s">
        <v>418</v>
      </c>
      <c r="E166" s="454" t="s">
        <v>1302</v>
      </c>
      <c r="F166" s="454" t="s">
        <v>885</v>
      </c>
      <c r="G166" s="455">
        <v>1</v>
      </c>
      <c r="H166" s="454" t="s">
        <v>6</v>
      </c>
      <c r="I166" s="456">
        <v>0.49976999999999999</v>
      </c>
      <c r="J166" s="454" t="s">
        <v>706</v>
      </c>
      <c r="K166" s="457">
        <v>198</v>
      </c>
      <c r="L166" s="457">
        <v>198</v>
      </c>
      <c r="M166" s="457">
        <v>98.953999999999994</v>
      </c>
    </row>
    <row r="167" spans="1:13">
      <c r="A167" s="454" t="s">
        <v>877</v>
      </c>
      <c r="B167" s="454" t="s">
        <v>872</v>
      </c>
      <c r="C167" s="454" t="s">
        <v>783</v>
      </c>
      <c r="D167" s="454" t="s">
        <v>790</v>
      </c>
      <c r="E167" s="454" t="s">
        <v>7</v>
      </c>
      <c r="F167" s="454" t="s">
        <v>886</v>
      </c>
      <c r="G167" s="455">
        <v>1</v>
      </c>
      <c r="H167" s="454" t="s">
        <v>6</v>
      </c>
      <c r="I167" s="456">
        <v>0.49980000000000002</v>
      </c>
      <c r="J167" s="454" t="s">
        <v>706</v>
      </c>
      <c r="K167" s="457">
        <v>12</v>
      </c>
      <c r="L167" s="457">
        <v>12</v>
      </c>
      <c r="M167" s="457">
        <v>5.9980000000000002</v>
      </c>
    </row>
    <row r="168" spans="1:13">
      <c r="A168" s="454" t="s">
        <v>877</v>
      </c>
      <c r="B168" s="454" t="s">
        <v>872</v>
      </c>
      <c r="C168" s="454" t="s">
        <v>783</v>
      </c>
      <c r="D168" s="454" t="s">
        <v>423</v>
      </c>
      <c r="E168" s="454" t="s">
        <v>1302</v>
      </c>
      <c r="F168" s="454" t="s">
        <v>885</v>
      </c>
      <c r="G168" s="455">
        <v>1</v>
      </c>
      <c r="H168" s="454" t="s">
        <v>6</v>
      </c>
      <c r="I168" s="456">
        <v>0.49976999999999999</v>
      </c>
      <c r="J168" s="454" t="s">
        <v>706</v>
      </c>
      <c r="K168" s="457">
        <v>0.6</v>
      </c>
      <c r="L168" s="457">
        <v>0.6</v>
      </c>
      <c r="M168" s="457">
        <v>0.3</v>
      </c>
    </row>
    <row r="169" spans="1:13">
      <c r="A169" s="454" t="s">
        <v>877</v>
      </c>
      <c r="B169" s="454" t="s">
        <v>872</v>
      </c>
      <c r="C169" s="454" t="s">
        <v>783</v>
      </c>
      <c r="D169" s="454" t="s">
        <v>423</v>
      </c>
      <c r="E169" s="454" t="s">
        <v>1302</v>
      </c>
      <c r="F169" s="454" t="s">
        <v>886</v>
      </c>
      <c r="G169" s="455">
        <v>1</v>
      </c>
      <c r="H169" s="454" t="s">
        <v>6</v>
      </c>
      <c r="I169" s="456">
        <v>0.49976999999999999</v>
      </c>
      <c r="J169" s="454" t="s">
        <v>706</v>
      </c>
      <c r="K169" s="457">
        <v>5.5</v>
      </c>
      <c r="L169" s="457">
        <v>5.5</v>
      </c>
      <c r="M169" s="457">
        <v>2.7490000000000001</v>
      </c>
    </row>
    <row r="170" spans="1:13">
      <c r="A170" s="454" t="s">
        <v>877</v>
      </c>
      <c r="B170" s="454" t="s">
        <v>872</v>
      </c>
      <c r="C170" s="454" t="s">
        <v>783</v>
      </c>
      <c r="D170" s="454" t="s">
        <v>423</v>
      </c>
      <c r="E170" s="454" t="s">
        <v>1302</v>
      </c>
      <c r="F170" s="454" t="s">
        <v>885</v>
      </c>
      <c r="G170" s="455">
        <v>1</v>
      </c>
      <c r="H170" s="454" t="s">
        <v>6</v>
      </c>
      <c r="I170" s="456">
        <v>0.49976999999999999</v>
      </c>
      <c r="J170" s="454" t="s">
        <v>706</v>
      </c>
      <c r="K170" s="457">
        <v>90</v>
      </c>
      <c r="L170" s="457">
        <v>90</v>
      </c>
      <c r="M170" s="457">
        <v>44.978999999999999</v>
      </c>
    </row>
    <row r="171" spans="1:13">
      <c r="A171" s="454" t="s">
        <v>877</v>
      </c>
      <c r="B171" s="454" t="s">
        <v>872</v>
      </c>
      <c r="C171" s="454" t="s">
        <v>783</v>
      </c>
      <c r="D171" s="454" t="s">
        <v>892</v>
      </c>
      <c r="E171" s="454" t="s">
        <v>7</v>
      </c>
      <c r="F171" s="454" t="s">
        <v>886</v>
      </c>
      <c r="G171" s="455">
        <v>0.49</v>
      </c>
      <c r="H171" s="454" t="s">
        <v>9</v>
      </c>
      <c r="I171" s="456">
        <v>0.49</v>
      </c>
      <c r="J171" s="454" t="s">
        <v>916</v>
      </c>
      <c r="K171" s="457">
        <v>12.3</v>
      </c>
      <c r="L171" s="457">
        <v>6.0270000000000001</v>
      </c>
      <c r="M171" s="457">
        <v>6.0270000000000001</v>
      </c>
    </row>
    <row r="172" spans="1:13">
      <c r="A172" s="454" t="s">
        <v>877</v>
      </c>
      <c r="B172" s="454" t="s">
        <v>872</v>
      </c>
      <c r="C172" s="454" t="s">
        <v>783</v>
      </c>
      <c r="D172" s="454" t="s">
        <v>727</v>
      </c>
      <c r="E172" s="454" t="s">
        <v>1122</v>
      </c>
      <c r="F172" s="454" t="s">
        <v>886</v>
      </c>
      <c r="G172" s="455">
        <v>1</v>
      </c>
      <c r="H172" s="454" t="s">
        <v>6</v>
      </c>
      <c r="I172" s="456">
        <v>1</v>
      </c>
      <c r="J172" s="454" t="s">
        <v>706</v>
      </c>
      <c r="K172" s="457">
        <v>13.9</v>
      </c>
      <c r="L172" s="457">
        <v>13.9</v>
      </c>
      <c r="M172" s="457">
        <v>13.9</v>
      </c>
    </row>
    <row r="173" spans="1:13">
      <c r="A173" s="454" t="s">
        <v>877</v>
      </c>
      <c r="B173" s="454" t="s">
        <v>872</v>
      </c>
      <c r="C173" s="454" t="s">
        <v>783</v>
      </c>
      <c r="D173" s="454" t="s">
        <v>893</v>
      </c>
      <c r="E173" s="454" t="s">
        <v>7</v>
      </c>
      <c r="F173" s="454" t="s">
        <v>886</v>
      </c>
      <c r="G173" s="455">
        <v>0.5</v>
      </c>
      <c r="H173" s="454" t="s">
        <v>9</v>
      </c>
      <c r="I173" s="456">
        <v>0.5</v>
      </c>
      <c r="J173" s="454" t="s">
        <v>706</v>
      </c>
      <c r="K173" s="457">
        <v>12</v>
      </c>
      <c r="L173" s="457">
        <v>6</v>
      </c>
      <c r="M173" s="457">
        <v>6</v>
      </c>
    </row>
    <row r="174" spans="1:13">
      <c r="A174" s="454" t="s">
        <v>877</v>
      </c>
      <c r="B174" s="454" t="s">
        <v>872</v>
      </c>
      <c r="C174" s="454" t="s">
        <v>783</v>
      </c>
      <c r="D174" s="454" t="s">
        <v>419</v>
      </c>
      <c r="E174" s="454" t="s">
        <v>1302</v>
      </c>
      <c r="F174" s="454" t="s">
        <v>885</v>
      </c>
      <c r="G174" s="455">
        <v>1</v>
      </c>
      <c r="H174" s="454" t="s">
        <v>6</v>
      </c>
      <c r="I174" s="456">
        <v>0.99700999999999995</v>
      </c>
      <c r="J174" s="454" t="s">
        <v>706</v>
      </c>
      <c r="K174" s="457">
        <v>14</v>
      </c>
      <c r="L174" s="457">
        <v>14</v>
      </c>
      <c r="M174" s="457">
        <v>13.958</v>
      </c>
    </row>
    <row r="175" spans="1:13">
      <c r="A175" s="454" t="s">
        <v>877</v>
      </c>
      <c r="B175" s="454" t="s">
        <v>872</v>
      </c>
      <c r="C175" s="454" t="s">
        <v>783</v>
      </c>
      <c r="D175" s="454" t="s">
        <v>791</v>
      </c>
      <c r="E175" s="454" t="s">
        <v>1122</v>
      </c>
      <c r="F175" s="454" t="s">
        <v>886</v>
      </c>
      <c r="G175" s="455">
        <v>1</v>
      </c>
      <c r="H175" s="454" t="s">
        <v>6</v>
      </c>
      <c r="I175" s="456">
        <v>0.49980000000000002</v>
      </c>
      <c r="J175" s="454" t="s">
        <v>706</v>
      </c>
      <c r="K175" s="457">
        <v>4</v>
      </c>
      <c r="L175" s="457">
        <v>4</v>
      </c>
      <c r="M175" s="457">
        <v>1.9990000000000001</v>
      </c>
    </row>
    <row r="176" spans="1:13">
      <c r="A176" s="454" t="s">
        <v>877</v>
      </c>
      <c r="B176" s="454" t="s">
        <v>872</v>
      </c>
      <c r="C176" s="454" t="s">
        <v>783</v>
      </c>
      <c r="D176" s="454" t="s">
        <v>791</v>
      </c>
      <c r="E176" s="454" t="s">
        <v>7</v>
      </c>
      <c r="F176" s="454" t="s">
        <v>886</v>
      </c>
      <c r="G176" s="455">
        <v>1</v>
      </c>
      <c r="H176" s="454" t="s">
        <v>6</v>
      </c>
      <c r="I176" s="456">
        <v>0.49980000000000002</v>
      </c>
      <c r="J176" s="454" t="s">
        <v>706</v>
      </c>
      <c r="K176" s="457">
        <v>7.5</v>
      </c>
      <c r="L176" s="457">
        <v>7.5</v>
      </c>
      <c r="M176" s="457">
        <v>3.7490000000000001</v>
      </c>
    </row>
    <row r="177" spans="1:13">
      <c r="A177" s="454" t="s">
        <v>877</v>
      </c>
      <c r="B177" s="454" t="s">
        <v>872</v>
      </c>
      <c r="C177" s="454" t="s">
        <v>783</v>
      </c>
      <c r="D177" s="454" t="s">
        <v>1127</v>
      </c>
      <c r="E177" s="454" t="s">
        <v>1122</v>
      </c>
      <c r="F177" s="454" t="s">
        <v>886</v>
      </c>
      <c r="G177" s="455">
        <v>0.21249999999999999</v>
      </c>
      <c r="H177" s="454" t="s">
        <v>9</v>
      </c>
      <c r="I177" s="456">
        <v>0.21249999999999999</v>
      </c>
      <c r="J177" s="454" t="s">
        <v>706</v>
      </c>
      <c r="K177" s="457">
        <v>0.3</v>
      </c>
      <c r="L177" s="457">
        <v>6.4000000000000001E-2</v>
      </c>
      <c r="M177" s="457">
        <v>6.4000000000000001E-2</v>
      </c>
    </row>
    <row r="178" spans="1:13">
      <c r="A178" s="454" t="s">
        <v>877</v>
      </c>
      <c r="B178" s="454" t="s">
        <v>872</v>
      </c>
      <c r="C178" s="454" t="s">
        <v>783</v>
      </c>
      <c r="D178" s="454" t="s">
        <v>754</v>
      </c>
      <c r="E178" s="454" t="s">
        <v>1122</v>
      </c>
      <c r="F178" s="454" t="s">
        <v>886</v>
      </c>
      <c r="G178" s="455">
        <v>0.29436000000000001</v>
      </c>
      <c r="H178" s="454" t="s">
        <v>9</v>
      </c>
      <c r="I178" s="456">
        <v>0.29436000000000001</v>
      </c>
      <c r="J178" s="454" t="s">
        <v>706</v>
      </c>
      <c r="K178" s="457">
        <v>12</v>
      </c>
      <c r="L178" s="457">
        <v>3.532</v>
      </c>
      <c r="M178" s="457">
        <v>3.532</v>
      </c>
    </row>
    <row r="179" spans="1:13">
      <c r="A179" s="454" t="s">
        <v>877</v>
      </c>
      <c r="B179" s="454" t="s">
        <v>872</v>
      </c>
      <c r="C179" s="454" t="s">
        <v>783</v>
      </c>
      <c r="D179" s="454" t="s">
        <v>420</v>
      </c>
      <c r="E179" s="454" t="s">
        <v>7</v>
      </c>
      <c r="F179" s="454" t="s">
        <v>886</v>
      </c>
      <c r="G179" s="455">
        <v>1</v>
      </c>
      <c r="H179" s="454" t="s">
        <v>6</v>
      </c>
      <c r="I179" s="456">
        <v>0.58989999999999998</v>
      </c>
      <c r="J179" s="454" t="s">
        <v>706</v>
      </c>
      <c r="K179" s="457">
        <v>8.35</v>
      </c>
      <c r="L179" s="457">
        <v>8.35</v>
      </c>
      <c r="M179" s="457">
        <v>4.9260000000000002</v>
      </c>
    </row>
    <row r="180" spans="1:13">
      <c r="A180" s="454" t="s">
        <v>877</v>
      </c>
      <c r="B180" s="454" t="s">
        <v>872</v>
      </c>
      <c r="C180" s="454" t="s">
        <v>783</v>
      </c>
      <c r="D180" s="454" t="s">
        <v>422</v>
      </c>
      <c r="E180" s="454" t="s">
        <v>1302</v>
      </c>
      <c r="F180" s="454" t="s">
        <v>885</v>
      </c>
      <c r="G180" s="455">
        <v>1</v>
      </c>
      <c r="H180" s="454" t="s">
        <v>6</v>
      </c>
      <c r="I180" s="456">
        <v>0.49976999999999999</v>
      </c>
      <c r="J180" s="454" t="s">
        <v>706</v>
      </c>
      <c r="K180" s="457">
        <v>180</v>
      </c>
      <c r="L180" s="457">
        <v>180</v>
      </c>
      <c r="M180" s="457">
        <v>89.959000000000003</v>
      </c>
    </row>
    <row r="181" spans="1:13">
      <c r="A181" s="454" t="s">
        <v>877</v>
      </c>
      <c r="B181" s="454" t="s">
        <v>872</v>
      </c>
      <c r="C181" s="454" t="s">
        <v>783</v>
      </c>
      <c r="D181" s="454" t="s">
        <v>417</v>
      </c>
      <c r="E181" s="454" t="s">
        <v>1302</v>
      </c>
      <c r="F181" s="454" t="s">
        <v>885</v>
      </c>
      <c r="G181" s="455">
        <v>1</v>
      </c>
      <c r="H181" s="454" t="s">
        <v>6</v>
      </c>
      <c r="I181" s="456">
        <v>0.49976999999999999</v>
      </c>
      <c r="J181" s="454" t="s">
        <v>706</v>
      </c>
      <c r="K181" s="457">
        <v>5</v>
      </c>
      <c r="L181" s="457">
        <v>5</v>
      </c>
      <c r="M181" s="457">
        <v>2.4990000000000001</v>
      </c>
    </row>
    <row r="182" spans="1:13">
      <c r="A182" s="454" t="s">
        <v>877</v>
      </c>
      <c r="B182" s="454" t="s">
        <v>872</v>
      </c>
      <c r="C182" s="454" t="s">
        <v>783</v>
      </c>
      <c r="D182" s="454" t="s">
        <v>417</v>
      </c>
      <c r="E182" s="454" t="s">
        <v>1302</v>
      </c>
      <c r="F182" s="454" t="s">
        <v>885</v>
      </c>
      <c r="G182" s="455">
        <v>1</v>
      </c>
      <c r="H182" s="454" t="s">
        <v>6</v>
      </c>
      <c r="I182" s="456">
        <v>0.49976999999999999</v>
      </c>
      <c r="J182" s="454" t="s">
        <v>706</v>
      </c>
      <c r="K182" s="457">
        <v>70</v>
      </c>
      <c r="L182" s="457">
        <v>70</v>
      </c>
      <c r="M182" s="457">
        <v>34.984000000000002</v>
      </c>
    </row>
    <row r="183" spans="1:13">
      <c r="A183" s="454" t="s">
        <v>877</v>
      </c>
      <c r="B183" s="454" t="s">
        <v>872</v>
      </c>
      <c r="C183" s="454" t="s">
        <v>783</v>
      </c>
      <c r="D183" s="454" t="s">
        <v>421</v>
      </c>
      <c r="E183" s="454" t="s">
        <v>7</v>
      </c>
      <c r="F183" s="454" t="s">
        <v>886</v>
      </c>
      <c r="G183" s="455">
        <v>1</v>
      </c>
      <c r="H183" s="454" t="s">
        <v>6</v>
      </c>
      <c r="I183" s="456">
        <v>0.58989999999999998</v>
      </c>
      <c r="J183" s="454" t="s">
        <v>706</v>
      </c>
      <c r="K183" s="457">
        <v>4.25</v>
      </c>
      <c r="L183" s="457">
        <v>4.25</v>
      </c>
      <c r="M183" s="457">
        <v>2.5070000000000001</v>
      </c>
    </row>
    <row r="184" spans="1:13">
      <c r="A184" s="454" t="s">
        <v>877</v>
      </c>
      <c r="B184" s="454" t="s">
        <v>872</v>
      </c>
      <c r="C184" s="454" t="s">
        <v>783</v>
      </c>
      <c r="D184" s="454" t="s">
        <v>792</v>
      </c>
      <c r="E184" s="454" t="s">
        <v>7</v>
      </c>
      <c r="F184" s="454" t="s">
        <v>886</v>
      </c>
      <c r="G184" s="455">
        <v>1</v>
      </c>
      <c r="H184" s="454" t="s">
        <v>6</v>
      </c>
      <c r="I184" s="456">
        <v>0.49980000000000002</v>
      </c>
      <c r="J184" s="454" t="s">
        <v>706</v>
      </c>
      <c r="K184" s="457">
        <v>11.5</v>
      </c>
      <c r="L184" s="457">
        <v>11.5</v>
      </c>
      <c r="M184" s="457">
        <v>5.7480000000000002</v>
      </c>
    </row>
    <row r="185" spans="1:13">
      <c r="A185" s="454" t="s">
        <v>877</v>
      </c>
      <c r="B185" s="454" t="s">
        <v>872</v>
      </c>
      <c r="C185" s="454" t="s">
        <v>783</v>
      </c>
      <c r="D185" s="454" t="s">
        <v>428</v>
      </c>
      <c r="E185" s="454" t="s">
        <v>1302</v>
      </c>
      <c r="F185" s="454" t="s">
        <v>885</v>
      </c>
      <c r="G185" s="455">
        <v>1</v>
      </c>
      <c r="H185" s="454" t="s">
        <v>6</v>
      </c>
      <c r="I185" s="456">
        <v>0.49976999999999999</v>
      </c>
      <c r="J185" s="454" t="s">
        <v>706</v>
      </c>
      <c r="K185" s="457">
        <v>156</v>
      </c>
      <c r="L185" s="457">
        <v>156</v>
      </c>
      <c r="M185" s="457">
        <v>77.963999999999999</v>
      </c>
    </row>
    <row r="186" spans="1:13">
      <c r="A186" s="454" t="s">
        <v>877</v>
      </c>
      <c r="B186" s="454" t="s">
        <v>872</v>
      </c>
      <c r="C186" s="454" t="s">
        <v>783</v>
      </c>
      <c r="D186" s="454" t="s">
        <v>1128</v>
      </c>
      <c r="E186" s="454" t="s">
        <v>1122</v>
      </c>
      <c r="F186" s="454" t="s">
        <v>886</v>
      </c>
      <c r="G186" s="455">
        <v>0.21249999999999999</v>
      </c>
      <c r="H186" s="454" t="s">
        <v>9</v>
      </c>
      <c r="I186" s="456">
        <v>0.21249999999999999</v>
      </c>
      <c r="J186" s="454" t="s">
        <v>706</v>
      </c>
      <c r="K186" s="457">
        <v>7.4</v>
      </c>
      <c r="L186" s="457">
        <v>1.573</v>
      </c>
      <c r="M186" s="457">
        <v>1.573</v>
      </c>
    </row>
    <row r="187" spans="1:13">
      <c r="A187" s="454" t="s">
        <v>877</v>
      </c>
      <c r="B187" s="454" t="s">
        <v>872</v>
      </c>
      <c r="C187" s="454" t="s">
        <v>783</v>
      </c>
      <c r="D187" s="454" t="s">
        <v>793</v>
      </c>
      <c r="E187" s="454" t="s">
        <v>7</v>
      </c>
      <c r="F187" s="454" t="s">
        <v>886</v>
      </c>
      <c r="G187" s="455">
        <v>1</v>
      </c>
      <c r="H187" s="454" t="s">
        <v>6</v>
      </c>
      <c r="I187" s="456">
        <v>0.49980000000000002</v>
      </c>
      <c r="J187" s="454" t="s">
        <v>706</v>
      </c>
      <c r="K187" s="457">
        <v>9.1999999999999993</v>
      </c>
      <c r="L187" s="457">
        <v>9.1999999999999993</v>
      </c>
      <c r="M187" s="457">
        <v>4.5979999999999999</v>
      </c>
    </row>
    <row r="188" spans="1:13">
      <c r="A188" s="454" t="s">
        <v>877</v>
      </c>
      <c r="B188" s="454" t="s">
        <v>872</v>
      </c>
      <c r="C188" s="454" t="s">
        <v>783</v>
      </c>
      <c r="D188" s="454" t="s">
        <v>1129</v>
      </c>
      <c r="E188" s="454" t="s">
        <v>1122</v>
      </c>
      <c r="F188" s="454" t="s">
        <v>886</v>
      </c>
      <c r="G188" s="455">
        <v>0.21249999999999999</v>
      </c>
      <c r="H188" s="454" t="s">
        <v>9</v>
      </c>
      <c r="I188" s="456">
        <v>0.21249999999999999</v>
      </c>
      <c r="J188" s="454" t="s">
        <v>706</v>
      </c>
      <c r="K188" s="457">
        <v>0.3</v>
      </c>
      <c r="L188" s="457">
        <v>6.4000000000000001E-2</v>
      </c>
      <c r="M188" s="457">
        <v>6.4000000000000001E-2</v>
      </c>
    </row>
    <row r="189" spans="1:13">
      <c r="A189" s="454" t="s">
        <v>877</v>
      </c>
      <c r="B189" s="454" t="s">
        <v>872</v>
      </c>
      <c r="C189" s="454" t="s">
        <v>783</v>
      </c>
      <c r="D189" s="454" t="s">
        <v>794</v>
      </c>
      <c r="E189" s="454" t="s">
        <v>7</v>
      </c>
      <c r="F189" s="454" t="s">
        <v>886</v>
      </c>
      <c r="G189" s="455">
        <v>1</v>
      </c>
      <c r="H189" s="454" t="s">
        <v>6</v>
      </c>
      <c r="I189" s="456">
        <v>0.49980000000000002</v>
      </c>
      <c r="J189" s="454" t="s">
        <v>706</v>
      </c>
      <c r="K189" s="457">
        <v>13.8</v>
      </c>
      <c r="L189" s="457">
        <v>13.8</v>
      </c>
      <c r="M189" s="457">
        <v>6.8970000000000002</v>
      </c>
    </row>
    <row r="190" spans="1:13">
      <c r="A190" s="454" t="s">
        <v>877</v>
      </c>
      <c r="B190" s="454" t="s">
        <v>872</v>
      </c>
      <c r="C190" s="454" t="s">
        <v>783</v>
      </c>
      <c r="D190" s="454" t="s">
        <v>1130</v>
      </c>
      <c r="E190" s="454" t="s">
        <v>7</v>
      </c>
      <c r="F190" s="454" t="s">
        <v>886</v>
      </c>
      <c r="G190" s="455">
        <v>1</v>
      </c>
      <c r="H190" s="454" t="s">
        <v>6</v>
      </c>
      <c r="I190" s="456">
        <v>0.58989999999999998</v>
      </c>
      <c r="J190" s="454" t="s">
        <v>916</v>
      </c>
      <c r="K190" s="457">
        <v>11.75</v>
      </c>
      <c r="L190" s="457">
        <v>11.75</v>
      </c>
      <c r="M190" s="457">
        <v>6.931</v>
      </c>
    </row>
    <row r="191" spans="1:13">
      <c r="A191" s="454" t="s">
        <v>877</v>
      </c>
      <c r="B191" s="454" t="s">
        <v>872</v>
      </c>
      <c r="C191" s="454" t="s">
        <v>783</v>
      </c>
      <c r="D191" s="454" t="s">
        <v>425</v>
      </c>
      <c r="E191" s="454" t="s">
        <v>1302</v>
      </c>
      <c r="F191" s="454" t="s">
        <v>886</v>
      </c>
      <c r="G191" s="455">
        <v>1</v>
      </c>
      <c r="H191" s="454" t="s">
        <v>6</v>
      </c>
      <c r="I191" s="456">
        <v>0.99700999999999995</v>
      </c>
      <c r="J191" s="454" t="s">
        <v>706</v>
      </c>
      <c r="K191" s="457">
        <v>3.8</v>
      </c>
      <c r="L191" s="457">
        <v>3.8</v>
      </c>
      <c r="M191" s="457">
        <v>3.7890000000000001</v>
      </c>
    </row>
    <row r="192" spans="1:13">
      <c r="A192" s="454" t="s">
        <v>877</v>
      </c>
      <c r="B192" s="454" t="s">
        <v>872</v>
      </c>
      <c r="C192" s="454" t="s">
        <v>783</v>
      </c>
      <c r="D192" s="454" t="s">
        <v>436</v>
      </c>
      <c r="E192" s="454" t="s">
        <v>1302</v>
      </c>
      <c r="F192" s="454" t="s">
        <v>886</v>
      </c>
      <c r="G192" s="455">
        <v>1</v>
      </c>
      <c r="H192" s="454" t="s">
        <v>6</v>
      </c>
      <c r="I192" s="456">
        <v>0.99700999999999995</v>
      </c>
      <c r="J192" s="454" t="s">
        <v>706</v>
      </c>
      <c r="K192" s="457">
        <v>1.3</v>
      </c>
      <c r="L192" s="457">
        <v>1.3</v>
      </c>
      <c r="M192" s="457">
        <v>1.296</v>
      </c>
    </row>
    <row r="193" spans="1:13">
      <c r="A193" s="454" t="s">
        <v>877</v>
      </c>
      <c r="B193" s="454" t="s">
        <v>872</v>
      </c>
      <c r="C193" s="454" t="s">
        <v>783</v>
      </c>
      <c r="D193" s="454" t="s">
        <v>427</v>
      </c>
      <c r="E193" s="454" t="s">
        <v>1302</v>
      </c>
      <c r="F193" s="454" t="s">
        <v>886</v>
      </c>
      <c r="G193" s="455">
        <v>1</v>
      </c>
      <c r="H193" s="454" t="s">
        <v>6</v>
      </c>
      <c r="I193" s="456">
        <v>0.99700999999999995</v>
      </c>
      <c r="J193" s="454" t="s">
        <v>706</v>
      </c>
      <c r="K193" s="457">
        <v>1.5</v>
      </c>
      <c r="L193" s="457">
        <v>1.5</v>
      </c>
      <c r="M193" s="457">
        <v>1.496</v>
      </c>
    </row>
    <row r="194" spans="1:13">
      <c r="A194" s="454" t="s">
        <v>877</v>
      </c>
      <c r="B194" s="454" t="s">
        <v>872</v>
      </c>
      <c r="C194" s="454" t="s">
        <v>783</v>
      </c>
      <c r="D194" s="454" t="s">
        <v>429</v>
      </c>
      <c r="E194" s="454" t="s">
        <v>7</v>
      </c>
      <c r="F194" s="454" t="s">
        <v>886</v>
      </c>
      <c r="G194" s="455">
        <v>4.4999999999999998E-2</v>
      </c>
      <c r="H194" s="454" t="s">
        <v>9</v>
      </c>
      <c r="I194" s="456">
        <v>4.4999999999999998E-2</v>
      </c>
      <c r="J194" s="454" t="s">
        <v>706</v>
      </c>
      <c r="K194" s="457">
        <v>10</v>
      </c>
      <c r="L194" s="457">
        <v>0.45</v>
      </c>
      <c r="M194" s="457">
        <v>0.45</v>
      </c>
    </row>
    <row r="195" spans="1:13">
      <c r="A195" s="454" t="s">
        <v>877</v>
      </c>
      <c r="B195" s="454" t="s">
        <v>872</v>
      </c>
      <c r="C195" s="454" t="s">
        <v>783</v>
      </c>
      <c r="D195" s="454" t="s">
        <v>429</v>
      </c>
      <c r="E195" s="454" t="s">
        <v>7</v>
      </c>
      <c r="F195" s="454" t="s">
        <v>886</v>
      </c>
      <c r="G195" s="455">
        <v>0.5</v>
      </c>
      <c r="H195" s="454" t="s">
        <v>9</v>
      </c>
      <c r="I195" s="456">
        <v>0.5</v>
      </c>
      <c r="J195" s="454" t="s">
        <v>706</v>
      </c>
      <c r="K195" s="457">
        <v>7.5</v>
      </c>
      <c r="L195" s="457">
        <v>3.75</v>
      </c>
      <c r="M195" s="457">
        <v>3.75</v>
      </c>
    </row>
    <row r="196" spans="1:13">
      <c r="A196" s="454" t="s">
        <v>877</v>
      </c>
      <c r="B196" s="454" t="s">
        <v>872</v>
      </c>
      <c r="C196" s="454" t="s">
        <v>783</v>
      </c>
      <c r="D196" s="454" t="s">
        <v>1131</v>
      </c>
      <c r="E196" s="454" t="s">
        <v>1122</v>
      </c>
      <c r="F196" s="454" t="s">
        <v>886</v>
      </c>
      <c r="G196" s="455">
        <v>0.21249999999999999</v>
      </c>
      <c r="H196" s="454" t="s">
        <v>9</v>
      </c>
      <c r="I196" s="456">
        <v>0.21249999999999999</v>
      </c>
      <c r="J196" s="454" t="s">
        <v>706</v>
      </c>
      <c r="K196" s="457">
        <v>0.4</v>
      </c>
      <c r="L196" s="457">
        <v>8.5000000000000006E-2</v>
      </c>
      <c r="M196" s="457">
        <v>8.5000000000000006E-2</v>
      </c>
    </row>
    <row r="197" spans="1:13">
      <c r="A197" s="454" t="s">
        <v>877</v>
      </c>
      <c r="B197" s="454" t="s">
        <v>872</v>
      </c>
      <c r="C197" s="454" t="s">
        <v>783</v>
      </c>
      <c r="D197" s="454" t="s">
        <v>795</v>
      </c>
      <c r="E197" s="454" t="s">
        <v>7</v>
      </c>
      <c r="F197" s="454" t="s">
        <v>886</v>
      </c>
      <c r="G197" s="455">
        <v>1</v>
      </c>
      <c r="H197" s="454" t="s">
        <v>6</v>
      </c>
      <c r="I197" s="456">
        <v>0.49980000000000002</v>
      </c>
      <c r="J197" s="454" t="s">
        <v>706</v>
      </c>
      <c r="K197" s="457">
        <v>12</v>
      </c>
      <c r="L197" s="457">
        <v>12</v>
      </c>
      <c r="M197" s="457">
        <v>5.9980000000000002</v>
      </c>
    </row>
    <row r="198" spans="1:13">
      <c r="A198" s="454" t="s">
        <v>877</v>
      </c>
      <c r="B198" s="454" t="s">
        <v>872</v>
      </c>
      <c r="C198" s="454" t="s">
        <v>783</v>
      </c>
      <c r="D198" s="454" t="s">
        <v>432</v>
      </c>
      <c r="E198" s="454" t="s">
        <v>7</v>
      </c>
      <c r="F198" s="454" t="s">
        <v>886</v>
      </c>
      <c r="G198" s="455">
        <v>1</v>
      </c>
      <c r="H198" s="454" t="s">
        <v>6</v>
      </c>
      <c r="I198" s="456">
        <v>0.58989999999999998</v>
      </c>
      <c r="J198" s="454" t="s">
        <v>706</v>
      </c>
      <c r="K198" s="457">
        <v>22</v>
      </c>
      <c r="L198" s="457">
        <v>22</v>
      </c>
      <c r="M198" s="457">
        <v>12.978</v>
      </c>
    </row>
    <row r="199" spans="1:13">
      <c r="A199" s="454" t="s">
        <v>877</v>
      </c>
      <c r="B199" s="454" t="s">
        <v>872</v>
      </c>
      <c r="C199" s="454" t="s">
        <v>783</v>
      </c>
      <c r="D199" s="454" t="s">
        <v>755</v>
      </c>
      <c r="E199" s="454" t="s">
        <v>1122</v>
      </c>
      <c r="F199" s="454" t="s">
        <v>886</v>
      </c>
      <c r="G199" s="455">
        <v>0.29436000000000001</v>
      </c>
      <c r="H199" s="454" t="s">
        <v>9</v>
      </c>
      <c r="I199" s="456">
        <v>0.29436000000000001</v>
      </c>
      <c r="J199" s="454" t="s">
        <v>706</v>
      </c>
      <c r="K199" s="457">
        <v>7</v>
      </c>
      <c r="L199" s="457">
        <v>2.0609999999999999</v>
      </c>
      <c r="M199" s="457">
        <v>2.0609999999999999</v>
      </c>
    </row>
    <row r="200" spans="1:13">
      <c r="A200" s="454" t="s">
        <v>877</v>
      </c>
      <c r="B200" s="454" t="s">
        <v>872</v>
      </c>
      <c r="C200" s="454" t="s">
        <v>783</v>
      </c>
      <c r="D200" s="454" t="s">
        <v>430</v>
      </c>
      <c r="E200" s="454" t="s">
        <v>1302</v>
      </c>
      <c r="F200" s="454" t="s">
        <v>885</v>
      </c>
      <c r="G200" s="455">
        <v>1</v>
      </c>
      <c r="H200" s="454" t="s">
        <v>6</v>
      </c>
      <c r="I200" s="456">
        <v>0.49976999999999999</v>
      </c>
      <c r="J200" s="454" t="s">
        <v>706</v>
      </c>
      <c r="K200" s="457">
        <v>1.5</v>
      </c>
      <c r="L200" s="457">
        <v>1.5</v>
      </c>
      <c r="M200" s="457">
        <v>0.75</v>
      </c>
    </row>
    <row r="201" spans="1:13">
      <c r="A201" s="454" t="s">
        <v>877</v>
      </c>
      <c r="B201" s="454" t="s">
        <v>872</v>
      </c>
      <c r="C201" s="454" t="s">
        <v>783</v>
      </c>
      <c r="D201" s="454" t="s">
        <v>430</v>
      </c>
      <c r="E201" s="454" t="s">
        <v>1302</v>
      </c>
      <c r="F201" s="454" t="s">
        <v>886</v>
      </c>
      <c r="G201" s="455">
        <v>1</v>
      </c>
      <c r="H201" s="454" t="s">
        <v>6</v>
      </c>
      <c r="I201" s="456">
        <v>0.49976999999999999</v>
      </c>
      <c r="J201" s="454" t="s">
        <v>706</v>
      </c>
      <c r="K201" s="457">
        <v>5.8</v>
      </c>
      <c r="L201" s="457">
        <v>5.8</v>
      </c>
      <c r="M201" s="457">
        <v>2.899</v>
      </c>
    </row>
    <row r="202" spans="1:13">
      <c r="A202" s="454" t="s">
        <v>877</v>
      </c>
      <c r="B202" s="454" t="s">
        <v>872</v>
      </c>
      <c r="C202" s="454" t="s">
        <v>783</v>
      </c>
      <c r="D202" s="454" t="s">
        <v>430</v>
      </c>
      <c r="E202" s="454" t="s">
        <v>1302</v>
      </c>
      <c r="F202" s="454" t="s">
        <v>885</v>
      </c>
      <c r="G202" s="455">
        <v>1</v>
      </c>
      <c r="H202" s="454" t="s">
        <v>6</v>
      </c>
      <c r="I202" s="456">
        <v>0.49976999999999999</v>
      </c>
      <c r="J202" s="454" t="s">
        <v>706</v>
      </c>
      <c r="K202" s="457">
        <v>90</v>
      </c>
      <c r="L202" s="457">
        <v>90</v>
      </c>
      <c r="M202" s="457">
        <v>44.978999999999999</v>
      </c>
    </row>
    <row r="203" spans="1:13">
      <c r="A203" s="454" t="s">
        <v>877</v>
      </c>
      <c r="B203" s="454" t="s">
        <v>872</v>
      </c>
      <c r="C203" s="454" t="s">
        <v>783</v>
      </c>
      <c r="D203" s="454" t="s">
        <v>894</v>
      </c>
      <c r="E203" s="454" t="s">
        <v>7</v>
      </c>
      <c r="F203" s="454" t="s">
        <v>886</v>
      </c>
      <c r="G203" s="455">
        <v>1</v>
      </c>
      <c r="H203" s="454" t="s">
        <v>6</v>
      </c>
      <c r="I203" s="456">
        <v>0.58989999999999998</v>
      </c>
      <c r="J203" s="454" t="s">
        <v>706</v>
      </c>
      <c r="K203" s="457">
        <v>32</v>
      </c>
      <c r="L203" s="457">
        <v>32</v>
      </c>
      <c r="M203" s="457">
        <v>18.876999999999999</v>
      </c>
    </row>
    <row r="204" spans="1:13">
      <c r="A204" s="454" t="s">
        <v>877</v>
      </c>
      <c r="B204" s="454" t="s">
        <v>872</v>
      </c>
      <c r="C204" s="454" t="s">
        <v>783</v>
      </c>
      <c r="D204" s="454" t="s">
        <v>895</v>
      </c>
      <c r="E204" s="454" t="s">
        <v>7</v>
      </c>
      <c r="F204" s="454" t="s">
        <v>886</v>
      </c>
      <c r="G204" s="455">
        <v>0.5</v>
      </c>
      <c r="H204" s="454" t="s">
        <v>9</v>
      </c>
      <c r="I204" s="456">
        <v>0.5</v>
      </c>
      <c r="J204" s="454" t="s">
        <v>706</v>
      </c>
      <c r="K204" s="457">
        <v>12</v>
      </c>
      <c r="L204" s="457">
        <v>6</v>
      </c>
      <c r="M204" s="457">
        <v>6</v>
      </c>
    </row>
    <row r="205" spans="1:13">
      <c r="A205" s="454" t="s">
        <v>877</v>
      </c>
      <c r="B205" s="454" t="s">
        <v>872</v>
      </c>
      <c r="C205" s="454" t="s">
        <v>783</v>
      </c>
      <c r="D205" s="454" t="s">
        <v>1132</v>
      </c>
      <c r="E205" s="454" t="s">
        <v>1122</v>
      </c>
      <c r="F205" s="454" t="s">
        <v>886</v>
      </c>
      <c r="G205" s="455">
        <v>0.21249999999999999</v>
      </c>
      <c r="H205" s="454" t="s">
        <v>9</v>
      </c>
      <c r="I205" s="456">
        <v>0.21249999999999999</v>
      </c>
      <c r="J205" s="454" t="s">
        <v>706</v>
      </c>
      <c r="K205" s="457">
        <v>0.3</v>
      </c>
      <c r="L205" s="457">
        <v>6.4000000000000001E-2</v>
      </c>
      <c r="M205" s="457">
        <v>6.4000000000000001E-2</v>
      </c>
    </row>
    <row r="206" spans="1:13">
      <c r="A206" s="454" t="s">
        <v>877</v>
      </c>
      <c r="B206" s="454" t="s">
        <v>872</v>
      </c>
      <c r="C206" s="454" t="s">
        <v>783</v>
      </c>
      <c r="D206" s="454" t="s">
        <v>1133</v>
      </c>
      <c r="E206" s="454" t="s">
        <v>1122</v>
      </c>
      <c r="F206" s="454" t="s">
        <v>886</v>
      </c>
      <c r="G206" s="455">
        <v>0.21249999999999999</v>
      </c>
      <c r="H206" s="454" t="s">
        <v>9</v>
      </c>
      <c r="I206" s="456">
        <v>0.21249999999999999</v>
      </c>
      <c r="J206" s="454" t="s">
        <v>706</v>
      </c>
      <c r="K206" s="457">
        <v>0.2</v>
      </c>
      <c r="L206" s="457">
        <v>4.2999999999999997E-2</v>
      </c>
      <c r="M206" s="457">
        <v>4.2999999999999997E-2</v>
      </c>
    </row>
    <row r="207" spans="1:13">
      <c r="A207" s="454" t="s">
        <v>877</v>
      </c>
      <c r="B207" s="454" t="s">
        <v>872</v>
      </c>
      <c r="C207" s="454" t="s">
        <v>783</v>
      </c>
      <c r="D207" s="454" t="s">
        <v>404</v>
      </c>
      <c r="E207" s="454" t="s">
        <v>1302</v>
      </c>
      <c r="F207" s="454" t="s">
        <v>885</v>
      </c>
      <c r="G207" s="455">
        <v>1</v>
      </c>
      <c r="H207" s="454" t="s">
        <v>6</v>
      </c>
      <c r="I207" s="456">
        <v>0.49980000000000002</v>
      </c>
      <c r="J207" s="454" t="s">
        <v>706</v>
      </c>
      <c r="K207" s="457">
        <v>19.2</v>
      </c>
      <c r="L207" s="457">
        <v>19.2</v>
      </c>
      <c r="M207" s="457">
        <v>9.5960000000000001</v>
      </c>
    </row>
    <row r="208" spans="1:13">
      <c r="A208" s="454" t="s">
        <v>877</v>
      </c>
      <c r="B208" s="454" t="s">
        <v>872</v>
      </c>
      <c r="C208" s="454" t="s">
        <v>783</v>
      </c>
      <c r="D208" s="454" t="s">
        <v>931</v>
      </c>
      <c r="E208" s="454" t="s">
        <v>1122</v>
      </c>
      <c r="F208" s="454" t="s">
        <v>886</v>
      </c>
      <c r="G208" s="455">
        <v>1</v>
      </c>
      <c r="H208" s="454" t="s">
        <v>6</v>
      </c>
      <c r="I208" s="456">
        <v>0.49980000000000002</v>
      </c>
      <c r="J208" s="454" t="s">
        <v>706</v>
      </c>
      <c r="K208" s="457">
        <v>15</v>
      </c>
      <c r="L208" s="457">
        <v>15</v>
      </c>
      <c r="M208" s="457">
        <v>7.4969999999999999</v>
      </c>
    </row>
    <row r="209" spans="1:13">
      <c r="A209" s="454" t="s">
        <v>877</v>
      </c>
      <c r="B209" s="454" t="s">
        <v>872</v>
      </c>
      <c r="C209" s="454" t="s">
        <v>783</v>
      </c>
      <c r="D209" s="454" t="s">
        <v>433</v>
      </c>
      <c r="E209" s="454" t="s">
        <v>1302</v>
      </c>
      <c r="F209" s="454" t="s">
        <v>885</v>
      </c>
      <c r="G209" s="455">
        <v>1</v>
      </c>
      <c r="H209" s="454" t="s">
        <v>6</v>
      </c>
      <c r="I209" s="456">
        <v>0.99700999999999995</v>
      </c>
      <c r="J209" s="454" t="s">
        <v>706</v>
      </c>
      <c r="K209" s="457">
        <v>36</v>
      </c>
      <c r="L209" s="457">
        <v>36</v>
      </c>
      <c r="M209" s="457">
        <v>35.892000000000003</v>
      </c>
    </row>
    <row r="210" spans="1:13">
      <c r="A210" s="454" t="s">
        <v>877</v>
      </c>
      <c r="B210" s="454" t="s">
        <v>872</v>
      </c>
      <c r="C210" s="454" t="s">
        <v>783</v>
      </c>
      <c r="D210" s="454" t="s">
        <v>434</v>
      </c>
      <c r="E210" s="454" t="s">
        <v>7</v>
      </c>
      <c r="F210" s="454" t="s">
        <v>886</v>
      </c>
      <c r="G210" s="455">
        <v>0.49</v>
      </c>
      <c r="H210" s="454" t="s">
        <v>9</v>
      </c>
      <c r="I210" s="456">
        <v>0.49</v>
      </c>
      <c r="J210" s="454" t="s">
        <v>706</v>
      </c>
      <c r="K210" s="457">
        <v>8</v>
      </c>
      <c r="L210" s="457">
        <v>3.92</v>
      </c>
      <c r="M210" s="457">
        <v>3.92</v>
      </c>
    </row>
    <row r="211" spans="1:13">
      <c r="A211" s="454" t="s">
        <v>877</v>
      </c>
      <c r="B211" s="454" t="s">
        <v>872</v>
      </c>
      <c r="C211" s="454" t="s">
        <v>783</v>
      </c>
      <c r="D211" s="454" t="s">
        <v>796</v>
      </c>
      <c r="E211" s="454" t="s">
        <v>7</v>
      </c>
      <c r="F211" s="454" t="s">
        <v>886</v>
      </c>
      <c r="G211" s="455">
        <v>1</v>
      </c>
      <c r="H211" s="454" t="s">
        <v>6</v>
      </c>
      <c r="I211" s="456">
        <v>0.49980000000000002</v>
      </c>
      <c r="J211" s="454" t="s">
        <v>706</v>
      </c>
      <c r="K211" s="457">
        <v>10</v>
      </c>
      <c r="L211" s="457">
        <v>10</v>
      </c>
      <c r="M211" s="457">
        <v>4.9980000000000002</v>
      </c>
    </row>
    <row r="212" spans="1:13">
      <c r="A212" s="454" t="s">
        <v>877</v>
      </c>
      <c r="B212" s="454" t="s">
        <v>872</v>
      </c>
      <c r="C212" s="454" t="s">
        <v>783</v>
      </c>
      <c r="D212" s="454" t="s">
        <v>797</v>
      </c>
      <c r="E212" s="454" t="s">
        <v>7</v>
      </c>
      <c r="F212" s="454" t="s">
        <v>886</v>
      </c>
      <c r="G212" s="455">
        <v>1</v>
      </c>
      <c r="H212" s="454" t="s">
        <v>6</v>
      </c>
      <c r="I212" s="456">
        <v>0.49980000000000002</v>
      </c>
      <c r="J212" s="454" t="s">
        <v>706</v>
      </c>
      <c r="K212" s="457">
        <v>12</v>
      </c>
      <c r="L212" s="457">
        <v>12</v>
      </c>
      <c r="M212" s="457">
        <v>5.9980000000000002</v>
      </c>
    </row>
    <row r="213" spans="1:13">
      <c r="A213" s="454" t="s">
        <v>877</v>
      </c>
      <c r="B213" s="454" t="s">
        <v>872</v>
      </c>
      <c r="C213" s="454" t="s">
        <v>783</v>
      </c>
      <c r="D213" s="454" t="s">
        <v>435</v>
      </c>
      <c r="E213" s="454" t="s">
        <v>7</v>
      </c>
      <c r="F213" s="454" t="s">
        <v>886</v>
      </c>
      <c r="G213" s="455">
        <v>1</v>
      </c>
      <c r="H213" s="454" t="s">
        <v>6</v>
      </c>
      <c r="I213" s="456">
        <v>0.58989999999999998</v>
      </c>
      <c r="J213" s="454" t="s">
        <v>706</v>
      </c>
      <c r="K213" s="457">
        <v>11.5</v>
      </c>
      <c r="L213" s="457">
        <v>11.5</v>
      </c>
      <c r="M213" s="457">
        <v>6.7839999999999998</v>
      </c>
    </row>
    <row r="214" spans="1:13">
      <c r="A214" s="454" t="s">
        <v>877</v>
      </c>
      <c r="B214" s="454" t="s">
        <v>872</v>
      </c>
      <c r="C214" s="454" t="s">
        <v>783</v>
      </c>
      <c r="D214" s="454" t="s">
        <v>437</v>
      </c>
      <c r="E214" s="454" t="s">
        <v>1122</v>
      </c>
      <c r="F214" s="454" t="s">
        <v>886</v>
      </c>
      <c r="G214" s="455">
        <v>0.4</v>
      </c>
      <c r="H214" s="454" t="s">
        <v>9</v>
      </c>
      <c r="I214" s="456">
        <v>0.4</v>
      </c>
      <c r="J214" s="454" t="s">
        <v>706</v>
      </c>
      <c r="K214" s="457">
        <v>26.1</v>
      </c>
      <c r="L214" s="457">
        <v>10.44</v>
      </c>
      <c r="M214" s="457">
        <v>10.44</v>
      </c>
    </row>
    <row r="215" spans="1:13">
      <c r="A215" s="454" t="s">
        <v>877</v>
      </c>
      <c r="B215" s="454" t="s">
        <v>872</v>
      </c>
      <c r="C215" s="454" t="s">
        <v>783</v>
      </c>
      <c r="D215" s="454" t="s">
        <v>438</v>
      </c>
      <c r="E215" s="454" t="s">
        <v>1302</v>
      </c>
      <c r="F215" s="454" t="s">
        <v>885</v>
      </c>
      <c r="G215" s="455">
        <v>1</v>
      </c>
      <c r="H215" s="454" t="s">
        <v>6</v>
      </c>
      <c r="I215" s="456">
        <v>0.49976999999999999</v>
      </c>
      <c r="J215" s="454" t="s">
        <v>706</v>
      </c>
      <c r="K215" s="457">
        <v>348</v>
      </c>
      <c r="L215" s="457">
        <v>348</v>
      </c>
      <c r="M215" s="457">
        <v>173.92</v>
      </c>
    </row>
    <row r="216" spans="1:13">
      <c r="A216" s="454" t="s">
        <v>877</v>
      </c>
      <c r="B216" s="454" t="s">
        <v>872</v>
      </c>
      <c r="C216" s="454" t="s">
        <v>783</v>
      </c>
      <c r="D216" s="454" t="s">
        <v>756</v>
      </c>
      <c r="E216" s="454" t="s">
        <v>7</v>
      </c>
      <c r="F216" s="454" t="s">
        <v>886</v>
      </c>
      <c r="G216" s="455">
        <v>0.49</v>
      </c>
      <c r="H216" s="454" t="s">
        <v>9</v>
      </c>
      <c r="I216" s="456">
        <v>0.49</v>
      </c>
      <c r="J216" s="454" t="s">
        <v>706</v>
      </c>
      <c r="K216" s="457">
        <v>48.3</v>
      </c>
      <c r="L216" s="457">
        <v>23.667000000000002</v>
      </c>
      <c r="M216" s="457">
        <v>23.667000000000002</v>
      </c>
    </row>
    <row r="217" spans="1:13">
      <c r="A217" s="454" t="s">
        <v>877</v>
      </c>
      <c r="B217" s="454" t="s">
        <v>872</v>
      </c>
      <c r="C217" s="454" t="s">
        <v>783</v>
      </c>
      <c r="D217" s="454" t="s">
        <v>440</v>
      </c>
      <c r="E217" s="454" t="s">
        <v>32</v>
      </c>
      <c r="F217" s="454" t="s">
        <v>890</v>
      </c>
      <c r="G217" s="455">
        <v>1</v>
      </c>
      <c r="H217" s="454" t="s">
        <v>6</v>
      </c>
      <c r="I217" s="456">
        <v>1</v>
      </c>
      <c r="J217" s="454" t="s">
        <v>706</v>
      </c>
      <c r="K217" s="457">
        <v>788</v>
      </c>
      <c r="L217" s="457">
        <v>788</v>
      </c>
      <c r="M217" s="457">
        <v>788</v>
      </c>
    </row>
    <row r="218" spans="1:13">
      <c r="A218" s="454" t="s">
        <v>877</v>
      </c>
      <c r="B218" s="454" t="s">
        <v>872</v>
      </c>
      <c r="C218" s="454" t="s">
        <v>783</v>
      </c>
      <c r="D218" s="454" t="s">
        <v>446</v>
      </c>
      <c r="E218" s="454" t="s">
        <v>1302</v>
      </c>
      <c r="F218" s="454" t="s">
        <v>886</v>
      </c>
      <c r="G218" s="455">
        <v>1</v>
      </c>
      <c r="H218" s="454" t="s">
        <v>6</v>
      </c>
      <c r="I218" s="456">
        <v>0.99700999999999995</v>
      </c>
      <c r="J218" s="454" t="s">
        <v>706</v>
      </c>
      <c r="K218" s="457">
        <v>3.2</v>
      </c>
      <c r="L218" s="457">
        <v>3.2</v>
      </c>
      <c r="M218" s="457">
        <v>3.19</v>
      </c>
    </row>
    <row r="219" spans="1:13">
      <c r="A219" s="454" t="s">
        <v>877</v>
      </c>
      <c r="B219" s="454" t="s">
        <v>872</v>
      </c>
      <c r="C219" s="454" t="s">
        <v>783</v>
      </c>
      <c r="D219" s="454" t="s">
        <v>441</v>
      </c>
      <c r="E219" s="454" t="s">
        <v>7</v>
      </c>
      <c r="F219" s="454" t="s">
        <v>886</v>
      </c>
      <c r="G219" s="455">
        <v>1</v>
      </c>
      <c r="H219" s="454" t="s">
        <v>6</v>
      </c>
      <c r="I219" s="456">
        <v>0.58989999999999998</v>
      </c>
      <c r="J219" s="454" t="s">
        <v>706</v>
      </c>
      <c r="K219" s="457">
        <v>16</v>
      </c>
      <c r="L219" s="457">
        <v>16</v>
      </c>
      <c r="M219" s="457">
        <v>9.4390000000000001</v>
      </c>
    </row>
    <row r="220" spans="1:13">
      <c r="A220" s="454" t="s">
        <v>877</v>
      </c>
      <c r="B220" s="454" t="s">
        <v>872</v>
      </c>
      <c r="C220" s="454" t="s">
        <v>783</v>
      </c>
      <c r="D220" s="454" t="s">
        <v>442</v>
      </c>
      <c r="E220" s="454" t="s">
        <v>1302</v>
      </c>
      <c r="F220" s="454" t="s">
        <v>885</v>
      </c>
      <c r="G220" s="455">
        <v>1</v>
      </c>
      <c r="H220" s="454" t="s">
        <v>6</v>
      </c>
      <c r="I220" s="456">
        <v>0.99700999999999995</v>
      </c>
      <c r="J220" s="454" t="s">
        <v>706</v>
      </c>
      <c r="K220" s="457">
        <v>32.6</v>
      </c>
      <c r="L220" s="457">
        <v>32.6</v>
      </c>
      <c r="M220" s="457">
        <v>32.503</v>
      </c>
    </row>
    <row r="221" spans="1:13">
      <c r="A221" s="454" t="s">
        <v>877</v>
      </c>
      <c r="B221" s="454" t="s">
        <v>872</v>
      </c>
      <c r="C221" s="454" t="s">
        <v>783</v>
      </c>
      <c r="D221" s="454" t="s">
        <v>443</v>
      </c>
      <c r="E221" s="454" t="s">
        <v>7</v>
      </c>
      <c r="F221" s="454" t="s">
        <v>886</v>
      </c>
      <c r="G221" s="455">
        <v>0.5</v>
      </c>
      <c r="H221" s="454" t="s">
        <v>9</v>
      </c>
      <c r="I221" s="456">
        <v>0.5</v>
      </c>
      <c r="J221" s="454" t="s">
        <v>706</v>
      </c>
      <c r="K221" s="457">
        <v>79.95</v>
      </c>
      <c r="L221" s="457">
        <v>39.975000000000001</v>
      </c>
      <c r="M221" s="457">
        <v>39.975000000000001</v>
      </c>
    </row>
    <row r="222" spans="1:13">
      <c r="A222" s="454" t="s">
        <v>877</v>
      </c>
      <c r="B222" s="454" t="s">
        <v>872</v>
      </c>
      <c r="C222" s="454" t="s">
        <v>783</v>
      </c>
      <c r="D222" s="454" t="s">
        <v>798</v>
      </c>
      <c r="E222" s="454" t="s">
        <v>7</v>
      </c>
      <c r="F222" s="454" t="s">
        <v>886</v>
      </c>
      <c r="G222" s="455">
        <v>1</v>
      </c>
      <c r="H222" s="454" t="s">
        <v>6</v>
      </c>
      <c r="I222" s="456">
        <v>0.49980000000000002</v>
      </c>
      <c r="J222" s="454" t="s">
        <v>706</v>
      </c>
      <c r="K222" s="457">
        <v>11.5</v>
      </c>
      <c r="L222" s="457">
        <v>11.5</v>
      </c>
      <c r="M222" s="457">
        <v>5.7480000000000002</v>
      </c>
    </row>
    <row r="223" spans="1:13">
      <c r="A223" s="454" t="s">
        <v>877</v>
      </c>
      <c r="B223" s="454" t="s">
        <v>872</v>
      </c>
      <c r="C223" s="454" t="s">
        <v>783</v>
      </c>
      <c r="D223" s="454" t="s">
        <v>1134</v>
      </c>
      <c r="E223" s="454" t="s">
        <v>7</v>
      </c>
      <c r="F223" s="454" t="s">
        <v>886</v>
      </c>
      <c r="G223" s="455">
        <v>0.49</v>
      </c>
      <c r="H223" s="454" t="s">
        <v>9</v>
      </c>
      <c r="I223" s="456">
        <v>0.49</v>
      </c>
      <c r="J223" s="454" t="s">
        <v>916</v>
      </c>
      <c r="K223" s="457">
        <v>8.1999999999999993</v>
      </c>
      <c r="L223" s="457">
        <v>4.0179999999999998</v>
      </c>
      <c r="M223" s="457">
        <v>4.0179999999999998</v>
      </c>
    </row>
    <row r="224" spans="1:13">
      <c r="A224" s="454" t="s">
        <v>877</v>
      </c>
      <c r="B224" s="454" t="s">
        <v>872</v>
      </c>
      <c r="C224" s="454" t="s">
        <v>783</v>
      </c>
      <c r="D224" s="454" t="s">
        <v>444</v>
      </c>
      <c r="E224" s="454" t="s">
        <v>1302</v>
      </c>
      <c r="F224" s="454" t="s">
        <v>886</v>
      </c>
      <c r="G224" s="455">
        <v>1</v>
      </c>
      <c r="H224" s="454" t="s">
        <v>6</v>
      </c>
      <c r="I224" s="456">
        <v>0.99700999999999995</v>
      </c>
      <c r="J224" s="454" t="s">
        <v>706</v>
      </c>
      <c r="K224" s="457">
        <v>3.7</v>
      </c>
      <c r="L224" s="457">
        <v>3.7</v>
      </c>
      <c r="M224" s="457">
        <v>3.6890000000000001</v>
      </c>
    </row>
    <row r="225" spans="1:13">
      <c r="A225" s="454" t="s">
        <v>877</v>
      </c>
      <c r="B225" s="454" t="s">
        <v>872</v>
      </c>
      <c r="C225" s="454" t="s">
        <v>783</v>
      </c>
      <c r="D225" s="454" t="s">
        <v>445</v>
      </c>
      <c r="E225" s="454" t="s">
        <v>7</v>
      </c>
      <c r="F225" s="454" t="s">
        <v>886</v>
      </c>
      <c r="G225" s="455">
        <v>1</v>
      </c>
      <c r="H225" s="454" t="s">
        <v>6</v>
      </c>
      <c r="I225" s="456">
        <v>0.58989999999999998</v>
      </c>
      <c r="J225" s="454" t="s">
        <v>706</v>
      </c>
      <c r="K225" s="457">
        <v>30</v>
      </c>
      <c r="L225" s="457">
        <v>30</v>
      </c>
      <c r="M225" s="457">
        <v>17.696999999999999</v>
      </c>
    </row>
    <row r="226" spans="1:13">
      <c r="A226" s="454" t="s">
        <v>877</v>
      </c>
      <c r="B226" s="454" t="s">
        <v>872</v>
      </c>
      <c r="C226" s="454" t="s">
        <v>783</v>
      </c>
      <c r="D226" s="454" t="s">
        <v>447</v>
      </c>
      <c r="E226" s="454" t="s">
        <v>1302</v>
      </c>
      <c r="F226" s="454" t="s">
        <v>886</v>
      </c>
      <c r="G226" s="455">
        <v>1</v>
      </c>
      <c r="H226" s="454" t="s">
        <v>6</v>
      </c>
      <c r="I226" s="456">
        <v>0.99700999999999995</v>
      </c>
      <c r="J226" s="454" t="s">
        <v>706</v>
      </c>
      <c r="K226" s="457">
        <v>9</v>
      </c>
      <c r="L226" s="457">
        <v>9</v>
      </c>
      <c r="M226" s="457">
        <v>8.9730000000000008</v>
      </c>
    </row>
    <row r="227" spans="1:13">
      <c r="A227" s="454" t="s">
        <v>877</v>
      </c>
      <c r="B227" s="454" t="s">
        <v>872</v>
      </c>
      <c r="C227" s="454" t="s">
        <v>783</v>
      </c>
      <c r="D227" s="454" t="s">
        <v>799</v>
      </c>
      <c r="E227" s="454" t="s">
        <v>7</v>
      </c>
      <c r="F227" s="454" t="s">
        <v>886</v>
      </c>
      <c r="G227" s="455">
        <v>1</v>
      </c>
      <c r="H227" s="454" t="s">
        <v>6</v>
      </c>
      <c r="I227" s="456">
        <v>0.49980000000000002</v>
      </c>
      <c r="J227" s="454" t="s">
        <v>706</v>
      </c>
      <c r="K227" s="457">
        <v>11.5</v>
      </c>
      <c r="L227" s="457">
        <v>11.5</v>
      </c>
      <c r="M227" s="457">
        <v>5.7480000000000002</v>
      </c>
    </row>
    <row r="228" spans="1:13">
      <c r="A228" s="454" t="s">
        <v>877</v>
      </c>
      <c r="B228" s="454" t="s">
        <v>872</v>
      </c>
      <c r="C228" s="454" t="s">
        <v>783</v>
      </c>
      <c r="D228" s="454" t="s">
        <v>448</v>
      </c>
      <c r="E228" s="454" t="s">
        <v>7</v>
      </c>
      <c r="F228" s="454" t="s">
        <v>886</v>
      </c>
      <c r="G228" s="455">
        <v>1</v>
      </c>
      <c r="H228" s="454" t="s">
        <v>6</v>
      </c>
      <c r="I228" s="456">
        <v>0.58989999999999998</v>
      </c>
      <c r="J228" s="454" t="s">
        <v>706</v>
      </c>
      <c r="K228" s="457">
        <v>8.35</v>
      </c>
      <c r="L228" s="457">
        <v>8.35</v>
      </c>
      <c r="M228" s="457">
        <v>4.9260000000000002</v>
      </c>
    </row>
    <row r="229" spans="1:13">
      <c r="A229" s="454" t="s">
        <v>877</v>
      </c>
      <c r="B229" s="454" t="s">
        <v>872</v>
      </c>
      <c r="C229" s="454" t="s">
        <v>783</v>
      </c>
      <c r="D229" s="454" t="s">
        <v>449</v>
      </c>
      <c r="E229" s="454" t="s">
        <v>7</v>
      </c>
      <c r="F229" s="454" t="s">
        <v>886</v>
      </c>
      <c r="G229" s="455">
        <v>0.5</v>
      </c>
      <c r="H229" s="454" t="s">
        <v>9</v>
      </c>
      <c r="I229" s="456">
        <v>0.5</v>
      </c>
      <c r="J229" s="454" t="s">
        <v>706</v>
      </c>
      <c r="K229" s="457">
        <v>10.4</v>
      </c>
      <c r="L229" s="457">
        <v>5.2</v>
      </c>
      <c r="M229" s="457">
        <v>5.2</v>
      </c>
    </row>
    <row r="230" spans="1:13">
      <c r="A230" s="454" t="s">
        <v>877</v>
      </c>
      <c r="B230" s="454" t="s">
        <v>872</v>
      </c>
      <c r="C230" s="454" t="s">
        <v>783</v>
      </c>
      <c r="D230" s="454" t="s">
        <v>453</v>
      </c>
      <c r="E230" s="454" t="s">
        <v>1302</v>
      </c>
      <c r="F230" s="454" t="s">
        <v>886</v>
      </c>
      <c r="G230" s="455">
        <v>1</v>
      </c>
      <c r="H230" s="454" t="s">
        <v>6</v>
      </c>
      <c r="I230" s="456">
        <v>0.99700999999999995</v>
      </c>
      <c r="J230" s="454" t="s">
        <v>706</v>
      </c>
      <c r="K230" s="457">
        <v>5.6</v>
      </c>
      <c r="L230" s="457">
        <v>5.6</v>
      </c>
      <c r="M230" s="457">
        <v>5.5830000000000002</v>
      </c>
    </row>
    <row r="231" spans="1:13">
      <c r="A231" s="454" t="s">
        <v>877</v>
      </c>
      <c r="B231" s="454" t="s">
        <v>872</v>
      </c>
      <c r="C231" s="454" t="s">
        <v>783</v>
      </c>
      <c r="D231" s="454" t="s">
        <v>800</v>
      </c>
      <c r="E231" s="454" t="s">
        <v>7</v>
      </c>
      <c r="F231" s="454" t="s">
        <v>886</v>
      </c>
      <c r="G231" s="455">
        <v>1</v>
      </c>
      <c r="H231" s="454" t="s">
        <v>6</v>
      </c>
      <c r="I231" s="456">
        <v>0.49980000000000002</v>
      </c>
      <c r="J231" s="454" t="s">
        <v>706</v>
      </c>
      <c r="K231" s="457">
        <v>10</v>
      </c>
      <c r="L231" s="457">
        <v>10</v>
      </c>
      <c r="M231" s="457">
        <v>4.9980000000000002</v>
      </c>
    </row>
    <row r="232" spans="1:13">
      <c r="A232" s="454" t="s">
        <v>877</v>
      </c>
      <c r="B232" s="454" t="s">
        <v>872</v>
      </c>
      <c r="C232" s="454" t="s">
        <v>783</v>
      </c>
      <c r="D232" s="454" t="s">
        <v>451</v>
      </c>
      <c r="E232" s="454" t="s">
        <v>10</v>
      </c>
      <c r="F232" s="454" t="s">
        <v>885</v>
      </c>
      <c r="G232" s="455">
        <v>1</v>
      </c>
      <c r="H232" s="454" t="s">
        <v>6</v>
      </c>
      <c r="I232" s="456">
        <v>1</v>
      </c>
      <c r="J232" s="454" t="s">
        <v>706</v>
      </c>
      <c r="K232" s="457">
        <v>62</v>
      </c>
      <c r="L232" s="457">
        <v>62</v>
      </c>
      <c r="M232" s="457">
        <v>62</v>
      </c>
    </row>
    <row r="233" spans="1:13">
      <c r="A233" s="454" t="s">
        <v>877</v>
      </c>
      <c r="B233" s="454" t="s">
        <v>872</v>
      </c>
      <c r="C233" s="454" t="s">
        <v>783</v>
      </c>
      <c r="D233" s="454" t="s">
        <v>451</v>
      </c>
      <c r="E233" s="454" t="s">
        <v>10</v>
      </c>
      <c r="F233" s="454" t="s">
        <v>885</v>
      </c>
      <c r="G233" s="455">
        <v>1</v>
      </c>
      <c r="H233" s="454" t="s">
        <v>6</v>
      </c>
      <c r="I233" s="456">
        <v>1</v>
      </c>
      <c r="J233" s="454" t="s">
        <v>706</v>
      </c>
      <c r="K233" s="457">
        <v>428</v>
      </c>
      <c r="L233" s="457">
        <v>428</v>
      </c>
      <c r="M233" s="457">
        <v>428</v>
      </c>
    </row>
    <row r="234" spans="1:13">
      <c r="A234" s="454" t="s">
        <v>877</v>
      </c>
      <c r="B234" s="454" t="s">
        <v>872</v>
      </c>
      <c r="C234" s="454" t="s">
        <v>783</v>
      </c>
      <c r="D234" s="454" t="s">
        <v>452</v>
      </c>
      <c r="E234" s="454" t="s">
        <v>10</v>
      </c>
      <c r="F234" s="454" t="s">
        <v>885</v>
      </c>
      <c r="G234" s="455">
        <v>1</v>
      </c>
      <c r="H234" s="454" t="s">
        <v>6</v>
      </c>
      <c r="I234" s="456">
        <v>1</v>
      </c>
      <c r="J234" s="454" t="s">
        <v>706</v>
      </c>
      <c r="K234" s="457">
        <v>435</v>
      </c>
      <c r="L234" s="457">
        <v>435</v>
      </c>
      <c r="M234" s="457">
        <v>435</v>
      </c>
    </row>
    <row r="235" spans="1:13">
      <c r="A235" s="454" t="s">
        <v>877</v>
      </c>
      <c r="B235" s="454" t="s">
        <v>872</v>
      </c>
      <c r="C235" s="454" t="s">
        <v>783</v>
      </c>
      <c r="D235" s="454" t="s">
        <v>801</v>
      </c>
      <c r="E235" s="454" t="s">
        <v>7</v>
      </c>
      <c r="F235" s="454" t="s">
        <v>886</v>
      </c>
      <c r="G235" s="455">
        <v>1</v>
      </c>
      <c r="H235" s="454" t="s">
        <v>6</v>
      </c>
      <c r="I235" s="456">
        <v>0.49980000000000002</v>
      </c>
      <c r="J235" s="454" t="s">
        <v>706</v>
      </c>
      <c r="K235" s="457">
        <v>9.1999999999999993</v>
      </c>
      <c r="L235" s="457">
        <v>9.1999999999999993</v>
      </c>
      <c r="M235" s="457">
        <v>4.5979999999999999</v>
      </c>
    </row>
    <row r="236" spans="1:13">
      <c r="A236" s="454" t="s">
        <v>877</v>
      </c>
      <c r="B236" s="454" t="s">
        <v>872</v>
      </c>
      <c r="C236" s="454" t="s">
        <v>783</v>
      </c>
      <c r="D236" s="454" t="s">
        <v>450</v>
      </c>
      <c r="E236" s="454" t="s">
        <v>7</v>
      </c>
      <c r="F236" s="454" t="s">
        <v>886</v>
      </c>
      <c r="G236" s="455">
        <v>1</v>
      </c>
      <c r="H236" s="454" t="s">
        <v>6</v>
      </c>
      <c r="I236" s="456">
        <v>0.58989999999999998</v>
      </c>
      <c r="J236" s="454" t="s">
        <v>706</v>
      </c>
      <c r="K236" s="457">
        <v>18</v>
      </c>
      <c r="L236" s="457">
        <v>18</v>
      </c>
      <c r="M236" s="457">
        <v>10.618</v>
      </c>
    </row>
    <row r="237" spans="1:13">
      <c r="A237" s="454" t="s">
        <v>877</v>
      </c>
      <c r="B237" s="454" t="s">
        <v>872</v>
      </c>
      <c r="C237" s="454" t="s">
        <v>783</v>
      </c>
      <c r="D237" s="454" t="s">
        <v>456</v>
      </c>
      <c r="E237" s="454" t="s">
        <v>1302</v>
      </c>
      <c r="F237" s="454" t="s">
        <v>885</v>
      </c>
      <c r="G237" s="455">
        <v>1</v>
      </c>
      <c r="H237" s="454" t="s">
        <v>6</v>
      </c>
      <c r="I237" s="456">
        <v>0.49976999999999999</v>
      </c>
      <c r="J237" s="454" t="s">
        <v>706</v>
      </c>
      <c r="K237" s="457">
        <v>423</v>
      </c>
      <c r="L237" s="457">
        <v>423</v>
      </c>
      <c r="M237" s="457">
        <v>211.40199999999999</v>
      </c>
    </row>
    <row r="238" spans="1:13">
      <c r="A238" s="454" t="s">
        <v>877</v>
      </c>
      <c r="B238" s="454" t="s">
        <v>872</v>
      </c>
      <c r="C238" s="454" t="s">
        <v>783</v>
      </c>
      <c r="D238" s="454" t="s">
        <v>454</v>
      </c>
      <c r="E238" s="454" t="s">
        <v>7</v>
      </c>
      <c r="F238" s="454" t="s">
        <v>886</v>
      </c>
      <c r="G238" s="455">
        <v>0.5</v>
      </c>
      <c r="H238" s="454" t="s">
        <v>9</v>
      </c>
      <c r="I238" s="456">
        <v>0.5</v>
      </c>
      <c r="J238" s="454" t="s">
        <v>706</v>
      </c>
      <c r="K238" s="457">
        <v>75</v>
      </c>
      <c r="L238" s="457">
        <v>37.5</v>
      </c>
      <c r="M238" s="457">
        <v>37.5</v>
      </c>
    </row>
    <row r="239" spans="1:13">
      <c r="A239" s="454" t="s">
        <v>877</v>
      </c>
      <c r="B239" s="454" t="s">
        <v>872</v>
      </c>
      <c r="C239" s="454" t="s">
        <v>783</v>
      </c>
      <c r="D239" s="454" t="s">
        <v>455</v>
      </c>
      <c r="E239" s="454" t="s">
        <v>1302</v>
      </c>
      <c r="F239" s="454" t="s">
        <v>886</v>
      </c>
      <c r="G239" s="455">
        <v>1</v>
      </c>
      <c r="H239" s="454" t="s">
        <v>6</v>
      </c>
      <c r="I239" s="456">
        <v>0.99700999999999995</v>
      </c>
      <c r="J239" s="454" t="s">
        <v>706</v>
      </c>
      <c r="K239" s="457">
        <v>9.9</v>
      </c>
      <c r="L239" s="457">
        <v>9.9</v>
      </c>
      <c r="M239" s="457">
        <v>9.8699999999999992</v>
      </c>
    </row>
    <row r="240" spans="1:13">
      <c r="A240" s="454" t="s">
        <v>877</v>
      </c>
      <c r="B240" s="454" t="s">
        <v>872</v>
      </c>
      <c r="C240" s="454" t="s">
        <v>783</v>
      </c>
      <c r="D240" s="454" t="s">
        <v>457</v>
      </c>
      <c r="E240" s="454" t="s">
        <v>7</v>
      </c>
      <c r="F240" s="454" t="s">
        <v>886</v>
      </c>
      <c r="G240" s="455">
        <v>0.5</v>
      </c>
      <c r="H240" s="454" t="s">
        <v>9</v>
      </c>
      <c r="I240" s="456">
        <v>0.5</v>
      </c>
      <c r="J240" s="454" t="s">
        <v>706</v>
      </c>
      <c r="K240" s="457">
        <v>48</v>
      </c>
      <c r="L240" s="457">
        <v>24</v>
      </c>
      <c r="M240" s="457">
        <v>24</v>
      </c>
    </row>
    <row r="241" spans="1:13">
      <c r="A241" s="454" t="s">
        <v>877</v>
      </c>
      <c r="B241" s="454" t="s">
        <v>872</v>
      </c>
      <c r="C241" s="454" t="s">
        <v>783</v>
      </c>
      <c r="D241" s="454" t="s">
        <v>896</v>
      </c>
      <c r="E241" s="454" t="s">
        <v>1122</v>
      </c>
      <c r="F241" s="454" t="s">
        <v>886</v>
      </c>
      <c r="G241" s="455">
        <v>1</v>
      </c>
      <c r="H241" s="454" t="s">
        <v>6</v>
      </c>
      <c r="I241" s="456">
        <v>0.58989999999999998</v>
      </c>
      <c r="J241" s="454" t="s">
        <v>706</v>
      </c>
      <c r="K241" s="457">
        <v>12</v>
      </c>
      <c r="L241" s="457">
        <v>12</v>
      </c>
      <c r="M241" s="457">
        <v>7.0789999999999997</v>
      </c>
    </row>
    <row r="242" spans="1:13">
      <c r="A242" s="454" t="s">
        <v>877</v>
      </c>
      <c r="B242" s="454" t="s">
        <v>872</v>
      </c>
      <c r="C242" s="454" t="s">
        <v>783</v>
      </c>
      <c r="D242" s="454" t="s">
        <v>802</v>
      </c>
      <c r="E242" s="454" t="s">
        <v>7</v>
      </c>
      <c r="F242" s="454" t="s">
        <v>886</v>
      </c>
      <c r="G242" s="455">
        <v>1</v>
      </c>
      <c r="H242" s="454" t="s">
        <v>6</v>
      </c>
      <c r="I242" s="456">
        <v>0.49980000000000002</v>
      </c>
      <c r="J242" s="454" t="s">
        <v>706</v>
      </c>
      <c r="K242" s="457">
        <v>11.5</v>
      </c>
      <c r="L242" s="457">
        <v>11.5</v>
      </c>
      <c r="M242" s="457">
        <v>5.7480000000000002</v>
      </c>
    </row>
    <row r="243" spans="1:13">
      <c r="A243" s="454" t="s">
        <v>877</v>
      </c>
      <c r="B243" s="454" t="s">
        <v>872</v>
      </c>
      <c r="C243" s="454" t="s">
        <v>783</v>
      </c>
      <c r="D243" s="454" t="s">
        <v>459</v>
      </c>
      <c r="E243" s="454" t="s">
        <v>7</v>
      </c>
      <c r="F243" s="454" t="s">
        <v>886</v>
      </c>
      <c r="G243" s="455">
        <v>0.5</v>
      </c>
      <c r="H243" s="454" t="s">
        <v>9</v>
      </c>
      <c r="I243" s="456">
        <v>0.5</v>
      </c>
      <c r="J243" s="454" t="s">
        <v>706</v>
      </c>
      <c r="K243" s="457">
        <v>8.1999999999999993</v>
      </c>
      <c r="L243" s="457">
        <v>4.0999999999999996</v>
      </c>
      <c r="M243" s="457">
        <v>4.0999999999999996</v>
      </c>
    </row>
    <row r="244" spans="1:13">
      <c r="A244" s="454" t="s">
        <v>877</v>
      </c>
      <c r="B244" s="454" t="s">
        <v>872</v>
      </c>
      <c r="C244" s="454" t="s">
        <v>783</v>
      </c>
      <c r="D244" s="454" t="s">
        <v>803</v>
      </c>
      <c r="E244" s="454" t="s">
        <v>7</v>
      </c>
      <c r="F244" s="454" t="s">
        <v>886</v>
      </c>
      <c r="G244" s="455">
        <v>0.5</v>
      </c>
      <c r="H244" s="454" t="s">
        <v>9</v>
      </c>
      <c r="I244" s="456">
        <v>0.5</v>
      </c>
      <c r="J244" s="454" t="s">
        <v>706</v>
      </c>
      <c r="K244" s="457">
        <v>20.5</v>
      </c>
      <c r="L244" s="457">
        <v>10.25</v>
      </c>
      <c r="M244" s="457">
        <v>10.25</v>
      </c>
    </row>
    <row r="245" spans="1:13">
      <c r="A245" s="454" t="s">
        <v>877</v>
      </c>
      <c r="B245" s="454" t="s">
        <v>872</v>
      </c>
      <c r="C245" s="454" t="s">
        <v>783</v>
      </c>
      <c r="D245" s="454" t="s">
        <v>804</v>
      </c>
      <c r="E245" s="454" t="s">
        <v>7</v>
      </c>
      <c r="F245" s="454" t="s">
        <v>886</v>
      </c>
      <c r="G245" s="455">
        <v>1</v>
      </c>
      <c r="H245" s="454" t="s">
        <v>6</v>
      </c>
      <c r="I245" s="456">
        <v>0.49980000000000002</v>
      </c>
      <c r="J245" s="454" t="s">
        <v>706</v>
      </c>
      <c r="K245" s="457">
        <v>9.1999999999999993</v>
      </c>
      <c r="L245" s="457">
        <v>9.1999999999999993</v>
      </c>
      <c r="M245" s="457">
        <v>4.5979999999999999</v>
      </c>
    </row>
    <row r="246" spans="1:13">
      <c r="A246" s="454" t="s">
        <v>877</v>
      </c>
      <c r="B246" s="454" t="s">
        <v>872</v>
      </c>
      <c r="C246" s="454" t="s">
        <v>783</v>
      </c>
      <c r="D246" s="454" t="s">
        <v>403</v>
      </c>
      <c r="E246" s="454" t="s">
        <v>7</v>
      </c>
      <c r="F246" s="454" t="s">
        <v>886</v>
      </c>
      <c r="G246" s="455">
        <v>0.5</v>
      </c>
      <c r="H246" s="454" t="s">
        <v>9</v>
      </c>
      <c r="I246" s="456">
        <v>0.5</v>
      </c>
      <c r="J246" s="454" t="s">
        <v>706</v>
      </c>
      <c r="K246" s="457">
        <v>44</v>
      </c>
      <c r="L246" s="457">
        <v>22</v>
      </c>
      <c r="M246" s="457">
        <v>22</v>
      </c>
    </row>
    <row r="247" spans="1:13">
      <c r="A247" s="454" t="s">
        <v>877</v>
      </c>
      <c r="B247" s="454" t="s">
        <v>872</v>
      </c>
      <c r="C247" s="454" t="s">
        <v>783</v>
      </c>
      <c r="D247" s="454" t="s">
        <v>458</v>
      </c>
      <c r="E247" s="454" t="s">
        <v>7</v>
      </c>
      <c r="F247" s="454" t="s">
        <v>886</v>
      </c>
      <c r="G247" s="455">
        <v>0.5</v>
      </c>
      <c r="H247" s="454" t="s">
        <v>9</v>
      </c>
      <c r="I247" s="456">
        <v>0.5</v>
      </c>
      <c r="J247" s="454" t="s">
        <v>706</v>
      </c>
      <c r="K247" s="457">
        <v>37.5</v>
      </c>
      <c r="L247" s="457">
        <v>18.75</v>
      </c>
      <c r="M247" s="457">
        <v>18.75</v>
      </c>
    </row>
    <row r="248" spans="1:13">
      <c r="A248" s="454" t="s">
        <v>877</v>
      </c>
      <c r="B248" s="454" t="s">
        <v>872</v>
      </c>
      <c r="C248" s="454" t="s">
        <v>783</v>
      </c>
      <c r="D248" s="454" t="s">
        <v>460</v>
      </c>
      <c r="E248" s="454" t="s">
        <v>7</v>
      </c>
      <c r="F248" s="454" t="s">
        <v>886</v>
      </c>
      <c r="G248" s="455">
        <v>0.49</v>
      </c>
      <c r="H248" s="454" t="s">
        <v>9</v>
      </c>
      <c r="I248" s="456">
        <v>0.49</v>
      </c>
      <c r="J248" s="454" t="s">
        <v>706</v>
      </c>
      <c r="K248" s="457">
        <v>12</v>
      </c>
      <c r="L248" s="457">
        <v>5.88</v>
      </c>
      <c r="M248" s="457">
        <v>5.88</v>
      </c>
    </row>
    <row r="249" spans="1:13">
      <c r="A249" s="454" t="s">
        <v>877</v>
      </c>
      <c r="B249" s="454" t="s">
        <v>872</v>
      </c>
      <c r="C249" s="454" t="s">
        <v>783</v>
      </c>
      <c r="D249" s="454" t="s">
        <v>731</v>
      </c>
      <c r="E249" s="454" t="s">
        <v>7</v>
      </c>
      <c r="F249" s="454" t="s">
        <v>886</v>
      </c>
      <c r="G249" s="455">
        <v>0.5</v>
      </c>
      <c r="H249" s="454" t="s">
        <v>9</v>
      </c>
      <c r="I249" s="456">
        <v>0.5</v>
      </c>
      <c r="J249" s="454" t="s">
        <v>706</v>
      </c>
      <c r="K249" s="457">
        <v>13.8</v>
      </c>
      <c r="L249" s="457">
        <v>6.9</v>
      </c>
      <c r="M249" s="457">
        <v>6.9</v>
      </c>
    </row>
    <row r="250" spans="1:13">
      <c r="A250" s="454" t="s">
        <v>877</v>
      </c>
      <c r="B250" s="454" t="s">
        <v>872</v>
      </c>
      <c r="C250" s="454" t="s">
        <v>783</v>
      </c>
      <c r="D250" s="454" t="s">
        <v>462</v>
      </c>
      <c r="E250" s="454" t="s">
        <v>1302</v>
      </c>
      <c r="F250" s="454" t="s">
        <v>886</v>
      </c>
      <c r="G250" s="455">
        <v>1</v>
      </c>
      <c r="H250" s="454" t="s">
        <v>6</v>
      </c>
      <c r="I250" s="456">
        <v>0.99700999999999995</v>
      </c>
      <c r="J250" s="454" t="s">
        <v>706</v>
      </c>
      <c r="K250" s="457">
        <v>2</v>
      </c>
      <c r="L250" s="457">
        <v>2</v>
      </c>
      <c r="M250" s="457">
        <v>1.994</v>
      </c>
    </row>
    <row r="251" spans="1:13">
      <c r="A251" s="454" t="s">
        <v>877</v>
      </c>
      <c r="B251" s="454" t="s">
        <v>872</v>
      </c>
      <c r="C251" s="454" t="s">
        <v>783</v>
      </c>
      <c r="D251" s="454" t="s">
        <v>897</v>
      </c>
      <c r="E251" s="454" t="s">
        <v>7</v>
      </c>
      <c r="F251" s="454" t="s">
        <v>886</v>
      </c>
      <c r="G251" s="455">
        <v>1</v>
      </c>
      <c r="H251" s="454" t="s">
        <v>6</v>
      </c>
      <c r="I251" s="456">
        <v>0.58989999999999998</v>
      </c>
      <c r="J251" s="454" t="s">
        <v>916</v>
      </c>
      <c r="K251" s="457">
        <v>29.9</v>
      </c>
      <c r="L251" s="457">
        <v>29.9</v>
      </c>
      <c r="M251" s="457">
        <v>17.638000000000002</v>
      </c>
    </row>
    <row r="252" spans="1:13">
      <c r="A252" s="454" t="s">
        <v>877</v>
      </c>
      <c r="B252" s="454" t="s">
        <v>872</v>
      </c>
      <c r="C252" s="454" t="s">
        <v>783</v>
      </c>
      <c r="D252" s="454" t="s">
        <v>463</v>
      </c>
      <c r="E252" s="454" t="s">
        <v>1302</v>
      </c>
      <c r="F252" s="454" t="s">
        <v>886</v>
      </c>
      <c r="G252" s="455">
        <v>1</v>
      </c>
      <c r="H252" s="454" t="s">
        <v>6</v>
      </c>
      <c r="I252" s="456">
        <v>0.99700999999999995</v>
      </c>
      <c r="J252" s="454" t="s">
        <v>706</v>
      </c>
      <c r="K252" s="457">
        <v>0.38</v>
      </c>
      <c r="L252" s="457">
        <v>0.38</v>
      </c>
      <c r="M252" s="457">
        <v>0.379</v>
      </c>
    </row>
    <row r="253" spans="1:13">
      <c r="A253" s="454" t="s">
        <v>877</v>
      </c>
      <c r="B253" s="454" t="s">
        <v>872</v>
      </c>
      <c r="C253" s="454" t="s">
        <v>783</v>
      </c>
      <c r="D253" s="454" t="s">
        <v>426</v>
      </c>
      <c r="E253" s="454" t="s">
        <v>1302</v>
      </c>
      <c r="F253" s="454" t="s">
        <v>886</v>
      </c>
      <c r="G253" s="455">
        <v>1</v>
      </c>
      <c r="H253" s="454" t="s">
        <v>6</v>
      </c>
      <c r="I253" s="456">
        <v>0.99700999999999995</v>
      </c>
      <c r="J253" s="454" t="s">
        <v>706</v>
      </c>
      <c r="K253" s="457">
        <v>11</v>
      </c>
      <c r="L253" s="457">
        <v>11</v>
      </c>
      <c r="M253" s="457">
        <v>10.967000000000001</v>
      </c>
    </row>
    <row r="254" spans="1:13">
      <c r="A254" s="454" t="s">
        <v>877</v>
      </c>
      <c r="B254" s="454" t="s">
        <v>872</v>
      </c>
      <c r="C254" s="454" t="s">
        <v>783</v>
      </c>
      <c r="D254" s="454" t="s">
        <v>431</v>
      </c>
      <c r="E254" s="454" t="s">
        <v>7</v>
      </c>
      <c r="F254" s="454" t="s">
        <v>886</v>
      </c>
      <c r="G254" s="455">
        <v>0.5</v>
      </c>
      <c r="H254" s="454" t="s">
        <v>9</v>
      </c>
      <c r="I254" s="456">
        <v>0.5</v>
      </c>
      <c r="J254" s="454" t="s">
        <v>706</v>
      </c>
      <c r="K254" s="457">
        <v>6</v>
      </c>
      <c r="L254" s="457">
        <v>3</v>
      </c>
      <c r="M254" s="457">
        <v>3</v>
      </c>
    </row>
    <row r="255" spans="1:13">
      <c r="A255" s="454" t="s">
        <v>877</v>
      </c>
      <c r="B255" s="454" t="s">
        <v>872</v>
      </c>
      <c r="C255" s="454" t="s">
        <v>783</v>
      </c>
      <c r="D255" s="454" t="s">
        <v>805</v>
      </c>
      <c r="E255" s="454" t="s">
        <v>7</v>
      </c>
      <c r="F255" s="454" t="s">
        <v>886</v>
      </c>
      <c r="G255" s="455">
        <v>1</v>
      </c>
      <c r="H255" s="454" t="s">
        <v>6</v>
      </c>
      <c r="I255" s="456">
        <v>0.49980000000000002</v>
      </c>
      <c r="J255" s="454" t="s">
        <v>706</v>
      </c>
      <c r="K255" s="457">
        <v>29.9</v>
      </c>
      <c r="L255" s="457">
        <v>29.9</v>
      </c>
      <c r="M255" s="457">
        <v>14.944000000000001</v>
      </c>
    </row>
    <row r="256" spans="1:13">
      <c r="A256" s="454" t="s">
        <v>877</v>
      </c>
      <c r="B256" s="454" t="s">
        <v>872</v>
      </c>
      <c r="C256" s="454" t="s">
        <v>783</v>
      </c>
      <c r="D256" s="454" t="s">
        <v>806</v>
      </c>
      <c r="E256" s="454" t="s">
        <v>7</v>
      </c>
      <c r="F256" s="454" t="s">
        <v>886</v>
      </c>
      <c r="G256" s="455">
        <v>1</v>
      </c>
      <c r="H256" s="454" t="s">
        <v>6</v>
      </c>
      <c r="I256" s="456">
        <v>0.49980000000000002</v>
      </c>
      <c r="J256" s="454" t="s">
        <v>706</v>
      </c>
      <c r="K256" s="457">
        <v>9.1999999999999993</v>
      </c>
      <c r="L256" s="457">
        <v>9.1999999999999993</v>
      </c>
      <c r="M256" s="457">
        <v>4.5979999999999999</v>
      </c>
    </row>
    <row r="257" spans="1:13">
      <c r="A257" s="454" t="s">
        <v>877</v>
      </c>
      <c r="B257" s="454" t="s">
        <v>872</v>
      </c>
      <c r="C257" s="454" t="s">
        <v>783</v>
      </c>
      <c r="D257" s="454" t="s">
        <v>464</v>
      </c>
      <c r="E257" s="454" t="s">
        <v>7</v>
      </c>
      <c r="F257" s="454" t="s">
        <v>886</v>
      </c>
      <c r="G257" s="455">
        <v>0.5</v>
      </c>
      <c r="H257" s="454" t="s">
        <v>9</v>
      </c>
      <c r="I257" s="456">
        <v>0.5</v>
      </c>
      <c r="J257" s="454" t="s">
        <v>706</v>
      </c>
      <c r="K257" s="457">
        <v>33</v>
      </c>
      <c r="L257" s="457">
        <v>16.5</v>
      </c>
      <c r="M257" s="457">
        <v>16.5</v>
      </c>
    </row>
    <row r="258" spans="1:13">
      <c r="A258" s="454" t="s">
        <v>877</v>
      </c>
      <c r="B258" s="454" t="s">
        <v>872</v>
      </c>
      <c r="C258" s="454" t="s">
        <v>783</v>
      </c>
      <c r="D258" s="454" t="s">
        <v>471</v>
      </c>
      <c r="E258" s="454" t="s">
        <v>7</v>
      </c>
      <c r="F258" s="454" t="s">
        <v>886</v>
      </c>
      <c r="G258" s="455">
        <v>1</v>
      </c>
      <c r="H258" s="454" t="s">
        <v>6</v>
      </c>
      <c r="I258" s="456">
        <v>0.58989999999999998</v>
      </c>
      <c r="J258" s="454" t="s">
        <v>706</v>
      </c>
      <c r="K258" s="457">
        <v>6</v>
      </c>
      <c r="L258" s="457">
        <v>6</v>
      </c>
      <c r="M258" s="457">
        <v>3.5390000000000001</v>
      </c>
    </row>
    <row r="259" spans="1:13">
      <c r="A259" s="454" t="s">
        <v>877</v>
      </c>
      <c r="B259" s="454" t="s">
        <v>872</v>
      </c>
      <c r="C259" s="454" t="s">
        <v>783</v>
      </c>
      <c r="D259" s="454" t="s">
        <v>511</v>
      </c>
      <c r="E259" s="454" t="s">
        <v>1302</v>
      </c>
      <c r="F259" s="454" t="s">
        <v>886</v>
      </c>
      <c r="G259" s="455">
        <v>1</v>
      </c>
      <c r="H259" s="454" t="s">
        <v>6</v>
      </c>
      <c r="I259" s="456">
        <v>0.99700999999999995</v>
      </c>
      <c r="J259" s="454" t="s">
        <v>706</v>
      </c>
      <c r="K259" s="457">
        <v>4.4000000000000004</v>
      </c>
      <c r="L259" s="457">
        <v>4.4000000000000004</v>
      </c>
      <c r="M259" s="457">
        <v>4.3869999999999996</v>
      </c>
    </row>
    <row r="260" spans="1:13">
      <c r="A260" s="454" t="s">
        <v>877</v>
      </c>
      <c r="B260" s="454" t="s">
        <v>872</v>
      </c>
      <c r="C260" s="454" t="s">
        <v>783</v>
      </c>
      <c r="D260" s="454" t="s">
        <v>470</v>
      </c>
      <c r="E260" s="454" t="s">
        <v>1302</v>
      </c>
      <c r="F260" s="454" t="s">
        <v>885</v>
      </c>
      <c r="G260" s="455">
        <v>1</v>
      </c>
      <c r="H260" s="454" t="s">
        <v>6</v>
      </c>
      <c r="I260" s="456">
        <v>0.99700999999999995</v>
      </c>
      <c r="J260" s="454" t="s">
        <v>706</v>
      </c>
      <c r="K260" s="457">
        <v>3.9</v>
      </c>
      <c r="L260" s="457">
        <v>3.9</v>
      </c>
      <c r="M260" s="457">
        <v>3.8879999999999999</v>
      </c>
    </row>
    <row r="261" spans="1:13">
      <c r="A261" s="454" t="s">
        <v>877</v>
      </c>
      <c r="B261" s="454" t="s">
        <v>872</v>
      </c>
      <c r="C261" s="454" t="s">
        <v>783</v>
      </c>
      <c r="D261" s="454" t="s">
        <v>465</v>
      </c>
      <c r="E261" s="454" t="s">
        <v>1302</v>
      </c>
      <c r="F261" s="454" t="s">
        <v>886</v>
      </c>
      <c r="G261" s="455">
        <v>1</v>
      </c>
      <c r="H261" s="454" t="s">
        <v>6</v>
      </c>
      <c r="I261" s="456">
        <v>0.99700999999999995</v>
      </c>
      <c r="J261" s="454" t="s">
        <v>706</v>
      </c>
      <c r="K261" s="457">
        <v>1</v>
      </c>
      <c r="L261" s="457">
        <v>1</v>
      </c>
      <c r="M261" s="457">
        <v>0.997</v>
      </c>
    </row>
    <row r="262" spans="1:13">
      <c r="A262" s="454" t="s">
        <v>877</v>
      </c>
      <c r="B262" s="454" t="s">
        <v>872</v>
      </c>
      <c r="C262" s="454" t="s">
        <v>783</v>
      </c>
      <c r="D262" s="454" t="s">
        <v>466</v>
      </c>
      <c r="E262" s="454" t="s">
        <v>7</v>
      </c>
      <c r="F262" s="454" t="s">
        <v>886</v>
      </c>
      <c r="G262" s="455">
        <v>1</v>
      </c>
      <c r="H262" s="454" t="s">
        <v>6</v>
      </c>
      <c r="I262" s="456">
        <v>0.58989999999999998</v>
      </c>
      <c r="J262" s="454" t="s">
        <v>706</v>
      </c>
      <c r="K262" s="457">
        <v>2.5499999999999998</v>
      </c>
      <c r="L262" s="457">
        <v>2.5499999999999998</v>
      </c>
      <c r="M262" s="457">
        <v>1.504</v>
      </c>
    </row>
    <row r="263" spans="1:13">
      <c r="A263" s="454" t="s">
        <v>877</v>
      </c>
      <c r="B263" s="454" t="s">
        <v>872</v>
      </c>
      <c r="C263" s="454" t="s">
        <v>783</v>
      </c>
      <c r="D263" s="454" t="s">
        <v>757</v>
      </c>
      <c r="E263" s="454" t="s">
        <v>1122</v>
      </c>
      <c r="F263" s="454" t="s">
        <v>886</v>
      </c>
      <c r="G263" s="455">
        <v>0.17493</v>
      </c>
      <c r="H263" s="454" t="s">
        <v>9</v>
      </c>
      <c r="I263" s="456">
        <v>0.17493</v>
      </c>
      <c r="J263" s="454" t="s">
        <v>706</v>
      </c>
      <c r="K263" s="457">
        <v>12</v>
      </c>
      <c r="L263" s="457">
        <v>2.0990000000000002</v>
      </c>
      <c r="M263" s="457">
        <v>2.0990000000000002</v>
      </c>
    </row>
    <row r="264" spans="1:13">
      <c r="A264" s="454" t="s">
        <v>877</v>
      </c>
      <c r="B264" s="454" t="s">
        <v>872</v>
      </c>
      <c r="C264" s="454" t="s">
        <v>783</v>
      </c>
      <c r="D264" s="454" t="s">
        <v>467</v>
      </c>
      <c r="E264" s="454" t="s">
        <v>1302</v>
      </c>
      <c r="F264" s="454" t="s">
        <v>886</v>
      </c>
      <c r="G264" s="455">
        <v>1</v>
      </c>
      <c r="H264" s="454" t="s">
        <v>6</v>
      </c>
      <c r="I264" s="456">
        <v>0.99700999999999995</v>
      </c>
      <c r="J264" s="454" t="s">
        <v>706</v>
      </c>
      <c r="K264" s="457">
        <v>3.6</v>
      </c>
      <c r="L264" s="457">
        <v>3.6</v>
      </c>
      <c r="M264" s="457">
        <v>3.589</v>
      </c>
    </row>
    <row r="265" spans="1:13">
      <c r="A265" s="454" t="s">
        <v>877</v>
      </c>
      <c r="B265" s="454" t="s">
        <v>872</v>
      </c>
      <c r="C265" s="454" t="s">
        <v>783</v>
      </c>
      <c r="D265" s="454" t="s">
        <v>468</v>
      </c>
      <c r="E265" s="454" t="s">
        <v>1302</v>
      </c>
      <c r="F265" s="454" t="s">
        <v>885</v>
      </c>
      <c r="G265" s="455">
        <v>1</v>
      </c>
      <c r="H265" s="454" t="s">
        <v>6</v>
      </c>
      <c r="I265" s="456">
        <v>0.99700999999999995</v>
      </c>
      <c r="J265" s="454" t="s">
        <v>706</v>
      </c>
      <c r="K265" s="457">
        <v>20.3</v>
      </c>
      <c r="L265" s="457">
        <v>20.3</v>
      </c>
      <c r="M265" s="457">
        <v>20.239000000000001</v>
      </c>
    </row>
    <row r="266" spans="1:13">
      <c r="A266" s="454" t="s">
        <v>877</v>
      </c>
      <c r="B266" s="454" t="s">
        <v>872</v>
      </c>
      <c r="C266" s="454" t="s">
        <v>783</v>
      </c>
      <c r="D266" s="454" t="s">
        <v>469</v>
      </c>
      <c r="E266" s="454" t="s">
        <v>1302</v>
      </c>
      <c r="F266" s="454" t="s">
        <v>886</v>
      </c>
      <c r="G266" s="455">
        <v>1</v>
      </c>
      <c r="H266" s="454" t="s">
        <v>6</v>
      </c>
      <c r="I266" s="456">
        <v>0.99700999999999995</v>
      </c>
      <c r="J266" s="454" t="s">
        <v>706</v>
      </c>
      <c r="K266" s="457">
        <v>2.8</v>
      </c>
      <c r="L266" s="457">
        <v>2.8</v>
      </c>
      <c r="M266" s="457">
        <v>2.7919999999999998</v>
      </c>
    </row>
    <row r="267" spans="1:13">
      <c r="A267" s="454" t="s">
        <v>877</v>
      </c>
      <c r="B267" s="454" t="s">
        <v>872</v>
      </c>
      <c r="C267" s="454" t="s">
        <v>783</v>
      </c>
      <c r="D267" s="454" t="s">
        <v>728</v>
      </c>
      <c r="E267" s="454" t="s">
        <v>1122</v>
      </c>
      <c r="F267" s="454" t="s">
        <v>886</v>
      </c>
      <c r="G267" s="455">
        <v>0.29436000000000001</v>
      </c>
      <c r="H267" s="454" t="s">
        <v>9</v>
      </c>
      <c r="I267" s="456">
        <v>0.29436000000000001</v>
      </c>
      <c r="J267" s="454" t="s">
        <v>706</v>
      </c>
      <c r="K267" s="457">
        <v>9.1999999999999993</v>
      </c>
      <c r="L267" s="457">
        <v>2.7080000000000002</v>
      </c>
      <c r="M267" s="457">
        <v>2.7080000000000002</v>
      </c>
    </row>
    <row r="268" spans="1:13">
      <c r="A268" s="454" t="s">
        <v>877</v>
      </c>
      <c r="B268" s="454" t="s">
        <v>872</v>
      </c>
      <c r="C268" s="454" t="s">
        <v>783</v>
      </c>
      <c r="D268" s="454" t="s">
        <v>424</v>
      </c>
      <c r="E268" s="454" t="s">
        <v>7</v>
      </c>
      <c r="F268" s="454" t="s">
        <v>886</v>
      </c>
      <c r="G268" s="455">
        <v>1</v>
      </c>
      <c r="H268" s="454" t="s">
        <v>6</v>
      </c>
      <c r="I268" s="456">
        <v>0.58989999999999998</v>
      </c>
      <c r="J268" s="454" t="s">
        <v>706</v>
      </c>
      <c r="K268" s="457">
        <v>11.5</v>
      </c>
      <c r="L268" s="457">
        <v>11.5</v>
      </c>
      <c r="M268" s="457">
        <v>6.7839999999999998</v>
      </c>
    </row>
    <row r="269" spans="1:13">
      <c r="A269" s="454" t="s">
        <v>877</v>
      </c>
      <c r="B269" s="454" t="s">
        <v>872</v>
      </c>
      <c r="C269" s="454" t="s">
        <v>783</v>
      </c>
      <c r="D269" s="454" t="s">
        <v>807</v>
      </c>
      <c r="E269" s="454" t="s">
        <v>7</v>
      </c>
      <c r="F269" s="454" t="s">
        <v>886</v>
      </c>
      <c r="G269" s="455">
        <v>1</v>
      </c>
      <c r="H269" s="454" t="s">
        <v>6</v>
      </c>
      <c r="I269" s="456">
        <v>0.49980000000000002</v>
      </c>
      <c r="J269" s="454" t="s">
        <v>706</v>
      </c>
      <c r="K269" s="457">
        <v>13.8</v>
      </c>
      <c r="L269" s="457">
        <v>13.8</v>
      </c>
      <c r="M269" s="457">
        <v>6.8970000000000002</v>
      </c>
    </row>
    <row r="270" spans="1:13">
      <c r="A270" s="454" t="s">
        <v>877</v>
      </c>
      <c r="B270" s="454" t="s">
        <v>872</v>
      </c>
      <c r="C270" s="454" t="s">
        <v>783</v>
      </c>
      <c r="D270" s="454" t="s">
        <v>461</v>
      </c>
      <c r="E270" s="454" t="s">
        <v>1302</v>
      </c>
      <c r="F270" s="454" t="s">
        <v>885</v>
      </c>
      <c r="G270" s="455">
        <v>1</v>
      </c>
      <c r="H270" s="454" t="s">
        <v>6</v>
      </c>
      <c r="I270" s="456">
        <v>0.99700999999999995</v>
      </c>
      <c r="J270" s="454" t="s">
        <v>706</v>
      </c>
      <c r="K270" s="457">
        <v>46.9</v>
      </c>
      <c r="L270" s="457">
        <v>46.9</v>
      </c>
      <c r="M270" s="457">
        <v>46.76</v>
      </c>
    </row>
    <row r="271" spans="1:13">
      <c r="A271" s="454" t="s">
        <v>877</v>
      </c>
      <c r="B271" s="454" t="s">
        <v>872</v>
      </c>
      <c r="C271" s="454" t="s">
        <v>783</v>
      </c>
      <c r="D271" s="454" t="s">
        <v>1135</v>
      </c>
      <c r="E271" s="454" t="s">
        <v>1122</v>
      </c>
      <c r="F271" s="454" t="s">
        <v>886</v>
      </c>
      <c r="G271" s="455">
        <v>0.21249999999999999</v>
      </c>
      <c r="H271" s="454" t="s">
        <v>9</v>
      </c>
      <c r="I271" s="456">
        <v>0.21249999999999999</v>
      </c>
      <c r="J271" s="454" t="s">
        <v>706</v>
      </c>
      <c r="K271" s="457">
        <v>3.8</v>
      </c>
      <c r="L271" s="457">
        <v>0.80800000000000005</v>
      </c>
      <c r="M271" s="457">
        <v>0.80800000000000005</v>
      </c>
    </row>
    <row r="272" spans="1:13">
      <c r="A272" s="454" t="s">
        <v>877</v>
      </c>
      <c r="B272" s="454" t="s">
        <v>872</v>
      </c>
      <c r="C272" s="454" t="s">
        <v>783</v>
      </c>
      <c r="D272" s="454" t="s">
        <v>808</v>
      </c>
      <c r="E272" s="454" t="s">
        <v>1122</v>
      </c>
      <c r="F272" s="454" t="s">
        <v>886</v>
      </c>
      <c r="G272" s="455">
        <v>1</v>
      </c>
      <c r="H272" s="454" t="s">
        <v>6</v>
      </c>
      <c r="I272" s="456">
        <v>0.49980000000000002</v>
      </c>
      <c r="J272" s="454" t="s">
        <v>706</v>
      </c>
      <c r="K272" s="457">
        <v>3.42</v>
      </c>
      <c r="L272" s="457">
        <v>3.42</v>
      </c>
      <c r="M272" s="457">
        <v>1.7090000000000001</v>
      </c>
    </row>
    <row r="273" spans="1:13">
      <c r="A273" s="454" t="s">
        <v>877</v>
      </c>
      <c r="B273" s="454" t="s">
        <v>872</v>
      </c>
      <c r="C273" s="454" t="s">
        <v>783</v>
      </c>
      <c r="D273" s="454" t="s">
        <v>808</v>
      </c>
      <c r="E273" s="454" t="s">
        <v>7</v>
      </c>
      <c r="F273" s="454" t="s">
        <v>886</v>
      </c>
      <c r="G273" s="455">
        <v>1</v>
      </c>
      <c r="H273" s="454" t="s">
        <v>6</v>
      </c>
      <c r="I273" s="456">
        <v>0.49980000000000002</v>
      </c>
      <c r="J273" s="454" t="s">
        <v>706</v>
      </c>
      <c r="K273" s="457">
        <v>4.5999999999999996</v>
      </c>
      <c r="L273" s="457">
        <v>4.5999999999999996</v>
      </c>
      <c r="M273" s="457">
        <v>2.2989999999999999</v>
      </c>
    </row>
    <row r="274" spans="1:13">
      <c r="A274" s="454" t="s">
        <v>877</v>
      </c>
      <c r="B274" s="454" t="s">
        <v>872</v>
      </c>
      <c r="C274" s="454" t="s">
        <v>783</v>
      </c>
      <c r="D274" s="454" t="s">
        <v>412</v>
      </c>
      <c r="E274" s="454" t="s">
        <v>1302</v>
      </c>
      <c r="F274" s="454" t="s">
        <v>886</v>
      </c>
      <c r="G274" s="455">
        <v>1</v>
      </c>
      <c r="H274" s="454" t="s">
        <v>6</v>
      </c>
      <c r="I274" s="456">
        <v>0.99700999999999995</v>
      </c>
      <c r="J274" s="454" t="s">
        <v>706</v>
      </c>
      <c r="K274" s="457">
        <v>7.2</v>
      </c>
      <c r="L274" s="457">
        <v>7.2</v>
      </c>
      <c r="M274" s="457">
        <v>7.1779999999999999</v>
      </c>
    </row>
    <row r="275" spans="1:13">
      <c r="A275" s="454" t="s">
        <v>877</v>
      </c>
      <c r="B275" s="454" t="s">
        <v>872</v>
      </c>
      <c r="C275" s="454" t="s">
        <v>783</v>
      </c>
      <c r="D275" s="454" t="s">
        <v>809</v>
      </c>
      <c r="E275" s="454" t="s">
        <v>1122</v>
      </c>
      <c r="F275" s="454" t="s">
        <v>886</v>
      </c>
      <c r="G275" s="455">
        <v>1</v>
      </c>
      <c r="H275" s="454" t="s">
        <v>6</v>
      </c>
      <c r="I275" s="456">
        <v>0.49980000000000002</v>
      </c>
      <c r="J275" s="454" t="s">
        <v>706</v>
      </c>
      <c r="K275" s="457">
        <v>0.3</v>
      </c>
      <c r="L275" s="457">
        <v>0.3</v>
      </c>
      <c r="M275" s="457">
        <v>0.15</v>
      </c>
    </row>
    <row r="276" spans="1:13">
      <c r="A276" s="454" t="s">
        <v>877</v>
      </c>
      <c r="B276" s="454" t="s">
        <v>872</v>
      </c>
      <c r="C276" s="454" t="s">
        <v>783</v>
      </c>
      <c r="D276" s="454" t="s">
        <v>474</v>
      </c>
      <c r="E276" s="454" t="s">
        <v>1302</v>
      </c>
      <c r="F276" s="454" t="s">
        <v>886</v>
      </c>
      <c r="G276" s="455">
        <v>1</v>
      </c>
      <c r="H276" s="454" t="s">
        <v>6</v>
      </c>
      <c r="I276" s="456">
        <v>0.99700999999999995</v>
      </c>
      <c r="J276" s="454" t="s">
        <v>706</v>
      </c>
      <c r="K276" s="457">
        <v>9</v>
      </c>
      <c r="L276" s="457">
        <v>9</v>
      </c>
      <c r="M276" s="457">
        <v>8.9730000000000008</v>
      </c>
    </row>
    <row r="277" spans="1:13">
      <c r="A277" s="454" t="s">
        <v>877</v>
      </c>
      <c r="B277" s="454" t="s">
        <v>872</v>
      </c>
      <c r="C277" s="454" t="s">
        <v>783</v>
      </c>
      <c r="D277" s="454" t="s">
        <v>473</v>
      </c>
      <c r="E277" s="454" t="s">
        <v>1302</v>
      </c>
      <c r="F277" s="454" t="s">
        <v>886</v>
      </c>
      <c r="G277" s="455">
        <v>1</v>
      </c>
      <c r="H277" s="454" t="s">
        <v>6</v>
      </c>
      <c r="I277" s="456">
        <v>0.99700999999999995</v>
      </c>
      <c r="J277" s="454" t="s">
        <v>706</v>
      </c>
      <c r="K277" s="457">
        <v>0.34</v>
      </c>
      <c r="L277" s="457">
        <v>0.34</v>
      </c>
      <c r="M277" s="457">
        <v>0.33900000000000002</v>
      </c>
    </row>
    <row r="278" spans="1:13">
      <c r="A278" s="454" t="s">
        <v>877</v>
      </c>
      <c r="B278" s="454" t="s">
        <v>872</v>
      </c>
      <c r="C278" s="454" t="s">
        <v>783</v>
      </c>
      <c r="D278" s="454" t="s">
        <v>898</v>
      </c>
      <c r="E278" s="454" t="s">
        <v>7</v>
      </c>
      <c r="F278" s="454" t="s">
        <v>886</v>
      </c>
      <c r="G278" s="455">
        <v>1</v>
      </c>
      <c r="H278" s="454" t="s">
        <v>6</v>
      </c>
      <c r="I278" s="456">
        <v>0.58989999999999998</v>
      </c>
      <c r="J278" s="454" t="s">
        <v>706</v>
      </c>
      <c r="K278" s="457">
        <v>27.6</v>
      </c>
      <c r="L278" s="457">
        <v>27.6</v>
      </c>
      <c r="M278" s="457">
        <v>16.280999999999999</v>
      </c>
    </row>
    <row r="279" spans="1:13">
      <c r="A279" s="454" t="s">
        <v>877</v>
      </c>
      <c r="B279" s="454" t="s">
        <v>872</v>
      </c>
      <c r="C279" s="454" t="s">
        <v>783</v>
      </c>
      <c r="D279" s="454" t="s">
        <v>810</v>
      </c>
      <c r="E279" s="454" t="s">
        <v>7</v>
      </c>
      <c r="F279" s="454" t="s">
        <v>886</v>
      </c>
      <c r="G279" s="455">
        <v>1</v>
      </c>
      <c r="H279" s="454" t="s">
        <v>6</v>
      </c>
      <c r="I279" s="456">
        <v>0.49980000000000002</v>
      </c>
      <c r="J279" s="454" t="s">
        <v>706</v>
      </c>
      <c r="K279" s="457">
        <v>12.3</v>
      </c>
      <c r="L279" s="457">
        <v>12.3</v>
      </c>
      <c r="M279" s="457">
        <v>6.1479999999999997</v>
      </c>
    </row>
    <row r="280" spans="1:13">
      <c r="A280" s="454" t="s">
        <v>877</v>
      </c>
      <c r="B280" s="454" t="s">
        <v>872</v>
      </c>
      <c r="C280" s="454" t="s">
        <v>783</v>
      </c>
      <c r="D280" s="454" t="s">
        <v>472</v>
      </c>
      <c r="E280" s="454" t="s">
        <v>1302</v>
      </c>
      <c r="F280" s="454" t="s">
        <v>885</v>
      </c>
      <c r="G280" s="455">
        <v>1</v>
      </c>
      <c r="H280" s="454" t="s">
        <v>6</v>
      </c>
      <c r="I280" s="456">
        <v>0.49976999999999999</v>
      </c>
      <c r="J280" s="454" t="s">
        <v>706</v>
      </c>
      <c r="K280" s="457">
        <v>1</v>
      </c>
      <c r="L280" s="457">
        <v>1</v>
      </c>
      <c r="M280" s="457">
        <v>0.5</v>
      </c>
    </row>
    <row r="281" spans="1:13">
      <c r="A281" s="454" t="s">
        <v>877</v>
      </c>
      <c r="B281" s="454" t="s">
        <v>872</v>
      </c>
      <c r="C281" s="454" t="s">
        <v>783</v>
      </c>
      <c r="D281" s="454" t="s">
        <v>472</v>
      </c>
      <c r="E281" s="454" t="s">
        <v>1302</v>
      </c>
      <c r="F281" s="454" t="s">
        <v>885</v>
      </c>
      <c r="G281" s="455">
        <v>1</v>
      </c>
      <c r="H281" s="454" t="s">
        <v>6</v>
      </c>
      <c r="I281" s="456">
        <v>0.49976999999999999</v>
      </c>
      <c r="J281" s="454" t="s">
        <v>706</v>
      </c>
      <c r="K281" s="457">
        <v>215</v>
      </c>
      <c r="L281" s="457">
        <v>215</v>
      </c>
      <c r="M281" s="457">
        <v>107.45099999999999</v>
      </c>
    </row>
    <row r="282" spans="1:13">
      <c r="A282" s="454" t="s">
        <v>877</v>
      </c>
      <c r="B282" s="454" t="s">
        <v>872</v>
      </c>
      <c r="C282" s="454" t="s">
        <v>783</v>
      </c>
      <c r="D282" s="454" t="s">
        <v>811</v>
      </c>
      <c r="E282" s="454" t="s">
        <v>7</v>
      </c>
      <c r="F282" s="454" t="s">
        <v>886</v>
      </c>
      <c r="G282" s="455">
        <v>1</v>
      </c>
      <c r="H282" s="454" t="s">
        <v>6</v>
      </c>
      <c r="I282" s="456">
        <v>0.49980000000000002</v>
      </c>
      <c r="J282" s="454" t="s">
        <v>706</v>
      </c>
      <c r="K282" s="457">
        <v>12</v>
      </c>
      <c r="L282" s="457">
        <v>12</v>
      </c>
      <c r="M282" s="457">
        <v>5.9980000000000002</v>
      </c>
    </row>
    <row r="283" spans="1:13">
      <c r="A283" s="454" t="s">
        <v>877</v>
      </c>
      <c r="B283" s="454" t="s">
        <v>872</v>
      </c>
      <c r="C283" s="454" t="s">
        <v>783</v>
      </c>
      <c r="D283" s="454" t="s">
        <v>475</v>
      </c>
      <c r="E283" s="454" t="s">
        <v>7</v>
      </c>
      <c r="F283" s="454" t="s">
        <v>886</v>
      </c>
      <c r="G283" s="455">
        <v>1</v>
      </c>
      <c r="H283" s="454" t="s">
        <v>6</v>
      </c>
      <c r="I283" s="456">
        <v>0.58989999999999998</v>
      </c>
      <c r="J283" s="454" t="s">
        <v>706</v>
      </c>
      <c r="K283" s="457">
        <v>13.8</v>
      </c>
      <c r="L283" s="457">
        <v>13.8</v>
      </c>
      <c r="M283" s="457">
        <v>8.141</v>
      </c>
    </row>
    <row r="284" spans="1:13">
      <c r="A284" s="454" t="s">
        <v>877</v>
      </c>
      <c r="B284" s="454" t="s">
        <v>872</v>
      </c>
      <c r="C284" s="454" t="s">
        <v>783</v>
      </c>
      <c r="D284" s="454" t="s">
        <v>476</v>
      </c>
      <c r="E284" s="454" t="s">
        <v>1302</v>
      </c>
      <c r="F284" s="454" t="s">
        <v>886</v>
      </c>
      <c r="G284" s="455">
        <v>1</v>
      </c>
      <c r="H284" s="454" t="s">
        <v>6</v>
      </c>
      <c r="I284" s="456">
        <v>0.99700999999999995</v>
      </c>
      <c r="J284" s="454" t="s">
        <v>706</v>
      </c>
      <c r="K284" s="457">
        <v>5.2</v>
      </c>
      <c r="L284" s="457">
        <v>5.2</v>
      </c>
      <c r="M284" s="457">
        <v>5.1840000000000002</v>
      </c>
    </row>
    <row r="285" spans="1:13">
      <c r="A285" s="454" t="s">
        <v>877</v>
      </c>
      <c r="B285" s="454" t="s">
        <v>872</v>
      </c>
      <c r="C285" s="454" t="s">
        <v>783</v>
      </c>
      <c r="D285" s="454" t="s">
        <v>899</v>
      </c>
      <c r="E285" s="454" t="s">
        <v>1122</v>
      </c>
      <c r="F285" s="454" t="s">
        <v>886</v>
      </c>
      <c r="G285" s="455">
        <v>0.29436000000000001</v>
      </c>
      <c r="H285" s="454" t="s">
        <v>9</v>
      </c>
      <c r="I285" s="456">
        <v>0.29436000000000001</v>
      </c>
      <c r="J285" s="454" t="s">
        <v>706</v>
      </c>
      <c r="K285" s="457">
        <v>12</v>
      </c>
      <c r="L285" s="457">
        <v>3.532</v>
      </c>
      <c r="M285" s="457">
        <v>3.532</v>
      </c>
    </row>
    <row r="286" spans="1:13">
      <c r="A286" s="454" t="s">
        <v>877</v>
      </c>
      <c r="B286" s="454" t="s">
        <v>872</v>
      </c>
      <c r="C286" s="454" t="s">
        <v>783</v>
      </c>
      <c r="D286" s="454" t="s">
        <v>477</v>
      </c>
      <c r="E286" s="454" t="s">
        <v>1302</v>
      </c>
      <c r="F286" s="454" t="s">
        <v>885</v>
      </c>
      <c r="G286" s="455">
        <v>1</v>
      </c>
      <c r="H286" s="454" t="s">
        <v>6</v>
      </c>
      <c r="I286" s="456">
        <v>0.99700999999999995</v>
      </c>
      <c r="J286" s="454" t="s">
        <v>706</v>
      </c>
      <c r="K286" s="457">
        <v>146</v>
      </c>
      <c r="L286" s="457">
        <v>146</v>
      </c>
      <c r="M286" s="457">
        <v>145.56299999999999</v>
      </c>
    </row>
    <row r="287" spans="1:13">
      <c r="A287" s="454" t="s">
        <v>877</v>
      </c>
      <c r="B287" s="454" t="s">
        <v>872</v>
      </c>
      <c r="C287" s="454" t="s">
        <v>783</v>
      </c>
      <c r="D287" s="454" t="s">
        <v>487</v>
      </c>
      <c r="E287" s="454" t="s">
        <v>1302</v>
      </c>
      <c r="F287" s="454" t="s">
        <v>886</v>
      </c>
      <c r="G287" s="455">
        <v>1</v>
      </c>
      <c r="H287" s="454" t="s">
        <v>6</v>
      </c>
      <c r="I287" s="456">
        <v>0.99700999999999995</v>
      </c>
      <c r="J287" s="454" t="s">
        <v>706</v>
      </c>
      <c r="K287" s="457">
        <v>1.4</v>
      </c>
      <c r="L287" s="457">
        <v>1.4</v>
      </c>
      <c r="M287" s="457">
        <v>1.3959999999999999</v>
      </c>
    </row>
    <row r="288" spans="1:13">
      <c r="A288" s="454" t="s">
        <v>877</v>
      </c>
      <c r="B288" s="454" t="s">
        <v>872</v>
      </c>
      <c r="C288" s="454" t="s">
        <v>783</v>
      </c>
      <c r="D288" s="454" t="s">
        <v>478</v>
      </c>
      <c r="E288" s="454" t="s">
        <v>7</v>
      </c>
      <c r="F288" s="454" t="s">
        <v>886</v>
      </c>
      <c r="G288" s="455">
        <v>0.5</v>
      </c>
      <c r="H288" s="454" t="s">
        <v>9</v>
      </c>
      <c r="I288" s="456">
        <v>0.5</v>
      </c>
      <c r="J288" s="454" t="s">
        <v>706</v>
      </c>
      <c r="K288" s="457">
        <v>5.6</v>
      </c>
      <c r="L288" s="457">
        <v>2.8</v>
      </c>
      <c r="M288" s="457">
        <v>2.8</v>
      </c>
    </row>
    <row r="289" spans="1:13">
      <c r="A289" s="454" t="s">
        <v>877</v>
      </c>
      <c r="B289" s="454" t="s">
        <v>872</v>
      </c>
      <c r="C289" s="454" t="s">
        <v>783</v>
      </c>
      <c r="D289" s="454" t="s">
        <v>479</v>
      </c>
      <c r="E289" s="454" t="s">
        <v>7</v>
      </c>
      <c r="F289" s="454" t="s">
        <v>886</v>
      </c>
      <c r="G289" s="455">
        <v>1</v>
      </c>
      <c r="H289" s="454" t="s">
        <v>6</v>
      </c>
      <c r="I289" s="456">
        <v>0.58989999999999998</v>
      </c>
      <c r="J289" s="454" t="s">
        <v>706</v>
      </c>
      <c r="K289" s="457">
        <v>11.15</v>
      </c>
      <c r="L289" s="457">
        <v>11.15</v>
      </c>
      <c r="M289" s="457">
        <v>6.577</v>
      </c>
    </row>
    <row r="290" spans="1:13">
      <c r="A290" s="454" t="s">
        <v>877</v>
      </c>
      <c r="B290" s="454" t="s">
        <v>872</v>
      </c>
      <c r="C290" s="454" t="s">
        <v>783</v>
      </c>
      <c r="D290" s="454" t="s">
        <v>812</v>
      </c>
      <c r="E290" s="454" t="s">
        <v>7</v>
      </c>
      <c r="F290" s="454" t="s">
        <v>886</v>
      </c>
      <c r="G290" s="455">
        <v>1</v>
      </c>
      <c r="H290" s="454" t="s">
        <v>6</v>
      </c>
      <c r="I290" s="456">
        <v>0.49980000000000002</v>
      </c>
      <c r="J290" s="454" t="s">
        <v>706</v>
      </c>
      <c r="K290" s="457">
        <v>9.1999999999999993</v>
      </c>
      <c r="L290" s="457">
        <v>9.1999999999999993</v>
      </c>
      <c r="M290" s="457">
        <v>4.5979999999999999</v>
      </c>
    </row>
    <row r="291" spans="1:13">
      <c r="A291" s="454" t="s">
        <v>877</v>
      </c>
      <c r="B291" s="454" t="s">
        <v>872</v>
      </c>
      <c r="C291" s="454" t="s">
        <v>783</v>
      </c>
      <c r="D291" s="454" t="s">
        <v>900</v>
      </c>
      <c r="E291" s="454" t="s">
        <v>7</v>
      </c>
      <c r="F291" s="454" t="s">
        <v>886</v>
      </c>
      <c r="G291" s="455">
        <v>0.49</v>
      </c>
      <c r="H291" s="454" t="s">
        <v>9</v>
      </c>
      <c r="I291" s="456">
        <v>0.49</v>
      </c>
      <c r="J291" s="454" t="s">
        <v>706</v>
      </c>
      <c r="K291" s="457">
        <v>12.3</v>
      </c>
      <c r="L291" s="457">
        <v>6.0270000000000001</v>
      </c>
      <c r="M291" s="457">
        <v>6.0270000000000001</v>
      </c>
    </row>
    <row r="292" spans="1:13">
      <c r="A292" s="454" t="s">
        <v>877</v>
      </c>
      <c r="B292" s="454" t="s">
        <v>872</v>
      </c>
      <c r="C292" s="454" t="s">
        <v>783</v>
      </c>
      <c r="D292" s="454" t="s">
        <v>480</v>
      </c>
      <c r="E292" s="454" t="s">
        <v>1302</v>
      </c>
      <c r="F292" s="454" t="s">
        <v>886</v>
      </c>
      <c r="G292" s="455">
        <v>1</v>
      </c>
      <c r="H292" s="454" t="s">
        <v>6</v>
      </c>
      <c r="I292" s="456">
        <v>0.99700999999999995</v>
      </c>
      <c r="J292" s="454" t="s">
        <v>706</v>
      </c>
      <c r="K292" s="457">
        <v>4</v>
      </c>
      <c r="L292" s="457">
        <v>4</v>
      </c>
      <c r="M292" s="457">
        <v>3.988</v>
      </c>
    </row>
    <row r="293" spans="1:13">
      <c r="A293" s="454" t="s">
        <v>877</v>
      </c>
      <c r="B293" s="454" t="s">
        <v>872</v>
      </c>
      <c r="C293" s="454" t="s">
        <v>783</v>
      </c>
      <c r="D293" s="454" t="s">
        <v>481</v>
      </c>
      <c r="E293" s="454" t="s">
        <v>1302</v>
      </c>
      <c r="F293" s="454" t="s">
        <v>885</v>
      </c>
      <c r="G293" s="455">
        <v>1</v>
      </c>
      <c r="H293" s="454" t="s">
        <v>6</v>
      </c>
      <c r="I293" s="456">
        <v>0.99700999999999995</v>
      </c>
      <c r="J293" s="454" t="s">
        <v>706</v>
      </c>
      <c r="K293" s="457">
        <v>74</v>
      </c>
      <c r="L293" s="457">
        <v>74</v>
      </c>
      <c r="M293" s="457">
        <v>73.778999999999996</v>
      </c>
    </row>
    <row r="294" spans="1:13">
      <c r="A294" s="454" t="s">
        <v>877</v>
      </c>
      <c r="B294" s="454" t="s">
        <v>872</v>
      </c>
      <c r="C294" s="454" t="s">
        <v>783</v>
      </c>
      <c r="D294" s="454" t="s">
        <v>1136</v>
      </c>
      <c r="E294" s="454" t="s">
        <v>1122</v>
      </c>
      <c r="F294" s="454" t="s">
        <v>886</v>
      </c>
      <c r="G294" s="455">
        <v>0.21249999999999999</v>
      </c>
      <c r="H294" s="454" t="s">
        <v>9</v>
      </c>
      <c r="I294" s="456">
        <v>0.21249999999999999</v>
      </c>
      <c r="J294" s="454" t="s">
        <v>706</v>
      </c>
      <c r="K294" s="457">
        <v>0.5</v>
      </c>
      <c r="L294" s="457">
        <v>0.106</v>
      </c>
      <c r="M294" s="457">
        <v>0.106</v>
      </c>
    </row>
    <row r="295" spans="1:13">
      <c r="A295" s="454" t="s">
        <v>877</v>
      </c>
      <c r="B295" s="454" t="s">
        <v>872</v>
      </c>
      <c r="C295" s="454" t="s">
        <v>783</v>
      </c>
      <c r="D295" s="454" t="s">
        <v>482</v>
      </c>
      <c r="E295" s="454" t="s">
        <v>7</v>
      </c>
      <c r="F295" s="454" t="s">
        <v>886</v>
      </c>
      <c r="G295" s="455">
        <v>1</v>
      </c>
      <c r="H295" s="454" t="s">
        <v>6</v>
      </c>
      <c r="I295" s="456">
        <v>0.58989999999999998</v>
      </c>
      <c r="J295" s="454" t="s">
        <v>706</v>
      </c>
      <c r="K295" s="457">
        <v>8.35</v>
      </c>
      <c r="L295" s="457">
        <v>8.35</v>
      </c>
      <c r="M295" s="457">
        <v>4.9260000000000002</v>
      </c>
    </row>
    <row r="296" spans="1:13">
      <c r="A296" s="454" t="s">
        <v>877</v>
      </c>
      <c r="B296" s="454" t="s">
        <v>872</v>
      </c>
      <c r="C296" s="454" t="s">
        <v>783</v>
      </c>
      <c r="D296" s="454" t="s">
        <v>1137</v>
      </c>
      <c r="E296" s="454" t="s">
        <v>1122</v>
      </c>
      <c r="F296" s="454" t="s">
        <v>886</v>
      </c>
      <c r="G296" s="455">
        <v>0.21249999999999999</v>
      </c>
      <c r="H296" s="454" t="s">
        <v>9</v>
      </c>
      <c r="I296" s="456">
        <v>0.21249999999999999</v>
      </c>
      <c r="J296" s="454" t="s">
        <v>706</v>
      </c>
      <c r="K296" s="457">
        <v>0.1</v>
      </c>
      <c r="L296" s="457">
        <v>2.1000000000000001E-2</v>
      </c>
      <c r="M296" s="457">
        <v>2.1000000000000001E-2</v>
      </c>
    </row>
    <row r="297" spans="1:13">
      <c r="A297" s="454" t="s">
        <v>877</v>
      </c>
      <c r="B297" s="454" t="s">
        <v>872</v>
      </c>
      <c r="C297" s="454" t="s">
        <v>783</v>
      </c>
      <c r="D297" s="454" t="s">
        <v>486</v>
      </c>
      <c r="E297" s="454" t="s">
        <v>1302</v>
      </c>
      <c r="F297" s="454" t="s">
        <v>886</v>
      </c>
      <c r="G297" s="455">
        <v>1</v>
      </c>
      <c r="H297" s="454" t="s">
        <v>6</v>
      </c>
      <c r="I297" s="456">
        <v>0.99700999999999995</v>
      </c>
      <c r="J297" s="454" t="s">
        <v>706</v>
      </c>
      <c r="K297" s="457">
        <v>1.6</v>
      </c>
      <c r="L297" s="457">
        <v>1.6</v>
      </c>
      <c r="M297" s="457">
        <v>1.595</v>
      </c>
    </row>
    <row r="298" spans="1:13">
      <c r="A298" s="454" t="s">
        <v>877</v>
      </c>
      <c r="B298" s="454" t="s">
        <v>872</v>
      </c>
      <c r="C298" s="454" t="s">
        <v>783</v>
      </c>
      <c r="D298" s="454" t="s">
        <v>485</v>
      </c>
      <c r="E298" s="454" t="s">
        <v>1302</v>
      </c>
      <c r="F298" s="454" t="s">
        <v>885</v>
      </c>
      <c r="G298" s="455">
        <v>1</v>
      </c>
      <c r="H298" s="454" t="s">
        <v>6</v>
      </c>
      <c r="I298" s="456">
        <v>0.49976999999999999</v>
      </c>
      <c r="J298" s="454" t="s">
        <v>706</v>
      </c>
      <c r="K298" s="457">
        <v>6.8</v>
      </c>
      <c r="L298" s="457">
        <v>6.8</v>
      </c>
      <c r="M298" s="457">
        <v>3.3980000000000001</v>
      </c>
    </row>
    <row r="299" spans="1:13">
      <c r="A299" s="454" t="s">
        <v>877</v>
      </c>
      <c r="B299" s="454" t="s">
        <v>872</v>
      </c>
      <c r="C299" s="454" t="s">
        <v>783</v>
      </c>
      <c r="D299" s="454" t="s">
        <v>485</v>
      </c>
      <c r="E299" s="454" t="s">
        <v>1302</v>
      </c>
      <c r="F299" s="454" t="s">
        <v>885</v>
      </c>
      <c r="G299" s="455">
        <v>1</v>
      </c>
      <c r="H299" s="454" t="s">
        <v>6</v>
      </c>
      <c r="I299" s="456">
        <v>0.49976999999999999</v>
      </c>
      <c r="J299" s="454" t="s">
        <v>706</v>
      </c>
      <c r="K299" s="457">
        <v>295</v>
      </c>
      <c r="L299" s="457">
        <v>295</v>
      </c>
      <c r="M299" s="457">
        <v>147.43199999999999</v>
      </c>
    </row>
    <row r="300" spans="1:13">
      <c r="A300" s="454" t="s">
        <v>877</v>
      </c>
      <c r="B300" s="454" t="s">
        <v>872</v>
      </c>
      <c r="C300" s="454" t="s">
        <v>783</v>
      </c>
      <c r="D300" s="454" t="s">
        <v>901</v>
      </c>
      <c r="E300" s="454" t="s">
        <v>7</v>
      </c>
      <c r="F300" s="454" t="s">
        <v>886</v>
      </c>
      <c r="G300" s="455">
        <v>1</v>
      </c>
      <c r="H300" s="454" t="s">
        <v>6</v>
      </c>
      <c r="I300" s="456">
        <v>0.58989999999999998</v>
      </c>
      <c r="J300" s="454" t="s">
        <v>706</v>
      </c>
      <c r="K300" s="457">
        <v>14</v>
      </c>
      <c r="L300" s="457">
        <v>14</v>
      </c>
      <c r="M300" s="457">
        <v>8.2590000000000003</v>
      </c>
    </row>
    <row r="301" spans="1:13">
      <c r="A301" s="454" t="s">
        <v>877</v>
      </c>
      <c r="B301" s="454" t="s">
        <v>872</v>
      </c>
      <c r="C301" s="454" t="s">
        <v>783</v>
      </c>
      <c r="D301" s="454" t="s">
        <v>483</v>
      </c>
      <c r="E301" s="454" t="s">
        <v>10</v>
      </c>
      <c r="F301" s="454" t="s">
        <v>885</v>
      </c>
      <c r="G301" s="455">
        <v>1</v>
      </c>
      <c r="H301" s="454" t="s">
        <v>6</v>
      </c>
      <c r="I301" s="456">
        <v>1</v>
      </c>
      <c r="J301" s="454" t="s">
        <v>706</v>
      </c>
      <c r="K301" s="457">
        <v>43</v>
      </c>
      <c r="L301" s="457">
        <v>43</v>
      </c>
      <c r="M301" s="457">
        <v>43</v>
      </c>
    </row>
    <row r="302" spans="1:13">
      <c r="A302" s="454" t="s">
        <v>877</v>
      </c>
      <c r="B302" s="454" t="s">
        <v>872</v>
      </c>
      <c r="C302" s="454" t="s">
        <v>783</v>
      </c>
      <c r="D302" s="454" t="s">
        <v>484</v>
      </c>
      <c r="E302" s="454" t="s">
        <v>10</v>
      </c>
      <c r="F302" s="454" t="s">
        <v>885</v>
      </c>
      <c r="G302" s="455">
        <v>1</v>
      </c>
      <c r="H302" s="454" t="s">
        <v>6</v>
      </c>
      <c r="I302" s="456">
        <v>1</v>
      </c>
      <c r="J302" s="454" t="s">
        <v>706</v>
      </c>
      <c r="K302" s="457">
        <v>435</v>
      </c>
      <c r="L302" s="457">
        <v>435</v>
      </c>
      <c r="M302" s="457">
        <v>435</v>
      </c>
    </row>
    <row r="303" spans="1:13">
      <c r="A303" s="454" t="s">
        <v>877</v>
      </c>
      <c r="B303" s="454" t="s">
        <v>872</v>
      </c>
      <c r="C303" s="454" t="s">
        <v>783</v>
      </c>
      <c r="D303" s="454" t="s">
        <v>729</v>
      </c>
      <c r="E303" s="454" t="s">
        <v>1122</v>
      </c>
      <c r="F303" s="454" t="s">
        <v>886</v>
      </c>
      <c r="G303" s="455">
        <v>1</v>
      </c>
      <c r="H303" s="454" t="s">
        <v>6</v>
      </c>
      <c r="I303" s="456">
        <v>0.58989999999999998</v>
      </c>
      <c r="J303" s="454" t="s">
        <v>706</v>
      </c>
      <c r="K303" s="457">
        <v>4.41</v>
      </c>
      <c r="L303" s="457">
        <v>4.41</v>
      </c>
      <c r="M303" s="457">
        <v>2.6019999999999999</v>
      </c>
    </row>
    <row r="304" spans="1:13">
      <c r="A304" s="454" t="s">
        <v>877</v>
      </c>
      <c r="B304" s="454" t="s">
        <v>872</v>
      </c>
      <c r="C304" s="454" t="s">
        <v>783</v>
      </c>
      <c r="D304" s="454" t="s">
        <v>1138</v>
      </c>
      <c r="E304" s="454" t="s">
        <v>1122</v>
      </c>
      <c r="F304" s="454" t="s">
        <v>886</v>
      </c>
      <c r="G304" s="455">
        <v>0.21249999999999999</v>
      </c>
      <c r="H304" s="454" t="s">
        <v>9</v>
      </c>
      <c r="I304" s="456">
        <v>0.21249999999999999</v>
      </c>
      <c r="J304" s="454" t="s">
        <v>706</v>
      </c>
      <c r="K304" s="457">
        <v>0.2</v>
      </c>
      <c r="L304" s="457">
        <v>4.2999999999999997E-2</v>
      </c>
      <c r="M304" s="457">
        <v>4.2999999999999997E-2</v>
      </c>
    </row>
    <row r="305" spans="1:13">
      <c r="A305" s="454" t="s">
        <v>877</v>
      </c>
      <c r="B305" s="454" t="s">
        <v>872</v>
      </c>
      <c r="C305" s="454" t="s">
        <v>783</v>
      </c>
      <c r="D305" s="454" t="s">
        <v>1139</v>
      </c>
      <c r="E305" s="454" t="s">
        <v>1122</v>
      </c>
      <c r="F305" s="454" t="s">
        <v>886</v>
      </c>
      <c r="G305" s="455">
        <v>0.21249999999999999</v>
      </c>
      <c r="H305" s="454" t="s">
        <v>9</v>
      </c>
      <c r="I305" s="456">
        <v>0.21249999999999999</v>
      </c>
      <c r="J305" s="454" t="s">
        <v>706</v>
      </c>
      <c r="K305" s="457">
        <v>0.5</v>
      </c>
      <c r="L305" s="457">
        <v>0.106</v>
      </c>
      <c r="M305" s="457">
        <v>0.106</v>
      </c>
    </row>
    <row r="306" spans="1:13">
      <c r="A306" s="454" t="s">
        <v>877</v>
      </c>
      <c r="B306" s="454" t="s">
        <v>872</v>
      </c>
      <c r="C306" s="454" t="s">
        <v>783</v>
      </c>
      <c r="D306" s="454" t="s">
        <v>813</v>
      </c>
      <c r="E306" s="454" t="s">
        <v>7</v>
      </c>
      <c r="F306" s="454" t="s">
        <v>886</v>
      </c>
      <c r="G306" s="455">
        <v>1</v>
      </c>
      <c r="H306" s="454" t="s">
        <v>6</v>
      </c>
      <c r="I306" s="456">
        <v>0.49980000000000002</v>
      </c>
      <c r="J306" s="454" t="s">
        <v>706</v>
      </c>
      <c r="K306" s="457">
        <v>4</v>
      </c>
      <c r="L306" s="457">
        <v>4</v>
      </c>
      <c r="M306" s="457">
        <v>1.9990000000000001</v>
      </c>
    </row>
    <row r="307" spans="1:13">
      <c r="A307" s="454" t="s">
        <v>877</v>
      </c>
      <c r="B307" s="454" t="s">
        <v>872</v>
      </c>
      <c r="C307" s="454" t="s">
        <v>783</v>
      </c>
      <c r="D307" s="454" t="s">
        <v>488</v>
      </c>
      <c r="E307" s="454" t="s">
        <v>1302</v>
      </c>
      <c r="F307" s="454" t="s">
        <v>886</v>
      </c>
      <c r="G307" s="455">
        <v>1</v>
      </c>
      <c r="H307" s="454" t="s">
        <v>6</v>
      </c>
      <c r="I307" s="456">
        <v>0.99700999999999995</v>
      </c>
      <c r="J307" s="454" t="s">
        <v>706</v>
      </c>
      <c r="K307" s="457">
        <v>0.43</v>
      </c>
      <c r="L307" s="457">
        <v>0.43</v>
      </c>
      <c r="M307" s="457">
        <v>0.42899999999999999</v>
      </c>
    </row>
    <row r="308" spans="1:13">
      <c r="A308" s="454" t="s">
        <v>877</v>
      </c>
      <c r="B308" s="454" t="s">
        <v>872</v>
      </c>
      <c r="C308" s="454" t="s">
        <v>783</v>
      </c>
      <c r="D308" s="454" t="s">
        <v>11</v>
      </c>
      <c r="E308" s="454" t="s">
        <v>12</v>
      </c>
      <c r="F308" s="454" t="s">
        <v>885</v>
      </c>
      <c r="G308" s="455">
        <v>1</v>
      </c>
      <c r="H308" s="454" t="s">
        <v>6</v>
      </c>
      <c r="I308" s="456">
        <v>1</v>
      </c>
      <c r="J308" s="454" t="s">
        <v>706</v>
      </c>
      <c r="K308" s="457">
        <v>750</v>
      </c>
      <c r="L308" s="457">
        <v>750</v>
      </c>
      <c r="M308" s="457">
        <v>750</v>
      </c>
    </row>
    <row r="309" spans="1:13">
      <c r="A309" s="454" t="s">
        <v>877</v>
      </c>
      <c r="B309" s="454" t="s">
        <v>872</v>
      </c>
      <c r="C309" s="454" t="s">
        <v>783</v>
      </c>
      <c r="D309" s="454" t="s">
        <v>13</v>
      </c>
      <c r="E309" s="454" t="s">
        <v>12</v>
      </c>
      <c r="F309" s="454" t="s">
        <v>885</v>
      </c>
      <c r="G309" s="455">
        <v>1</v>
      </c>
      <c r="H309" s="454" t="s">
        <v>6</v>
      </c>
      <c r="I309" s="456">
        <v>1</v>
      </c>
      <c r="J309" s="454" t="s">
        <v>706</v>
      </c>
      <c r="K309" s="457">
        <v>468</v>
      </c>
      <c r="L309" s="457">
        <v>468</v>
      </c>
      <c r="M309" s="457">
        <v>468</v>
      </c>
    </row>
    <row r="310" spans="1:13">
      <c r="A310" s="454" t="s">
        <v>877</v>
      </c>
      <c r="B310" s="454" t="s">
        <v>872</v>
      </c>
      <c r="C310" s="454" t="s">
        <v>783</v>
      </c>
      <c r="D310" s="454" t="s">
        <v>489</v>
      </c>
      <c r="E310" s="454" t="s">
        <v>7</v>
      </c>
      <c r="F310" s="454" t="s">
        <v>886</v>
      </c>
      <c r="G310" s="455">
        <v>1</v>
      </c>
      <c r="H310" s="454" t="s">
        <v>6</v>
      </c>
      <c r="I310" s="456">
        <v>0.58989999999999998</v>
      </c>
      <c r="J310" s="454" t="s">
        <v>706</v>
      </c>
      <c r="K310" s="457">
        <v>15.3</v>
      </c>
      <c r="L310" s="457">
        <v>15.3</v>
      </c>
      <c r="M310" s="457">
        <v>9.0259999999999998</v>
      </c>
    </row>
    <row r="311" spans="1:13">
      <c r="A311" s="454" t="s">
        <v>877</v>
      </c>
      <c r="B311" s="454" t="s">
        <v>872</v>
      </c>
      <c r="C311" s="454" t="s">
        <v>783</v>
      </c>
      <c r="D311" s="454" t="s">
        <v>490</v>
      </c>
      <c r="E311" s="454" t="s">
        <v>1302</v>
      </c>
      <c r="F311" s="454" t="s">
        <v>886</v>
      </c>
      <c r="G311" s="455">
        <v>1</v>
      </c>
      <c r="H311" s="454" t="s">
        <v>6</v>
      </c>
      <c r="I311" s="456">
        <v>0.99700999999999995</v>
      </c>
      <c r="J311" s="454" t="s">
        <v>706</v>
      </c>
      <c r="K311" s="457">
        <v>10.4</v>
      </c>
      <c r="L311" s="457">
        <v>10.4</v>
      </c>
      <c r="M311" s="457">
        <v>10.369</v>
      </c>
    </row>
    <row r="312" spans="1:13">
      <c r="A312" s="454" t="s">
        <v>877</v>
      </c>
      <c r="B312" s="454" t="s">
        <v>872</v>
      </c>
      <c r="C312" s="454" t="s">
        <v>783</v>
      </c>
      <c r="D312" s="454" t="s">
        <v>491</v>
      </c>
      <c r="E312" s="454" t="s">
        <v>1302</v>
      </c>
      <c r="F312" s="454" t="s">
        <v>886</v>
      </c>
      <c r="G312" s="455">
        <v>1</v>
      </c>
      <c r="H312" s="454" t="s">
        <v>6</v>
      </c>
      <c r="I312" s="456">
        <v>0.99700999999999995</v>
      </c>
      <c r="J312" s="454" t="s">
        <v>706</v>
      </c>
      <c r="K312" s="457">
        <v>9.6999999999999993</v>
      </c>
      <c r="L312" s="457">
        <v>9.6999999999999993</v>
      </c>
      <c r="M312" s="457">
        <v>9.6709999999999994</v>
      </c>
    </row>
    <row r="313" spans="1:13">
      <c r="A313" s="454" t="s">
        <v>877</v>
      </c>
      <c r="B313" s="454" t="s">
        <v>872</v>
      </c>
      <c r="C313" s="454" t="s">
        <v>783</v>
      </c>
      <c r="D313" s="454" t="s">
        <v>758</v>
      </c>
      <c r="E313" s="454" t="s">
        <v>1122</v>
      </c>
      <c r="F313" s="454" t="s">
        <v>886</v>
      </c>
      <c r="G313" s="455">
        <v>0.17493</v>
      </c>
      <c r="H313" s="454" t="s">
        <v>9</v>
      </c>
      <c r="I313" s="456">
        <v>0.17493</v>
      </c>
      <c r="J313" s="454" t="s">
        <v>706</v>
      </c>
      <c r="K313" s="457">
        <v>1.29</v>
      </c>
      <c r="L313" s="457">
        <v>0.22600000000000001</v>
      </c>
      <c r="M313" s="457">
        <v>0.22600000000000001</v>
      </c>
    </row>
    <row r="314" spans="1:13">
      <c r="A314" s="454" t="s">
        <v>877</v>
      </c>
      <c r="B314" s="454" t="s">
        <v>872</v>
      </c>
      <c r="C314" s="454" t="s">
        <v>783</v>
      </c>
      <c r="D314" s="454" t="s">
        <v>1140</v>
      </c>
      <c r="E314" s="454" t="s">
        <v>7</v>
      </c>
      <c r="F314" s="454" t="s">
        <v>886</v>
      </c>
      <c r="G314" s="455">
        <v>1</v>
      </c>
      <c r="H314" s="454" t="s">
        <v>6</v>
      </c>
      <c r="I314" s="456">
        <v>0.58989999999999998</v>
      </c>
      <c r="J314" s="454" t="s">
        <v>916</v>
      </c>
      <c r="K314" s="457">
        <v>11.75</v>
      </c>
      <c r="L314" s="457">
        <v>11.75</v>
      </c>
      <c r="M314" s="457">
        <v>6.931</v>
      </c>
    </row>
    <row r="315" spans="1:13">
      <c r="A315" s="454" t="s">
        <v>877</v>
      </c>
      <c r="B315" s="454" t="s">
        <v>872</v>
      </c>
      <c r="C315" s="454" t="s">
        <v>783</v>
      </c>
      <c r="D315" s="454" t="s">
        <v>492</v>
      </c>
      <c r="E315" s="454" t="s">
        <v>1302</v>
      </c>
      <c r="F315" s="454" t="s">
        <v>886</v>
      </c>
      <c r="G315" s="455">
        <v>1</v>
      </c>
      <c r="H315" s="454" t="s">
        <v>6</v>
      </c>
      <c r="I315" s="456">
        <v>0.99700999999999995</v>
      </c>
      <c r="J315" s="454" t="s">
        <v>706</v>
      </c>
      <c r="K315" s="457">
        <v>1.76</v>
      </c>
      <c r="L315" s="457">
        <v>1.76</v>
      </c>
      <c r="M315" s="457">
        <v>1.7549999999999999</v>
      </c>
    </row>
    <row r="316" spans="1:13">
      <c r="A316" s="454" t="s">
        <v>877</v>
      </c>
      <c r="B316" s="454" t="s">
        <v>872</v>
      </c>
      <c r="C316" s="454" t="s">
        <v>783</v>
      </c>
      <c r="D316" s="454" t="s">
        <v>759</v>
      </c>
      <c r="E316" s="454" t="s">
        <v>1122</v>
      </c>
      <c r="F316" s="454" t="s">
        <v>886</v>
      </c>
      <c r="G316" s="455">
        <v>0.17493</v>
      </c>
      <c r="H316" s="454" t="s">
        <v>9</v>
      </c>
      <c r="I316" s="456">
        <v>0.17493</v>
      </c>
      <c r="J316" s="454" t="s">
        <v>706</v>
      </c>
      <c r="K316" s="457">
        <v>4.2</v>
      </c>
      <c r="L316" s="457">
        <v>0.73499999999999999</v>
      </c>
      <c r="M316" s="457">
        <v>0.73499999999999999</v>
      </c>
    </row>
    <row r="317" spans="1:13">
      <c r="A317" s="454" t="s">
        <v>877</v>
      </c>
      <c r="B317" s="454" t="s">
        <v>872</v>
      </c>
      <c r="C317" s="454" t="s">
        <v>783</v>
      </c>
      <c r="D317" s="454" t="s">
        <v>502</v>
      </c>
      <c r="E317" s="454" t="s">
        <v>1302</v>
      </c>
      <c r="F317" s="454" t="s">
        <v>885</v>
      </c>
      <c r="G317" s="455">
        <v>1</v>
      </c>
      <c r="H317" s="454" t="s">
        <v>6</v>
      </c>
      <c r="I317" s="456">
        <v>0.49976999999999999</v>
      </c>
      <c r="J317" s="454" t="s">
        <v>706</v>
      </c>
      <c r="K317" s="457">
        <v>0.7</v>
      </c>
      <c r="L317" s="457">
        <v>0.7</v>
      </c>
      <c r="M317" s="457">
        <v>0.35</v>
      </c>
    </row>
    <row r="318" spans="1:13">
      <c r="A318" s="454" t="s">
        <v>877</v>
      </c>
      <c r="B318" s="454" t="s">
        <v>872</v>
      </c>
      <c r="C318" s="454" t="s">
        <v>783</v>
      </c>
      <c r="D318" s="454" t="s">
        <v>502</v>
      </c>
      <c r="E318" s="454" t="s">
        <v>1302</v>
      </c>
      <c r="F318" s="454" t="s">
        <v>885</v>
      </c>
      <c r="G318" s="455">
        <v>1</v>
      </c>
      <c r="H318" s="454" t="s">
        <v>6</v>
      </c>
      <c r="I318" s="456">
        <v>0.49976999999999999</v>
      </c>
      <c r="J318" s="454" t="s">
        <v>706</v>
      </c>
      <c r="K318" s="457">
        <v>160</v>
      </c>
      <c r="L318" s="457">
        <v>160</v>
      </c>
      <c r="M318" s="457">
        <v>79.962999999999994</v>
      </c>
    </row>
    <row r="319" spans="1:13">
      <c r="A319" s="454" t="s">
        <v>877</v>
      </c>
      <c r="B319" s="454" t="s">
        <v>872</v>
      </c>
      <c r="C319" s="454" t="s">
        <v>783</v>
      </c>
      <c r="D319" s="454" t="s">
        <v>494</v>
      </c>
      <c r="E319" s="454" t="s">
        <v>7</v>
      </c>
      <c r="F319" s="454" t="s">
        <v>886</v>
      </c>
      <c r="G319" s="455">
        <v>0.49</v>
      </c>
      <c r="H319" s="454" t="s">
        <v>9</v>
      </c>
      <c r="I319" s="456">
        <v>0.49</v>
      </c>
      <c r="J319" s="454" t="s">
        <v>706</v>
      </c>
      <c r="K319" s="457">
        <v>12</v>
      </c>
      <c r="L319" s="457">
        <v>5.88</v>
      </c>
      <c r="M319" s="457">
        <v>5.88</v>
      </c>
    </row>
    <row r="320" spans="1:13">
      <c r="A320" s="454" t="s">
        <v>877</v>
      </c>
      <c r="B320" s="454" t="s">
        <v>872</v>
      </c>
      <c r="C320" s="454" t="s">
        <v>783</v>
      </c>
      <c r="D320" s="454" t="s">
        <v>493</v>
      </c>
      <c r="E320" s="454" t="s">
        <v>1302</v>
      </c>
      <c r="F320" s="454" t="s">
        <v>885</v>
      </c>
      <c r="G320" s="455">
        <v>1</v>
      </c>
      <c r="H320" s="454" t="s">
        <v>6</v>
      </c>
      <c r="I320" s="456">
        <v>0.49976999999999999</v>
      </c>
      <c r="J320" s="454" t="s">
        <v>706</v>
      </c>
      <c r="K320" s="457">
        <v>8.1999999999999993</v>
      </c>
      <c r="L320" s="457">
        <v>8.1999999999999993</v>
      </c>
      <c r="M320" s="457">
        <v>4.0979999999999999</v>
      </c>
    </row>
    <row r="321" spans="1:13">
      <c r="A321" s="454" t="s">
        <v>877</v>
      </c>
      <c r="B321" s="454" t="s">
        <v>872</v>
      </c>
      <c r="C321" s="454" t="s">
        <v>783</v>
      </c>
      <c r="D321" s="454" t="s">
        <v>493</v>
      </c>
      <c r="E321" s="454" t="s">
        <v>1302</v>
      </c>
      <c r="F321" s="454" t="s">
        <v>885</v>
      </c>
      <c r="G321" s="455">
        <v>1</v>
      </c>
      <c r="H321" s="454" t="s">
        <v>6</v>
      </c>
      <c r="I321" s="456">
        <v>0.49976999999999999</v>
      </c>
      <c r="J321" s="454" t="s">
        <v>706</v>
      </c>
      <c r="K321" s="457">
        <v>84</v>
      </c>
      <c r="L321" s="457">
        <v>84</v>
      </c>
      <c r="M321" s="457">
        <v>41.981000000000002</v>
      </c>
    </row>
    <row r="322" spans="1:13">
      <c r="A322" s="454" t="s">
        <v>877</v>
      </c>
      <c r="B322" s="454" t="s">
        <v>872</v>
      </c>
      <c r="C322" s="454" t="s">
        <v>783</v>
      </c>
      <c r="D322" s="454" t="s">
        <v>496</v>
      </c>
      <c r="E322" s="454" t="s">
        <v>7</v>
      </c>
      <c r="F322" s="454" t="s">
        <v>886</v>
      </c>
      <c r="G322" s="455">
        <v>1</v>
      </c>
      <c r="H322" s="454" t="s">
        <v>6</v>
      </c>
      <c r="I322" s="456">
        <v>0.58989999999999998</v>
      </c>
      <c r="J322" s="454" t="s">
        <v>706</v>
      </c>
      <c r="K322" s="457">
        <v>6.7</v>
      </c>
      <c r="L322" s="457">
        <v>6.7</v>
      </c>
      <c r="M322" s="457">
        <v>3.9529999999999998</v>
      </c>
    </row>
    <row r="323" spans="1:13">
      <c r="A323" s="454" t="s">
        <v>877</v>
      </c>
      <c r="B323" s="454" t="s">
        <v>872</v>
      </c>
      <c r="C323" s="454" t="s">
        <v>783</v>
      </c>
      <c r="D323" s="454" t="s">
        <v>497</v>
      </c>
      <c r="E323" s="454" t="s">
        <v>7</v>
      </c>
      <c r="F323" s="454" t="s">
        <v>886</v>
      </c>
      <c r="G323" s="455">
        <v>1</v>
      </c>
      <c r="H323" s="454" t="s">
        <v>6</v>
      </c>
      <c r="I323" s="456">
        <v>0.58989999999999998</v>
      </c>
      <c r="J323" s="454" t="s">
        <v>706</v>
      </c>
      <c r="K323" s="457">
        <v>3.4</v>
      </c>
      <c r="L323" s="457">
        <v>3.4</v>
      </c>
      <c r="M323" s="457">
        <v>2.0059999999999998</v>
      </c>
    </row>
    <row r="324" spans="1:13">
      <c r="A324" s="454" t="s">
        <v>877</v>
      </c>
      <c r="B324" s="454" t="s">
        <v>872</v>
      </c>
      <c r="C324" s="454" t="s">
        <v>783</v>
      </c>
      <c r="D324" s="454" t="s">
        <v>498</v>
      </c>
      <c r="E324" s="454" t="s">
        <v>7</v>
      </c>
      <c r="F324" s="454" t="s">
        <v>886</v>
      </c>
      <c r="G324" s="455">
        <v>1</v>
      </c>
      <c r="H324" s="454" t="s">
        <v>6</v>
      </c>
      <c r="I324" s="456">
        <v>0.58989999999999998</v>
      </c>
      <c r="J324" s="454" t="s">
        <v>706</v>
      </c>
      <c r="K324" s="457">
        <v>12</v>
      </c>
      <c r="L324" s="457">
        <v>12</v>
      </c>
      <c r="M324" s="457">
        <v>7.0780000000000003</v>
      </c>
    </row>
    <row r="325" spans="1:13">
      <c r="A325" s="454" t="s">
        <v>877</v>
      </c>
      <c r="B325" s="454" t="s">
        <v>872</v>
      </c>
      <c r="C325" s="454" t="s">
        <v>783</v>
      </c>
      <c r="D325" s="454" t="s">
        <v>499</v>
      </c>
      <c r="E325" s="454" t="s">
        <v>7</v>
      </c>
      <c r="F325" s="454" t="s">
        <v>886</v>
      </c>
      <c r="G325" s="455">
        <v>0.5</v>
      </c>
      <c r="H325" s="454" t="s">
        <v>9</v>
      </c>
      <c r="I325" s="456">
        <v>0.5</v>
      </c>
      <c r="J325" s="454" t="s">
        <v>706</v>
      </c>
      <c r="K325" s="457">
        <v>16</v>
      </c>
      <c r="L325" s="457">
        <v>8</v>
      </c>
      <c r="M325" s="457">
        <v>8</v>
      </c>
    </row>
    <row r="326" spans="1:13">
      <c r="A326" s="454" t="s">
        <v>877</v>
      </c>
      <c r="B326" s="454" t="s">
        <v>872</v>
      </c>
      <c r="C326" s="454" t="s">
        <v>783</v>
      </c>
      <c r="D326" s="454" t="s">
        <v>504</v>
      </c>
      <c r="E326" s="454" t="s">
        <v>1302</v>
      </c>
      <c r="F326" s="454" t="s">
        <v>886</v>
      </c>
      <c r="G326" s="455">
        <v>1</v>
      </c>
      <c r="H326" s="454" t="s">
        <v>6</v>
      </c>
      <c r="I326" s="456">
        <v>0.99700999999999995</v>
      </c>
      <c r="J326" s="454" t="s">
        <v>706</v>
      </c>
      <c r="K326" s="457">
        <v>0.45</v>
      </c>
      <c r="L326" s="457">
        <v>0.45</v>
      </c>
      <c r="M326" s="457">
        <v>0.44900000000000001</v>
      </c>
    </row>
    <row r="327" spans="1:13">
      <c r="A327" s="454" t="s">
        <v>877</v>
      </c>
      <c r="B327" s="454" t="s">
        <v>872</v>
      </c>
      <c r="C327" s="454" t="s">
        <v>783</v>
      </c>
      <c r="D327" s="454" t="s">
        <v>503</v>
      </c>
      <c r="E327" s="454" t="s">
        <v>1302</v>
      </c>
      <c r="F327" s="454" t="s">
        <v>885</v>
      </c>
      <c r="G327" s="455">
        <v>1</v>
      </c>
      <c r="H327" s="454" t="s">
        <v>6</v>
      </c>
      <c r="I327" s="456">
        <v>0.99700999999999995</v>
      </c>
      <c r="J327" s="454" t="s">
        <v>706</v>
      </c>
      <c r="K327" s="457">
        <v>39</v>
      </c>
      <c r="L327" s="457">
        <v>39</v>
      </c>
      <c r="M327" s="457">
        <v>38.883000000000003</v>
      </c>
    </row>
    <row r="328" spans="1:13">
      <c r="A328" s="454" t="s">
        <v>877</v>
      </c>
      <c r="B328" s="454" t="s">
        <v>872</v>
      </c>
      <c r="C328" s="454" t="s">
        <v>783</v>
      </c>
      <c r="D328" s="454" t="s">
        <v>505</v>
      </c>
      <c r="E328" s="454" t="s">
        <v>1302</v>
      </c>
      <c r="F328" s="454" t="s">
        <v>886</v>
      </c>
      <c r="G328" s="455">
        <v>1</v>
      </c>
      <c r="H328" s="454" t="s">
        <v>6</v>
      </c>
      <c r="I328" s="456">
        <v>0.99700999999999995</v>
      </c>
      <c r="J328" s="454" t="s">
        <v>706</v>
      </c>
      <c r="K328" s="457">
        <v>0.6</v>
      </c>
      <c r="L328" s="457">
        <v>0.6</v>
      </c>
      <c r="M328" s="457">
        <v>0.59799999999999998</v>
      </c>
    </row>
    <row r="329" spans="1:13">
      <c r="A329" s="454" t="s">
        <v>877</v>
      </c>
      <c r="B329" s="454" t="s">
        <v>872</v>
      </c>
      <c r="C329" s="454" t="s">
        <v>783</v>
      </c>
      <c r="D329" s="454" t="s">
        <v>500</v>
      </c>
      <c r="E329" s="454" t="s">
        <v>7</v>
      </c>
      <c r="F329" s="454" t="s">
        <v>886</v>
      </c>
      <c r="G329" s="455">
        <v>1</v>
      </c>
      <c r="H329" s="454" t="s">
        <v>6</v>
      </c>
      <c r="I329" s="456">
        <v>0.49980000000000002</v>
      </c>
      <c r="J329" s="454" t="s">
        <v>706</v>
      </c>
      <c r="K329" s="457">
        <v>16</v>
      </c>
      <c r="L329" s="457">
        <v>16</v>
      </c>
      <c r="M329" s="457">
        <v>7.9969999999999999</v>
      </c>
    </row>
    <row r="330" spans="1:13">
      <c r="A330" s="454" t="s">
        <v>877</v>
      </c>
      <c r="B330" s="454" t="s">
        <v>872</v>
      </c>
      <c r="C330" s="454" t="s">
        <v>783</v>
      </c>
      <c r="D330" s="454" t="s">
        <v>501</v>
      </c>
      <c r="E330" s="454" t="s">
        <v>1122</v>
      </c>
      <c r="F330" s="454" t="s">
        <v>886</v>
      </c>
      <c r="G330" s="455">
        <v>1</v>
      </c>
      <c r="H330" s="454" t="s">
        <v>6</v>
      </c>
      <c r="I330" s="456">
        <v>0.58989999999999998</v>
      </c>
      <c r="J330" s="454" t="s">
        <v>706</v>
      </c>
      <c r="K330" s="457">
        <v>3.78</v>
      </c>
      <c r="L330" s="457">
        <v>3.78</v>
      </c>
      <c r="M330" s="457">
        <v>2.23</v>
      </c>
    </row>
    <row r="331" spans="1:13">
      <c r="A331" s="454" t="s">
        <v>877</v>
      </c>
      <c r="B331" s="454" t="s">
        <v>872</v>
      </c>
      <c r="C331" s="454" t="s">
        <v>783</v>
      </c>
      <c r="D331" s="454" t="s">
        <v>495</v>
      </c>
      <c r="E331" s="454" t="s">
        <v>7</v>
      </c>
      <c r="F331" s="454" t="s">
        <v>885</v>
      </c>
      <c r="G331" s="455">
        <v>1</v>
      </c>
      <c r="H331" s="454" t="s">
        <v>6</v>
      </c>
      <c r="I331" s="456">
        <v>0.58989999999999998</v>
      </c>
      <c r="J331" s="454" t="s">
        <v>706</v>
      </c>
      <c r="K331" s="457">
        <v>2.2000000000000002</v>
      </c>
      <c r="L331" s="457">
        <v>2.2000000000000002</v>
      </c>
      <c r="M331" s="457">
        <v>1.298</v>
      </c>
    </row>
    <row r="332" spans="1:13">
      <c r="A332" s="454" t="s">
        <v>877</v>
      </c>
      <c r="B332" s="454" t="s">
        <v>872</v>
      </c>
      <c r="C332" s="454" t="s">
        <v>783</v>
      </c>
      <c r="D332" s="454" t="s">
        <v>495</v>
      </c>
      <c r="E332" s="454" t="s">
        <v>7</v>
      </c>
      <c r="F332" s="454" t="s">
        <v>886</v>
      </c>
      <c r="G332" s="455">
        <v>1</v>
      </c>
      <c r="H332" s="454" t="s">
        <v>6</v>
      </c>
      <c r="I332" s="456">
        <v>0.58989999999999998</v>
      </c>
      <c r="J332" s="454" t="s">
        <v>706</v>
      </c>
      <c r="K332" s="457">
        <v>6.6</v>
      </c>
      <c r="L332" s="457">
        <v>6.6</v>
      </c>
      <c r="M332" s="457">
        <v>3.8929999999999998</v>
      </c>
    </row>
    <row r="333" spans="1:13">
      <c r="A333" s="454" t="s">
        <v>877</v>
      </c>
      <c r="B333" s="454" t="s">
        <v>872</v>
      </c>
      <c r="C333" s="454" t="s">
        <v>783</v>
      </c>
      <c r="D333" s="454" t="s">
        <v>506</v>
      </c>
      <c r="E333" s="454" t="s">
        <v>7</v>
      </c>
      <c r="F333" s="454" t="s">
        <v>886</v>
      </c>
      <c r="G333" s="455">
        <v>0.5</v>
      </c>
      <c r="H333" s="454" t="s">
        <v>9</v>
      </c>
      <c r="I333" s="456">
        <v>0.5</v>
      </c>
      <c r="J333" s="454" t="s">
        <v>706</v>
      </c>
      <c r="K333" s="457">
        <v>8.1999999999999993</v>
      </c>
      <c r="L333" s="457">
        <v>4.0999999999999996</v>
      </c>
      <c r="M333" s="457">
        <v>4.0999999999999996</v>
      </c>
    </row>
    <row r="334" spans="1:13">
      <c r="A334" s="454" t="s">
        <v>877</v>
      </c>
      <c r="B334" s="454" t="s">
        <v>872</v>
      </c>
      <c r="C334" s="454" t="s">
        <v>783</v>
      </c>
      <c r="D334" s="454" t="s">
        <v>814</v>
      </c>
      <c r="E334" s="454" t="s">
        <v>7</v>
      </c>
      <c r="F334" s="454" t="s">
        <v>886</v>
      </c>
      <c r="G334" s="455">
        <v>1</v>
      </c>
      <c r="H334" s="454" t="s">
        <v>6</v>
      </c>
      <c r="I334" s="456">
        <v>0.49980000000000002</v>
      </c>
      <c r="J334" s="454" t="s">
        <v>706</v>
      </c>
      <c r="K334" s="457">
        <v>12</v>
      </c>
      <c r="L334" s="457">
        <v>12</v>
      </c>
      <c r="M334" s="457">
        <v>5.9980000000000002</v>
      </c>
    </row>
    <row r="335" spans="1:13">
      <c r="A335" s="454" t="s">
        <v>877</v>
      </c>
      <c r="B335" s="454" t="s">
        <v>872</v>
      </c>
      <c r="C335" s="454" t="s">
        <v>783</v>
      </c>
      <c r="D335" s="454" t="s">
        <v>1141</v>
      </c>
      <c r="E335" s="454" t="s">
        <v>1122</v>
      </c>
      <c r="F335" s="454" t="s">
        <v>886</v>
      </c>
      <c r="G335" s="455">
        <v>0.21249999999999999</v>
      </c>
      <c r="H335" s="454" t="s">
        <v>9</v>
      </c>
      <c r="I335" s="456">
        <v>0.21249999999999999</v>
      </c>
      <c r="J335" s="454" t="s">
        <v>706</v>
      </c>
      <c r="K335" s="457">
        <v>0.2</v>
      </c>
      <c r="L335" s="457">
        <v>4.2999999999999997E-2</v>
      </c>
      <c r="M335" s="457">
        <v>4.2999999999999997E-2</v>
      </c>
    </row>
    <row r="336" spans="1:13">
      <c r="A336" s="454" t="s">
        <v>877</v>
      </c>
      <c r="B336" s="454" t="s">
        <v>872</v>
      </c>
      <c r="C336" s="454" t="s">
        <v>783</v>
      </c>
      <c r="D336" s="454" t="s">
        <v>507</v>
      </c>
      <c r="E336" s="454" t="s">
        <v>7</v>
      </c>
      <c r="F336" s="454" t="s">
        <v>886</v>
      </c>
      <c r="G336" s="455">
        <v>0.49</v>
      </c>
      <c r="H336" s="454" t="s">
        <v>9</v>
      </c>
      <c r="I336" s="456">
        <v>0.49</v>
      </c>
      <c r="J336" s="454" t="s">
        <v>706</v>
      </c>
      <c r="K336" s="457">
        <v>24</v>
      </c>
      <c r="L336" s="457">
        <v>11.76</v>
      </c>
      <c r="M336" s="457">
        <v>11.76</v>
      </c>
    </row>
    <row r="337" spans="1:13">
      <c r="A337" s="454" t="s">
        <v>877</v>
      </c>
      <c r="B337" s="454" t="s">
        <v>872</v>
      </c>
      <c r="C337" s="454" t="s">
        <v>783</v>
      </c>
      <c r="D337" s="454" t="s">
        <v>508</v>
      </c>
      <c r="E337" s="454" t="s">
        <v>7</v>
      </c>
      <c r="F337" s="454" t="s">
        <v>886</v>
      </c>
      <c r="G337" s="455">
        <v>1</v>
      </c>
      <c r="H337" s="454" t="s">
        <v>6</v>
      </c>
      <c r="I337" s="456">
        <v>0.58989999999999998</v>
      </c>
      <c r="J337" s="454" t="s">
        <v>706</v>
      </c>
      <c r="K337" s="457">
        <v>28</v>
      </c>
      <c r="L337" s="457">
        <v>28</v>
      </c>
      <c r="M337" s="457">
        <v>16.518000000000001</v>
      </c>
    </row>
    <row r="338" spans="1:13">
      <c r="A338" s="454" t="s">
        <v>877</v>
      </c>
      <c r="B338" s="454" t="s">
        <v>872</v>
      </c>
      <c r="C338" s="454" t="s">
        <v>783</v>
      </c>
      <c r="D338" s="454" t="s">
        <v>509</v>
      </c>
      <c r="E338" s="454" t="s">
        <v>7</v>
      </c>
      <c r="F338" s="454" t="s">
        <v>886</v>
      </c>
      <c r="G338" s="455">
        <v>0.49</v>
      </c>
      <c r="H338" s="454" t="s">
        <v>9</v>
      </c>
      <c r="I338" s="456">
        <v>0.49</v>
      </c>
      <c r="J338" s="454" t="s">
        <v>706</v>
      </c>
      <c r="K338" s="457">
        <v>12</v>
      </c>
      <c r="L338" s="457">
        <v>5.88</v>
      </c>
      <c r="M338" s="457">
        <v>5.88</v>
      </c>
    </row>
    <row r="339" spans="1:13">
      <c r="A339" s="454" t="s">
        <v>877</v>
      </c>
      <c r="B339" s="454" t="s">
        <v>872</v>
      </c>
      <c r="C339" s="454" t="s">
        <v>783</v>
      </c>
      <c r="D339" s="454" t="s">
        <v>732</v>
      </c>
      <c r="E339" s="454" t="s">
        <v>7</v>
      </c>
      <c r="F339" s="454" t="s">
        <v>886</v>
      </c>
      <c r="G339" s="455">
        <v>1</v>
      </c>
      <c r="H339" s="454" t="s">
        <v>6</v>
      </c>
      <c r="I339" s="456">
        <v>0.49980000000000002</v>
      </c>
      <c r="J339" s="454" t="s">
        <v>706</v>
      </c>
      <c r="K339" s="457">
        <v>29.9</v>
      </c>
      <c r="L339" s="457">
        <v>29.9</v>
      </c>
      <c r="M339" s="457">
        <v>14.944000000000001</v>
      </c>
    </row>
    <row r="340" spans="1:13">
      <c r="A340" s="454" t="s">
        <v>877</v>
      </c>
      <c r="B340" s="454" t="s">
        <v>872</v>
      </c>
      <c r="C340" s="454" t="s">
        <v>783</v>
      </c>
      <c r="D340" s="454" t="s">
        <v>510</v>
      </c>
      <c r="E340" s="454" t="s">
        <v>7</v>
      </c>
      <c r="F340" s="454" t="s">
        <v>886</v>
      </c>
      <c r="G340" s="455">
        <v>0.5</v>
      </c>
      <c r="H340" s="454" t="s">
        <v>9</v>
      </c>
      <c r="I340" s="456">
        <v>0.5</v>
      </c>
      <c r="J340" s="454" t="s">
        <v>706</v>
      </c>
      <c r="K340" s="457">
        <v>10</v>
      </c>
      <c r="L340" s="457">
        <v>5</v>
      </c>
      <c r="M340" s="457">
        <v>5</v>
      </c>
    </row>
    <row r="341" spans="1:13">
      <c r="A341" s="454" t="s">
        <v>877</v>
      </c>
      <c r="B341" s="454" t="s">
        <v>872</v>
      </c>
      <c r="C341" s="454" t="s">
        <v>783</v>
      </c>
      <c r="D341" s="454" t="s">
        <v>1142</v>
      </c>
      <c r="E341" s="454" t="s">
        <v>1122</v>
      </c>
      <c r="F341" s="454" t="s">
        <v>886</v>
      </c>
      <c r="G341" s="455">
        <v>1</v>
      </c>
      <c r="H341" s="454" t="s">
        <v>6</v>
      </c>
      <c r="I341" s="456">
        <v>0.58989999999999998</v>
      </c>
      <c r="J341" s="454" t="s">
        <v>916</v>
      </c>
      <c r="K341" s="457">
        <v>13.491</v>
      </c>
      <c r="L341" s="457">
        <v>13.491</v>
      </c>
      <c r="M341" s="457">
        <v>7.9580000000000002</v>
      </c>
    </row>
    <row r="342" spans="1:13">
      <c r="A342" s="454" t="s">
        <v>877</v>
      </c>
      <c r="B342" s="454" t="s">
        <v>872</v>
      </c>
      <c r="C342" s="454" t="s">
        <v>783</v>
      </c>
      <c r="D342" s="454" t="s">
        <v>815</v>
      </c>
      <c r="E342" s="454" t="s">
        <v>7</v>
      </c>
      <c r="F342" s="454" t="s">
        <v>886</v>
      </c>
      <c r="G342" s="455">
        <v>1</v>
      </c>
      <c r="H342" s="454" t="s">
        <v>6</v>
      </c>
      <c r="I342" s="456">
        <v>0.49980000000000002</v>
      </c>
      <c r="J342" s="454" t="s">
        <v>706</v>
      </c>
      <c r="K342" s="457">
        <v>7.5</v>
      </c>
      <c r="L342" s="457">
        <v>7.5</v>
      </c>
      <c r="M342" s="457">
        <v>3.7490000000000001</v>
      </c>
    </row>
    <row r="343" spans="1:13">
      <c r="A343" s="454" t="s">
        <v>877</v>
      </c>
      <c r="B343" s="454" t="s">
        <v>872</v>
      </c>
      <c r="C343" s="454" t="s">
        <v>783</v>
      </c>
      <c r="D343" s="454" t="s">
        <v>760</v>
      </c>
      <c r="E343" s="454" t="s">
        <v>7</v>
      </c>
      <c r="F343" s="454" t="s">
        <v>886</v>
      </c>
      <c r="G343" s="455">
        <v>1</v>
      </c>
      <c r="H343" s="454" t="s">
        <v>6</v>
      </c>
      <c r="I343" s="456">
        <v>0.58989999999999998</v>
      </c>
      <c r="J343" s="454" t="s">
        <v>706</v>
      </c>
      <c r="K343" s="457">
        <v>22.93</v>
      </c>
      <c r="L343" s="457">
        <v>22.93</v>
      </c>
      <c r="M343" s="457">
        <v>13.526</v>
      </c>
    </row>
    <row r="344" spans="1:13">
      <c r="A344" s="454" t="s">
        <v>877</v>
      </c>
      <c r="B344" s="454" t="s">
        <v>872</v>
      </c>
      <c r="C344" s="454" t="s">
        <v>783</v>
      </c>
      <c r="D344" s="454" t="s">
        <v>512</v>
      </c>
      <c r="E344" s="454" t="s">
        <v>7</v>
      </c>
      <c r="F344" s="454" t="s">
        <v>886</v>
      </c>
      <c r="G344" s="455">
        <v>0.49</v>
      </c>
      <c r="H344" s="454" t="s">
        <v>9</v>
      </c>
      <c r="I344" s="456">
        <v>0.49</v>
      </c>
      <c r="J344" s="454" t="s">
        <v>706</v>
      </c>
      <c r="K344" s="457">
        <v>26.05</v>
      </c>
      <c r="L344" s="457">
        <v>12.765000000000001</v>
      </c>
      <c r="M344" s="457">
        <v>12.765000000000001</v>
      </c>
    </row>
    <row r="345" spans="1:13">
      <c r="A345" s="454" t="s">
        <v>877</v>
      </c>
      <c r="B345" s="454" t="s">
        <v>872</v>
      </c>
      <c r="C345" s="454" t="s">
        <v>783</v>
      </c>
      <c r="D345" s="454" t="s">
        <v>520</v>
      </c>
      <c r="E345" s="454" t="s">
        <v>7</v>
      </c>
      <c r="F345" s="454" t="s">
        <v>886</v>
      </c>
      <c r="G345" s="455">
        <v>0.5</v>
      </c>
      <c r="H345" s="454" t="s">
        <v>9</v>
      </c>
      <c r="I345" s="456">
        <v>0.5</v>
      </c>
      <c r="J345" s="454" t="s">
        <v>706</v>
      </c>
      <c r="K345" s="457">
        <v>8</v>
      </c>
      <c r="L345" s="457">
        <v>4</v>
      </c>
      <c r="M345" s="457">
        <v>4</v>
      </c>
    </row>
    <row r="346" spans="1:13">
      <c r="A346" s="454" t="s">
        <v>877</v>
      </c>
      <c r="B346" s="454" t="s">
        <v>872</v>
      </c>
      <c r="C346" s="454" t="s">
        <v>783</v>
      </c>
      <c r="D346" s="454" t="s">
        <v>730</v>
      </c>
      <c r="E346" s="454" t="s">
        <v>1122</v>
      </c>
      <c r="F346" s="454" t="s">
        <v>886</v>
      </c>
      <c r="G346" s="455">
        <v>0.29436000000000001</v>
      </c>
      <c r="H346" s="454" t="s">
        <v>9</v>
      </c>
      <c r="I346" s="456">
        <v>0.29436000000000001</v>
      </c>
      <c r="J346" s="454" t="s">
        <v>706</v>
      </c>
      <c r="K346" s="457">
        <v>7.1</v>
      </c>
      <c r="L346" s="457">
        <v>2.09</v>
      </c>
      <c r="M346" s="457">
        <v>2.09</v>
      </c>
    </row>
    <row r="347" spans="1:13">
      <c r="A347" s="454" t="s">
        <v>877</v>
      </c>
      <c r="B347" s="454" t="s">
        <v>872</v>
      </c>
      <c r="C347" s="454" t="s">
        <v>783</v>
      </c>
      <c r="D347" s="454" t="s">
        <v>517</v>
      </c>
      <c r="E347" s="454" t="s">
        <v>1302</v>
      </c>
      <c r="F347" s="454" t="s">
        <v>885</v>
      </c>
      <c r="G347" s="455">
        <v>1</v>
      </c>
      <c r="H347" s="454" t="s">
        <v>6</v>
      </c>
      <c r="I347" s="456">
        <v>0.99700999999999995</v>
      </c>
      <c r="J347" s="454" t="s">
        <v>706</v>
      </c>
      <c r="K347" s="457">
        <v>122</v>
      </c>
      <c r="L347" s="457">
        <v>122</v>
      </c>
      <c r="M347" s="457">
        <v>121.63500000000001</v>
      </c>
    </row>
    <row r="348" spans="1:13">
      <c r="A348" s="454" t="s">
        <v>877</v>
      </c>
      <c r="B348" s="454" t="s">
        <v>872</v>
      </c>
      <c r="C348" s="454" t="s">
        <v>783</v>
      </c>
      <c r="D348" s="454" t="s">
        <v>816</v>
      </c>
      <c r="E348" s="454" t="s">
        <v>7</v>
      </c>
      <c r="F348" s="454" t="s">
        <v>886</v>
      </c>
      <c r="G348" s="455">
        <v>1</v>
      </c>
      <c r="H348" s="454" t="s">
        <v>6</v>
      </c>
      <c r="I348" s="456">
        <v>0.49980000000000002</v>
      </c>
      <c r="J348" s="454" t="s">
        <v>706</v>
      </c>
      <c r="K348" s="457">
        <v>9.1999999999999993</v>
      </c>
      <c r="L348" s="457">
        <v>9.1999999999999993</v>
      </c>
      <c r="M348" s="457">
        <v>4.5979999999999999</v>
      </c>
    </row>
    <row r="349" spans="1:13">
      <c r="A349" s="454" t="s">
        <v>877</v>
      </c>
      <c r="B349" s="454" t="s">
        <v>872</v>
      </c>
      <c r="C349" s="454" t="s">
        <v>783</v>
      </c>
      <c r="D349" s="454" t="s">
        <v>518</v>
      </c>
      <c r="E349" s="454" t="s">
        <v>7</v>
      </c>
      <c r="F349" s="454" t="s">
        <v>886</v>
      </c>
      <c r="G349" s="455">
        <v>0.5</v>
      </c>
      <c r="H349" s="454" t="s">
        <v>9</v>
      </c>
      <c r="I349" s="456">
        <v>0.5</v>
      </c>
      <c r="J349" s="454" t="s">
        <v>706</v>
      </c>
      <c r="K349" s="457">
        <v>12</v>
      </c>
      <c r="L349" s="457">
        <v>6</v>
      </c>
      <c r="M349" s="457">
        <v>6</v>
      </c>
    </row>
    <row r="350" spans="1:13">
      <c r="A350" s="454" t="s">
        <v>877</v>
      </c>
      <c r="B350" s="454" t="s">
        <v>872</v>
      </c>
      <c r="C350" s="454" t="s">
        <v>783</v>
      </c>
      <c r="D350" s="454" t="s">
        <v>521</v>
      </c>
      <c r="E350" s="454" t="s">
        <v>1302</v>
      </c>
      <c r="F350" s="454" t="s">
        <v>885</v>
      </c>
      <c r="G350" s="455">
        <v>1</v>
      </c>
      <c r="H350" s="454" t="s">
        <v>6</v>
      </c>
      <c r="I350" s="456">
        <v>0.49976999999999999</v>
      </c>
      <c r="J350" s="454" t="s">
        <v>706</v>
      </c>
      <c r="K350" s="457">
        <v>120</v>
      </c>
      <c r="L350" s="457">
        <v>120</v>
      </c>
      <c r="M350" s="457">
        <v>59.972000000000001</v>
      </c>
    </row>
    <row r="351" spans="1:13">
      <c r="A351" s="454" t="s">
        <v>877</v>
      </c>
      <c r="B351" s="454" t="s">
        <v>872</v>
      </c>
      <c r="C351" s="454" t="s">
        <v>783</v>
      </c>
      <c r="D351" s="454" t="s">
        <v>523</v>
      </c>
      <c r="E351" s="454" t="s">
        <v>1302</v>
      </c>
      <c r="F351" s="454" t="s">
        <v>886</v>
      </c>
      <c r="G351" s="455">
        <v>1</v>
      </c>
      <c r="H351" s="454" t="s">
        <v>6</v>
      </c>
      <c r="I351" s="456">
        <v>0.49976999999999999</v>
      </c>
      <c r="J351" s="454" t="s">
        <v>706</v>
      </c>
      <c r="K351" s="457">
        <v>0.39</v>
      </c>
      <c r="L351" s="457">
        <v>0.39</v>
      </c>
      <c r="M351" s="457">
        <v>0.19500000000000001</v>
      </c>
    </row>
    <row r="352" spans="1:13">
      <c r="A352" s="454" t="s">
        <v>877</v>
      </c>
      <c r="B352" s="454" t="s">
        <v>872</v>
      </c>
      <c r="C352" s="454" t="s">
        <v>783</v>
      </c>
      <c r="D352" s="454" t="s">
        <v>523</v>
      </c>
      <c r="E352" s="454" t="s">
        <v>1302</v>
      </c>
      <c r="F352" s="454" t="s">
        <v>886</v>
      </c>
      <c r="G352" s="455">
        <v>1</v>
      </c>
      <c r="H352" s="454" t="s">
        <v>6</v>
      </c>
      <c r="I352" s="456">
        <v>0.99700999999999995</v>
      </c>
      <c r="J352" s="454" t="s">
        <v>706</v>
      </c>
      <c r="K352" s="457">
        <v>1</v>
      </c>
      <c r="L352" s="457">
        <v>1</v>
      </c>
      <c r="M352" s="457">
        <v>0.997</v>
      </c>
    </row>
    <row r="353" spans="1:13">
      <c r="A353" s="454" t="s">
        <v>877</v>
      </c>
      <c r="B353" s="454" t="s">
        <v>872</v>
      </c>
      <c r="C353" s="454" t="s">
        <v>783</v>
      </c>
      <c r="D353" s="454" t="s">
        <v>761</v>
      </c>
      <c r="E353" s="454" t="s">
        <v>1122</v>
      </c>
      <c r="F353" s="454" t="s">
        <v>886</v>
      </c>
      <c r="G353" s="455">
        <v>0.17493</v>
      </c>
      <c r="H353" s="454" t="s">
        <v>9</v>
      </c>
      <c r="I353" s="456">
        <v>0.17493</v>
      </c>
      <c r="J353" s="454" t="s">
        <v>706</v>
      </c>
      <c r="K353" s="457">
        <v>2.4300000000000002</v>
      </c>
      <c r="L353" s="457">
        <v>0.42499999999999999</v>
      </c>
      <c r="M353" s="457">
        <v>0.42499999999999999</v>
      </c>
    </row>
    <row r="354" spans="1:13">
      <c r="A354" s="454" t="s">
        <v>877</v>
      </c>
      <c r="B354" s="454" t="s">
        <v>872</v>
      </c>
      <c r="C354" s="454" t="s">
        <v>783</v>
      </c>
      <c r="D354" s="454" t="s">
        <v>524</v>
      </c>
      <c r="E354" s="454" t="s">
        <v>1302</v>
      </c>
      <c r="F354" s="454" t="s">
        <v>886</v>
      </c>
      <c r="G354" s="455">
        <v>1</v>
      </c>
      <c r="H354" s="454" t="s">
        <v>6</v>
      </c>
      <c r="I354" s="456">
        <v>0.99700999999999995</v>
      </c>
      <c r="J354" s="454" t="s">
        <v>706</v>
      </c>
      <c r="K354" s="457">
        <v>0.375</v>
      </c>
      <c r="L354" s="457">
        <v>0.375</v>
      </c>
      <c r="M354" s="457">
        <v>0.374</v>
      </c>
    </row>
    <row r="355" spans="1:13">
      <c r="A355" s="454" t="s">
        <v>877</v>
      </c>
      <c r="B355" s="454" t="s">
        <v>872</v>
      </c>
      <c r="C355" s="454" t="s">
        <v>783</v>
      </c>
      <c r="D355" s="454" t="s">
        <v>524</v>
      </c>
      <c r="E355" s="454" t="s">
        <v>1302</v>
      </c>
      <c r="F355" s="454" t="s">
        <v>886</v>
      </c>
      <c r="G355" s="455">
        <v>1</v>
      </c>
      <c r="H355" s="454" t="s">
        <v>6</v>
      </c>
      <c r="I355" s="456">
        <v>0.99700999999999995</v>
      </c>
      <c r="J355" s="454" t="s">
        <v>706</v>
      </c>
      <c r="K355" s="457">
        <v>1.3</v>
      </c>
      <c r="L355" s="457">
        <v>1.3</v>
      </c>
      <c r="M355" s="457">
        <v>1.296</v>
      </c>
    </row>
    <row r="356" spans="1:13">
      <c r="A356" s="454" t="s">
        <v>877</v>
      </c>
      <c r="B356" s="454" t="s">
        <v>872</v>
      </c>
      <c r="C356" s="454" t="s">
        <v>783</v>
      </c>
      <c r="D356" s="454" t="s">
        <v>902</v>
      </c>
      <c r="E356" s="454" t="s">
        <v>7</v>
      </c>
      <c r="F356" s="454" t="s">
        <v>886</v>
      </c>
      <c r="G356" s="455">
        <v>0.5</v>
      </c>
      <c r="H356" s="454" t="s">
        <v>9</v>
      </c>
      <c r="I356" s="456">
        <v>0.5</v>
      </c>
      <c r="J356" s="454" t="s">
        <v>706</v>
      </c>
      <c r="K356" s="457">
        <v>29.7</v>
      </c>
      <c r="L356" s="457">
        <v>14.85</v>
      </c>
      <c r="M356" s="457">
        <v>14.85</v>
      </c>
    </row>
    <row r="357" spans="1:13">
      <c r="A357" s="454" t="s">
        <v>877</v>
      </c>
      <c r="B357" s="454" t="s">
        <v>872</v>
      </c>
      <c r="C357" s="454" t="s">
        <v>783</v>
      </c>
      <c r="D357" s="454" t="s">
        <v>1143</v>
      </c>
      <c r="E357" s="454" t="s">
        <v>1122</v>
      </c>
      <c r="F357" s="454" t="s">
        <v>886</v>
      </c>
      <c r="G357" s="455">
        <v>0.21249999999999999</v>
      </c>
      <c r="H357" s="454" t="s">
        <v>9</v>
      </c>
      <c r="I357" s="456">
        <v>0.21249999999999999</v>
      </c>
      <c r="J357" s="454" t="s">
        <v>706</v>
      </c>
      <c r="K357" s="457">
        <v>0.6</v>
      </c>
      <c r="L357" s="457">
        <v>0.128</v>
      </c>
      <c r="M357" s="457">
        <v>0.128</v>
      </c>
    </row>
    <row r="358" spans="1:13">
      <c r="A358" s="454" t="s">
        <v>877</v>
      </c>
      <c r="B358" s="454" t="s">
        <v>872</v>
      </c>
      <c r="C358" s="454" t="s">
        <v>783</v>
      </c>
      <c r="D358" s="454" t="s">
        <v>932</v>
      </c>
      <c r="E358" s="454" t="s">
        <v>1122</v>
      </c>
      <c r="F358" s="454" t="s">
        <v>886</v>
      </c>
      <c r="G358" s="455">
        <v>1</v>
      </c>
      <c r="H358" s="454" t="s">
        <v>6</v>
      </c>
      <c r="I358" s="456">
        <v>0.49980000000000002</v>
      </c>
      <c r="J358" s="454" t="s">
        <v>706</v>
      </c>
      <c r="K358" s="457">
        <v>3</v>
      </c>
      <c r="L358" s="457">
        <v>3</v>
      </c>
      <c r="M358" s="457">
        <v>1.4990000000000001</v>
      </c>
    </row>
    <row r="359" spans="1:13">
      <c r="A359" s="454" t="s">
        <v>877</v>
      </c>
      <c r="B359" s="454" t="s">
        <v>872</v>
      </c>
      <c r="C359" s="454" t="s">
        <v>783</v>
      </c>
      <c r="D359" s="454" t="s">
        <v>519</v>
      </c>
      <c r="E359" s="454" t="s">
        <v>7</v>
      </c>
      <c r="F359" s="454" t="s">
        <v>886</v>
      </c>
      <c r="G359" s="455">
        <v>0.5</v>
      </c>
      <c r="H359" s="454" t="s">
        <v>9</v>
      </c>
      <c r="I359" s="456">
        <v>0.5</v>
      </c>
      <c r="J359" s="454" t="s">
        <v>706</v>
      </c>
      <c r="K359" s="457">
        <v>5.6</v>
      </c>
      <c r="L359" s="457">
        <v>2.8</v>
      </c>
      <c r="M359" s="457">
        <v>2.8</v>
      </c>
    </row>
    <row r="360" spans="1:13">
      <c r="A360" s="454" t="s">
        <v>877</v>
      </c>
      <c r="B360" s="454" t="s">
        <v>872</v>
      </c>
      <c r="C360" s="454" t="s">
        <v>783</v>
      </c>
      <c r="D360" s="454" t="s">
        <v>513</v>
      </c>
      <c r="E360" s="454" t="s">
        <v>7</v>
      </c>
      <c r="F360" s="454" t="s">
        <v>886</v>
      </c>
      <c r="G360" s="455">
        <v>0.5</v>
      </c>
      <c r="H360" s="454" t="s">
        <v>9</v>
      </c>
      <c r="I360" s="456">
        <v>0.5</v>
      </c>
      <c r="J360" s="454" t="s">
        <v>706</v>
      </c>
      <c r="K360" s="457">
        <v>10.5</v>
      </c>
      <c r="L360" s="457">
        <v>5.25</v>
      </c>
      <c r="M360" s="457">
        <v>5.25</v>
      </c>
    </row>
    <row r="361" spans="1:13">
      <c r="A361" s="454" t="s">
        <v>877</v>
      </c>
      <c r="B361" s="454" t="s">
        <v>872</v>
      </c>
      <c r="C361" s="454" t="s">
        <v>783</v>
      </c>
      <c r="D361" s="454" t="s">
        <v>817</v>
      </c>
      <c r="E361" s="454" t="s">
        <v>1122</v>
      </c>
      <c r="F361" s="454" t="s">
        <v>886</v>
      </c>
      <c r="G361" s="455">
        <v>1</v>
      </c>
      <c r="H361" s="454" t="s">
        <v>6</v>
      </c>
      <c r="I361" s="456">
        <v>0.49980000000000002</v>
      </c>
      <c r="J361" s="454" t="s">
        <v>706</v>
      </c>
      <c r="K361" s="457">
        <v>4.2</v>
      </c>
      <c r="L361" s="457">
        <v>4.2</v>
      </c>
      <c r="M361" s="457">
        <v>2.0990000000000002</v>
      </c>
    </row>
    <row r="362" spans="1:13">
      <c r="A362" s="454" t="s">
        <v>877</v>
      </c>
      <c r="B362" s="454" t="s">
        <v>872</v>
      </c>
      <c r="C362" s="454" t="s">
        <v>783</v>
      </c>
      <c r="D362" s="454" t="s">
        <v>514</v>
      </c>
      <c r="E362" s="454" t="s">
        <v>1302</v>
      </c>
      <c r="F362" s="454" t="s">
        <v>885</v>
      </c>
      <c r="G362" s="455">
        <v>1</v>
      </c>
      <c r="H362" s="454" t="s">
        <v>6</v>
      </c>
      <c r="I362" s="456">
        <v>0.49976999999999999</v>
      </c>
      <c r="J362" s="454" t="s">
        <v>706</v>
      </c>
      <c r="K362" s="457">
        <v>1.3</v>
      </c>
      <c r="L362" s="457">
        <v>1.3</v>
      </c>
      <c r="M362" s="457">
        <v>0.65</v>
      </c>
    </row>
    <row r="363" spans="1:13">
      <c r="A363" s="454" t="s">
        <v>877</v>
      </c>
      <c r="B363" s="454" t="s">
        <v>872</v>
      </c>
      <c r="C363" s="454" t="s">
        <v>783</v>
      </c>
      <c r="D363" s="454" t="s">
        <v>514</v>
      </c>
      <c r="E363" s="454" t="s">
        <v>1302</v>
      </c>
      <c r="F363" s="454" t="s">
        <v>885</v>
      </c>
      <c r="G363" s="455">
        <v>1</v>
      </c>
      <c r="H363" s="454" t="s">
        <v>6</v>
      </c>
      <c r="I363" s="456">
        <v>0.49976999999999999</v>
      </c>
      <c r="J363" s="454" t="s">
        <v>706</v>
      </c>
      <c r="K363" s="457">
        <v>45</v>
      </c>
      <c r="L363" s="457">
        <v>45</v>
      </c>
      <c r="M363" s="457">
        <v>22.49</v>
      </c>
    </row>
    <row r="364" spans="1:13">
      <c r="A364" s="454" t="s">
        <v>877</v>
      </c>
      <c r="B364" s="454" t="s">
        <v>872</v>
      </c>
      <c r="C364" s="454" t="s">
        <v>783</v>
      </c>
      <c r="D364" s="454" t="s">
        <v>515</v>
      </c>
      <c r="E364" s="454" t="s">
        <v>7</v>
      </c>
      <c r="F364" s="454" t="s">
        <v>886</v>
      </c>
      <c r="G364" s="455">
        <v>0.49</v>
      </c>
      <c r="H364" s="454" t="s">
        <v>9</v>
      </c>
      <c r="I364" s="456">
        <v>0.49</v>
      </c>
      <c r="J364" s="454" t="s">
        <v>706</v>
      </c>
      <c r="K364" s="457">
        <v>10</v>
      </c>
      <c r="L364" s="457">
        <v>4.9000000000000004</v>
      </c>
      <c r="M364" s="457">
        <v>4.9000000000000004</v>
      </c>
    </row>
    <row r="365" spans="1:13">
      <c r="A365" s="454" t="s">
        <v>877</v>
      </c>
      <c r="B365" s="454" t="s">
        <v>872</v>
      </c>
      <c r="C365" s="454" t="s">
        <v>783</v>
      </c>
      <c r="D365" s="454" t="s">
        <v>522</v>
      </c>
      <c r="E365" s="454" t="s">
        <v>1302</v>
      </c>
      <c r="F365" s="454" t="s">
        <v>885</v>
      </c>
      <c r="G365" s="455">
        <v>1</v>
      </c>
      <c r="H365" s="454" t="s">
        <v>6</v>
      </c>
      <c r="I365" s="456">
        <v>0.49976999999999999</v>
      </c>
      <c r="J365" s="454" t="s">
        <v>706</v>
      </c>
      <c r="K365" s="457">
        <v>45</v>
      </c>
      <c r="L365" s="457">
        <v>45</v>
      </c>
      <c r="M365" s="457">
        <v>22.49</v>
      </c>
    </row>
    <row r="366" spans="1:13">
      <c r="A366" s="454" t="s">
        <v>877</v>
      </c>
      <c r="B366" s="454" t="s">
        <v>872</v>
      </c>
      <c r="C366" s="454" t="s">
        <v>783</v>
      </c>
      <c r="D366" s="454" t="s">
        <v>933</v>
      </c>
      <c r="E366" s="454" t="s">
        <v>1122</v>
      </c>
      <c r="F366" s="454" t="s">
        <v>886</v>
      </c>
      <c r="G366" s="455">
        <v>1</v>
      </c>
      <c r="H366" s="454" t="s">
        <v>6</v>
      </c>
      <c r="I366" s="456">
        <v>0.58989999999999998</v>
      </c>
      <c r="J366" s="454" t="s">
        <v>706</v>
      </c>
      <c r="K366" s="457">
        <v>7</v>
      </c>
      <c r="L366" s="457">
        <v>7</v>
      </c>
      <c r="M366" s="457">
        <v>4.1289999999999996</v>
      </c>
    </row>
    <row r="367" spans="1:13">
      <c r="A367" s="454" t="s">
        <v>877</v>
      </c>
      <c r="B367" s="454" t="s">
        <v>872</v>
      </c>
      <c r="C367" s="454" t="s">
        <v>783</v>
      </c>
      <c r="D367" s="454" t="s">
        <v>762</v>
      </c>
      <c r="E367" s="454" t="s">
        <v>7</v>
      </c>
      <c r="F367" s="454" t="s">
        <v>886</v>
      </c>
      <c r="G367" s="455">
        <v>0.49</v>
      </c>
      <c r="H367" s="454" t="s">
        <v>9</v>
      </c>
      <c r="I367" s="456">
        <v>0.49</v>
      </c>
      <c r="J367" s="454" t="s">
        <v>706</v>
      </c>
      <c r="K367" s="457">
        <v>12.3</v>
      </c>
      <c r="L367" s="457">
        <v>6.0270000000000001</v>
      </c>
      <c r="M367" s="457">
        <v>6.0270000000000001</v>
      </c>
    </row>
    <row r="368" spans="1:13">
      <c r="A368" s="454" t="s">
        <v>877</v>
      </c>
      <c r="B368" s="454" t="s">
        <v>872</v>
      </c>
      <c r="C368" s="454" t="s">
        <v>783</v>
      </c>
      <c r="D368" s="454" t="s">
        <v>818</v>
      </c>
      <c r="E368" s="454" t="s">
        <v>7</v>
      </c>
      <c r="F368" s="454" t="s">
        <v>886</v>
      </c>
      <c r="G368" s="455">
        <v>1</v>
      </c>
      <c r="H368" s="454" t="s">
        <v>6</v>
      </c>
      <c r="I368" s="456">
        <v>0.49980000000000002</v>
      </c>
      <c r="J368" s="454" t="s">
        <v>706</v>
      </c>
      <c r="K368" s="457">
        <v>6.9</v>
      </c>
      <c r="L368" s="457">
        <v>6.9</v>
      </c>
      <c r="M368" s="457">
        <v>3.4489999999999998</v>
      </c>
    </row>
    <row r="369" spans="1:13">
      <c r="A369" s="454" t="s">
        <v>877</v>
      </c>
      <c r="B369" s="454" t="s">
        <v>872</v>
      </c>
      <c r="C369" s="454" t="s">
        <v>783</v>
      </c>
      <c r="D369" s="454" t="s">
        <v>516</v>
      </c>
      <c r="E369" s="454" t="s">
        <v>1302</v>
      </c>
      <c r="F369" s="454" t="s">
        <v>885</v>
      </c>
      <c r="G369" s="455">
        <v>1</v>
      </c>
      <c r="H369" s="454" t="s">
        <v>6</v>
      </c>
      <c r="I369" s="456">
        <v>0.99700999999999995</v>
      </c>
      <c r="J369" s="454" t="s">
        <v>706</v>
      </c>
      <c r="K369" s="457">
        <v>50.5</v>
      </c>
      <c r="L369" s="457">
        <v>50.5</v>
      </c>
      <c r="M369" s="457">
        <v>50.348999999999997</v>
      </c>
    </row>
    <row r="370" spans="1:13">
      <c r="A370" s="454" t="s">
        <v>877</v>
      </c>
      <c r="B370" s="454" t="s">
        <v>872</v>
      </c>
      <c r="C370" s="454" t="s">
        <v>783</v>
      </c>
      <c r="D370" s="454" t="s">
        <v>516</v>
      </c>
      <c r="E370" s="454" t="s">
        <v>1302</v>
      </c>
      <c r="F370" s="454" t="s">
        <v>886</v>
      </c>
      <c r="G370" s="455">
        <v>1</v>
      </c>
      <c r="H370" s="454" t="s">
        <v>6</v>
      </c>
      <c r="I370" s="456">
        <v>0.99700999999999995</v>
      </c>
      <c r="J370" s="454" t="s">
        <v>706</v>
      </c>
      <c r="K370" s="457">
        <v>1.05</v>
      </c>
      <c r="L370" s="457">
        <v>1.05</v>
      </c>
      <c r="M370" s="457">
        <v>1.0469999999999999</v>
      </c>
    </row>
    <row r="371" spans="1:13">
      <c r="A371" s="454" t="s">
        <v>877</v>
      </c>
      <c r="B371" s="454" t="s">
        <v>872</v>
      </c>
      <c r="C371" s="454" t="s">
        <v>783</v>
      </c>
      <c r="D371" s="454" t="s">
        <v>819</v>
      </c>
      <c r="E371" s="454" t="s">
        <v>7</v>
      </c>
      <c r="F371" s="454" t="s">
        <v>886</v>
      </c>
      <c r="G371" s="455">
        <v>1</v>
      </c>
      <c r="H371" s="454" t="s">
        <v>6</v>
      </c>
      <c r="I371" s="456">
        <v>0.49980000000000002</v>
      </c>
      <c r="J371" s="454" t="s">
        <v>706</v>
      </c>
      <c r="K371" s="457">
        <v>16</v>
      </c>
      <c r="L371" s="457">
        <v>16</v>
      </c>
      <c r="M371" s="457">
        <v>7.9969999999999999</v>
      </c>
    </row>
    <row r="372" spans="1:13">
      <c r="A372" s="454" t="s">
        <v>877</v>
      </c>
      <c r="B372" s="454" t="s">
        <v>872</v>
      </c>
      <c r="C372" s="454" t="s">
        <v>783</v>
      </c>
      <c r="D372" s="454" t="s">
        <v>439</v>
      </c>
      <c r="E372" s="454" t="s">
        <v>7</v>
      </c>
      <c r="F372" s="454" t="s">
        <v>886</v>
      </c>
      <c r="G372" s="455">
        <v>1</v>
      </c>
      <c r="H372" s="454" t="s">
        <v>6</v>
      </c>
      <c r="I372" s="456">
        <v>0.58989999999999998</v>
      </c>
      <c r="J372" s="454" t="s">
        <v>706</v>
      </c>
      <c r="K372" s="457">
        <v>22</v>
      </c>
      <c r="L372" s="457">
        <v>22</v>
      </c>
      <c r="M372" s="457">
        <v>12.978</v>
      </c>
    </row>
    <row r="373" spans="1:13">
      <c r="A373" s="454" t="s">
        <v>877</v>
      </c>
      <c r="B373" s="454" t="s">
        <v>872</v>
      </c>
      <c r="C373" s="454" t="s">
        <v>783</v>
      </c>
      <c r="D373" s="454" t="s">
        <v>525</v>
      </c>
      <c r="E373" s="454" t="s">
        <v>1302</v>
      </c>
      <c r="F373" s="454" t="s">
        <v>886</v>
      </c>
      <c r="G373" s="455">
        <v>1</v>
      </c>
      <c r="H373" s="454" t="s">
        <v>6</v>
      </c>
      <c r="I373" s="456">
        <v>0.99700999999999995</v>
      </c>
      <c r="J373" s="454" t="s">
        <v>706</v>
      </c>
      <c r="K373" s="457">
        <v>7.2</v>
      </c>
      <c r="L373" s="457">
        <v>7.2</v>
      </c>
      <c r="M373" s="457">
        <v>7.1779999999999999</v>
      </c>
    </row>
    <row r="374" spans="1:13">
      <c r="A374" s="454" t="s">
        <v>877</v>
      </c>
      <c r="B374" s="454" t="s">
        <v>872</v>
      </c>
      <c r="C374" s="454" t="s">
        <v>783</v>
      </c>
      <c r="D374" s="454" t="s">
        <v>526</v>
      </c>
      <c r="E374" s="454" t="s">
        <v>1302</v>
      </c>
      <c r="F374" s="454" t="s">
        <v>886</v>
      </c>
      <c r="G374" s="455">
        <v>1</v>
      </c>
      <c r="H374" s="454" t="s">
        <v>6</v>
      </c>
      <c r="I374" s="456">
        <v>0.99700999999999995</v>
      </c>
      <c r="J374" s="454" t="s">
        <v>706</v>
      </c>
      <c r="K374" s="457">
        <v>9.8000000000000007</v>
      </c>
      <c r="L374" s="457">
        <v>9.8000000000000007</v>
      </c>
      <c r="M374" s="457">
        <v>9.7710000000000008</v>
      </c>
    </row>
    <row r="375" spans="1:13">
      <c r="A375" s="454" t="s">
        <v>877</v>
      </c>
      <c r="B375" s="454" t="s">
        <v>872</v>
      </c>
      <c r="C375" s="454" t="s">
        <v>783</v>
      </c>
      <c r="D375" s="454" t="s">
        <v>527</v>
      </c>
      <c r="E375" s="454" t="s">
        <v>1302</v>
      </c>
      <c r="F375" s="454" t="s">
        <v>885</v>
      </c>
      <c r="G375" s="455">
        <v>1</v>
      </c>
      <c r="H375" s="454" t="s">
        <v>6</v>
      </c>
      <c r="I375" s="456">
        <v>0.99700999999999995</v>
      </c>
      <c r="J375" s="454" t="s">
        <v>706</v>
      </c>
      <c r="K375" s="457">
        <v>20.399999999999999</v>
      </c>
      <c r="L375" s="457">
        <v>20.399999999999999</v>
      </c>
      <c r="M375" s="457">
        <v>20.338999999999999</v>
      </c>
    </row>
    <row r="376" spans="1:13">
      <c r="A376" s="454" t="s">
        <v>877</v>
      </c>
      <c r="B376" s="454" t="s">
        <v>872</v>
      </c>
      <c r="C376" s="454" t="s">
        <v>783</v>
      </c>
      <c r="D376" s="454" t="s">
        <v>527</v>
      </c>
      <c r="E376" s="454" t="s">
        <v>1302</v>
      </c>
      <c r="F376" s="454" t="s">
        <v>885</v>
      </c>
      <c r="G376" s="455">
        <v>1</v>
      </c>
      <c r="H376" s="454" t="s">
        <v>6</v>
      </c>
      <c r="I376" s="456">
        <v>0.99700999999999995</v>
      </c>
      <c r="J376" s="454" t="s">
        <v>706</v>
      </c>
      <c r="K376" s="457">
        <v>4</v>
      </c>
      <c r="L376" s="457">
        <v>4</v>
      </c>
      <c r="M376" s="457">
        <v>3.988</v>
      </c>
    </row>
    <row r="377" spans="1:13">
      <c r="A377" s="454" t="s">
        <v>877</v>
      </c>
      <c r="B377" s="454" t="s">
        <v>872</v>
      </c>
      <c r="C377" s="454" t="s">
        <v>783</v>
      </c>
      <c r="D377" s="454" t="s">
        <v>763</v>
      </c>
      <c r="E377" s="454" t="s">
        <v>7</v>
      </c>
      <c r="F377" s="454" t="s">
        <v>886</v>
      </c>
      <c r="G377" s="455">
        <v>0.5</v>
      </c>
      <c r="H377" s="454" t="s">
        <v>9</v>
      </c>
      <c r="I377" s="456">
        <v>0.5</v>
      </c>
      <c r="J377" s="454" t="s">
        <v>706</v>
      </c>
      <c r="K377" s="457">
        <v>20.5</v>
      </c>
      <c r="L377" s="457">
        <v>10.25</v>
      </c>
      <c r="M377" s="457">
        <v>10.25</v>
      </c>
    </row>
    <row r="378" spans="1:13">
      <c r="A378" s="454" t="s">
        <v>877</v>
      </c>
      <c r="B378" s="454" t="s">
        <v>872</v>
      </c>
      <c r="C378" s="454" t="s">
        <v>783</v>
      </c>
      <c r="D378" s="454" t="s">
        <v>820</v>
      </c>
      <c r="E378" s="454" t="s">
        <v>7</v>
      </c>
      <c r="F378" s="454" t="s">
        <v>886</v>
      </c>
      <c r="G378" s="455">
        <v>1</v>
      </c>
      <c r="H378" s="454" t="s">
        <v>6</v>
      </c>
      <c r="I378" s="456">
        <v>0.49980000000000002</v>
      </c>
      <c r="J378" s="454" t="s">
        <v>706</v>
      </c>
      <c r="K378" s="457">
        <v>12</v>
      </c>
      <c r="L378" s="457">
        <v>12</v>
      </c>
      <c r="M378" s="457">
        <v>5.9980000000000002</v>
      </c>
    </row>
    <row r="379" spans="1:13">
      <c r="A379" s="454" t="s">
        <v>877</v>
      </c>
      <c r="B379" s="454" t="s">
        <v>872</v>
      </c>
      <c r="C379" s="454" t="s">
        <v>783</v>
      </c>
      <c r="D379" s="454" t="s">
        <v>529</v>
      </c>
      <c r="E379" s="454" t="s">
        <v>1302</v>
      </c>
      <c r="F379" s="454" t="s">
        <v>885</v>
      </c>
      <c r="G379" s="455">
        <v>1</v>
      </c>
      <c r="H379" s="454" t="s">
        <v>6</v>
      </c>
      <c r="I379" s="456">
        <v>0.49976999999999999</v>
      </c>
      <c r="J379" s="454" t="s">
        <v>706</v>
      </c>
      <c r="K379" s="457">
        <v>210</v>
      </c>
      <c r="L379" s="457">
        <v>210</v>
      </c>
      <c r="M379" s="457">
        <v>104.952</v>
      </c>
    </row>
    <row r="380" spans="1:13">
      <c r="A380" s="454" t="s">
        <v>877</v>
      </c>
      <c r="B380" s="454" t="s">
        <v>872</v>
      </c>
      <c r="C380" s="454" t="s">
        <v>783</v>
      </c>
      <c r="D380" s="454" t="s">
        <v>821</v>
      </c>
      <c r="E380" s="454" t="s">
        <v>1122</v>
      </c>
      <c r="F380" s="454" t="s">
        <v>886</v>
      </c>
      <c r="G380" s="455">
        <v>1</v>
      </c>
      <c r="H380" s="454" t="s">
        <v>6</v>
      </c>
      <c r="I380" s="456">
        <v>0.49980000000000002</v>
      </c>
      <c r="J380" s="454" t="s">
        <v>706</v>
      </c>
      <c r="K380" s="457">
        <v>1.2</v>
      </c>
      <c r="L380" s="457">
        <v>1.2</v>
      </c>
      <c r="M380" s="457">
        <v>0.6</v>
      </c>
    </row>
    <row r="381" spans="1:13">
      <c r="A381" s="454" t="s">
        <v>877</v>
      </c>
      <c r="B381" s="454" t="s">
        <v>872</v>
      </c>
      <c r="C381" s="454" t="s">
        <v>783</v>
      </c>
      <c r="D381" s="454" t="s">
        <v>528</v>
      </c>
      <c r="E381" s="454" t="s">
        <v>7</v>
      </c>
      <c r="F381" s="454" t="s">
        <v>886</v>
      </c>
      <c r="G381" s="455">
        <v>0.49</v>
      </c>
      <c r="H381" s="454" t="s">
        <v>9</v>
      </c>
      <c r="I381" s="456">
        <v>0.49</v>
      </c>
      <c r="J381" s="454" t="s">
        <v>706</v>
      </c>
      <c r="K381" s="457">
        <v>8</v>
      </c>
      <c r="L381" s="457">
        <v>3.92</v>
      </c>
      <c r="M381" s="457">
        <v>3.92</v>
      </c>
    </row>
    <row r="382" spans="1:13">
      <c r="A382" s="454" t="s">
        <v>877</v>
      </c>
      <c r="B382" s="454" t="s">
        <v>872</v>
      </c>
      <c r="C382" s="454" t="s">
        <v>783</v>
      </c>
      <c r="D382" s="454" t="s">
        <v>532</v>
      </c>
      <c r="E382" s="454" t="s">
        <v>1302</v>
      </c>
      <c r="F382" s="454" t="s">
        <v>885</v>
      </c>
      <c r="G382" s="455">
        <v>1</v>
      </c>
      <c r="H382" s="454" t="s">
        <v>6</v>
      </c>
      <c r="I382" s="456">
        <v>0.49976999999999999</v>
      </c>
      <c r="J382" s="454" t="s">
        <v>706</v>
      </c>
      <c r="K382" s="457">
        <v>72</v>
      </c>
      <c r="L382" s="457">
        <v>72</v>
      </c>
      <c r="M382" s="457">
        <v>35.982999999999997</v>
      </c>
    </row>
    <row r="383" spans="1:13">
      <c r="A383" s="454" t="s">
        <v>877</v>
      </c>
      <c r="B383" s="454" t="s">
        <v>872</v>
      </c>
      <c r="C383" s="454" t="s">
        <v>783</v>
      </c>
      <c r="D383" s="454" t="s">
        <v>530</v>
      </c>
      <c r="E383" s="454" t="s">
        <v>7</v>
      </c>
      <c r="F383" s="454" t="s">
        <v>886</v>
      </c>
      <c r="G383" s="455">
        <v>0.49</v>
      </c>
      <c r="H383" s="454" t="s">
        <v>9</v>
      </c>
      <c r="I383" s="456">
        <v>0.49</v>
      </c>
      <c r="J383" s="454" t="s">
        <v>706</v>
      </c>
      <c r="K383" s="457">
        <v>10</v>
      </c>
      <c r="L383" s="457">
        <v>4.9000000000000004</v>
      </c>
      <c r="M383" s="457">
        <v>4.9000000000000004</v>
      </c>
    </row>
    <row r="384" spans="1:13">
      <c r="A384" s="454" t="s">
        <v>877</v>
      </c>
      <c r="B384" s="454" t="s">
        <v>872</v>
      </c>
      <c r="C384" s="454" t="s">
        <v>783</v>
      </c>
      <c r="D384" s="454" t="s">
        <v>764</v>
      </c>
      <c r="E384" s="454" t="s">
        <v>1122</v>
      </c>
      <c r="F384" s="454" t="s">
        <v>886</v>
      </c>
      <c r="G384" s="455">
        <v>0.17493</v>
      </c>
      <c r="H384" s="454" t="s">
        <v>9</v>
      </c>
      <c r="I384" s="456">
        <v>0.17493</v>
      </c>
      <c r="J384" s="454" t="s">
        <v>706</v>
      </c>
      <c r="K384" s="457">
        <v>2.88</v>
      </c>
      <c r="L384" s="457">
        <v>0.504</v>
      </c>
      <c r="M384" s="457">
        <v>0.504</v>
      </c>
    </row>
    <row r="385" spans="1:13">
      <c r="A385" s="454" t="s">
        <v>877</v>
      </c>
      <c r="B385" s="454" t="s">
        <v>872</v>
      </c>
      <c r="C385" s="454" t="s">
        <v>783</v>
      </c>
      <c r="D385" s="454" t="s">
        <v>531</v>
      </c>
      <c r="E385" s="454" t="s">
        <v>7</v>
      </c>
      <c r="F385" s="454" t="s">
        <v>886</v>
      </c>
      <c r="G385" s="455">
        <v>0.49</v>
      </c>
      <c r="H385" s="454" t="s">
        <v>9</v>
      </c>
      <c r="I385" s="456">
        <v>0.49</v>
      </c>
      <c r="J385" s="454" t="s">
        <v>706</v>
      </c>
      <c r="K385" s="457">
        <v>10</v>
      </c>
      <c r="L385" s="457">
        <v>4.9000000000000004</v>
      </c>
      <c r="M385" s="457">
        <v>4.9000000000000004</v>
      </c>
    </row>
    <row r="386" spans="1:13">
      <c r="A386" s="454" t="s">
        <v>877</v>
      </c>
      <c r="B386" s="454" t="s">
        <v>873</v>
      </c>
      <c r="C386" s="454" t="s">
        <v>822</v>
      </c>
      <c r="D386" s="454" t="s">
        <v>59</v>
      </c>
      <c r="E386" s="454" t="s">
        <v>10</v>
      </c>
      <c r="F386" s="454" t="s">
        <v>885</v>
      </c>
      <c r="G386" s="455">
        <v>0.5</v>
      </c>
      <c r="H386" s="454" t="s">
        <v>9</v>
      </c>
      <c r="I386" s="456">
        <v>0.5</v>
      </c>
      <c r="J386" s="454" t="s">
        <v>706</v>
      </c>
      <c r="K386" s="457">
        <v>147.762</v>
      </c>
      <c r="L386" s="457">
        <v>73.881</v>
      </c>
      <c r="M386" s="457">
        <v>73.881</v>
      </c>
    </row>
    <row r="387" spans="1:13">
      <c r="A387" s="454" t="s">
        <v>877</v>
      </c>
      <c r="B387" s="454" t="s">
        <v>873</v>
      </c>
      <c r="C387" s="454" t="s">
        <v>822</v>
      </c>
      <c r="D387" s="454" t="s">
        <v>58</v>
      </c>
      <c r="E387" s="454" t="s">
        <v>10</v>
      </c>
      <c r="F387" s="454" t="s">
        <v>885</v>
      </c>
      <c r="G387" s="455">
        <v>0.5</v>
      </c>
      <c r="H387" s="454" t="s">
        <v>9</v>
      </c>
      <c r="I387" s="456">
        <v>0.5</v>
      </c>
      <c r="J387" s="454" t="s">
        <v>706</v>
      </c>
      <c r="K387" s="457">
        <v>422</v>
      </c>
      <c r="L387" s="457">
        <v>211</v>
      </c>
      <c r="M387" s="457">
        <v>211</v>
      </c>
    </row>
    <row r="388" spans="1:13">
      <c r="A388" s="454" t="s">
        <v>877</v>
      </c>
      <c r="B388" s="454" t="s">
        <v>873</v>
      </c>
      <c r="C388" s="454" t="s">
        <v>823</v>
      </c>
      <c r="D388" s="454" t="s">
        <v>594</v>
      </c>
      <c r="E388" s="454" t="s">
        <v>7</v>
      </c>
      <c r="F388" s="454" t="s">
        <v>885</v>
      </c>
      <c r="G388" s="455">
        <v>0.51</v>
      </c>
      <c r="H388" s="454" t="s">
        <v>9</v>
      </c>
      <c r="I388" s="456">
        <v>0.51</v>
      </c>
      <c r="J388" s="454" t="s">
        <v>706</v>
      </c>
      <c r="K388" s="457">
        <v>9.35</v>
      </c>
      <c r="L388" s="457">
        <v>4.7690000000000001</v>
      </c>
      <c r="M388" s="457">
        <v>4.7690000000000001</v>
      </c>
    </row>
    <row r="389" spans="1:13">
      <c r="A389" s="454" t="s">
        <v>877</v>
      </c>
      <c r="B389" s="454" t="s">
        <v>873</v>
      </c>
      <c r="C389" s="454" t="s">
        <v>823</v>
      </c>
      <c r="D389" s="454" t="s">
        <v>62</v>
      </c>
      <c r="E389" s="454" t="s">
        <v>10</v>
      </c>
      <c r="F389" s="454" t="s">
        <v>885</v>
      </c>
      <c r="G389" s="455">
        <v>1</v>
      </c>
      <c r="H389" s="454" t="s">
        <v>6</v>
      </c>
      <c r="I389" s="456">
        <v>1</v>
      </c>
      <c r="J389" s="454" t="s">
        <v>706</v>
      </c>
      <c r="K389" s="457">
        <v>390</v>
      </c>
      <c r="L389" s="457">
        <v>390</v>
      </c>
      <c r="M389" s="457">
        <v>390</v>
      </c>
    </row>
    <row r="390" spans="1:13">
      <c r="A390" s="454" t="s">
        <v>877</v>
      </c>
      <c r="B390" s="454" t="s">
        <v>873</v>
      </c>
      <c r="C390" s="454" t="s">
        <v>823</v>
      </c>
      <c r="D390" s="454" t="s">
        <v>595</v>
      </c>
      <c r="E390" s="454" t="s">
        <v>7</v>
      </c>
      <c r="F390" s="454" t="s">
        <v>885</v>
      </c>
      <c r="G390" s="455">
        <v>0.51</v>
      </c>
      <c r="H390" s="454" t="s">
        <v>9</v>
      </c>
      <c r="I390" s="456">
        <v>0.51</v>
      </c>
      <c r="J390" s="454" t="s">
        <v>706</v>
      </c>
      <c r="K390" s="457">
        <v>10.199999999999999</v>
      </c>
      <c r="L390" s="457">
        <v>5.202</v>
      </c>
      <c r="M390" s="457">
        <v>5.202</v>
      </c>
    </row>
    <row r="391" spans="1:13">
      <c r="A391" s="454" t="s">
        <v>877</v>
      </c>
      <c r="B391" s="454" t="s">
        <v>873</v>
      </c>
      <c r="C391" s="454" t="s">
        <v>823</v>
      </c>
      <c r="D391" s="454" t="s">
        <v>596</v>
      </c>
      <c r="E391" s="454" t="s">
        <v>7</v>
      </c>
      <c r="F391" s="454" t="s">
        <v>885</v>
      </c>
      <c r="G391" s="455">
        <v>1</v>
      </c>
      <c r="H391" s="454" t="s">
        <v>6</v>
      </c>
      <c r="I391" s="456">
        <v>1</v>
      </c>
      <c r="J391" s="454" t="s">
        <v>706</v>
      </c>
      <c r="K391" s="457">
        <v>28.9</v>
      </c>
      <c r="L391" s="457">
        <v>28.9</v>
      </c>
      <c r="M391" s="457">
        <v>28.9</v>
      </c>
    </row>
    <row r="392" spans="1:13">
      <c r="A392" s="454" t="s">
        <v>877</v>
      </c>
      <c r="B392" s="454" t="s">
        <v>873</v>
      </c>
      <c r="C392" s="454" t="s">
        <v>823</v>
      </c>
      <c r="D392" s="454" t="s">
        <v>63</v>
      </c>
      <c r="E392" s="454" t="s">
        <v>10</v>
      </c>
      <c r="F392" s="454" t="s">
        <v>885</v>
      </c>
      <c r="G392" s="455">
        <v>0.5</v>
      </c>
      <c r="H392" s="454" t="s">
        <v>9</v>
      </c>
      <c r="I392" s="456">
        <v>0.5</v>
      </c>
      <c r="J392" s="454" t="s">
        <v>706</v>
      </c>
      <c r="K392" s="457">
        <v>386.7</v>
      </c>
      <c r="L392" s="457">
        <v>193.35</v>
      </c>
      <c r="M392" s="457">
        <v>193.35</v>
      </c>
    </row>
    <row r="393" spans="1:13">
      <c r="A393" s="454" t="s">
        <v>877</v>
      </c>
      <c r="B393" s="454" t="s">
        <v>873</v>
      </c>
      <c r="C393" s="454" t="s">
        <v>823</v>
      </c>
      <c r="D393" s="454" t="s">
        <v>146</v>
      </c>
      <c r="E393" s="454" t="s">
        <v>7</v>
      </c>
      <c r="F393" s="454" t="s">
        <v>885</v>
      </c>
      <c r="G393" s="455">
        <v>1</v>
      </c>
      <c r="H393" s="454" t="s">
        <v>6</v>
      </c>
      <c r="I393" s="456">
        <v>1</v>
      </c>
      <c r="J393" s="454" t="s">
        <v>706</v>
      </c>
      <c r="K393" s="457">
        <v>27.5</v>
      </c>
      <c r="L393" s="457">
        <v>27.5</v>
      </c>
      <c r="M393" s="457">
        <v>27.5</v>
      </c>
    </row>
    <row r="394" spans="1:13">
      <c r="A394" s="454" t="s">
        <v>877</v>
      </c>
      <c r="B394" s="454" t="s">
        <v>873</v>
      </c>
      <c r="C394" s="454" t="s">
        <v>823</v>
      </c>
      <c r="D394" s="454" t="s">
        <v>597</v>
      </c>
      <c r="E394" s="454" t="s">
        <v>7</v>
      </c>
      <c r="F394" s="454" t="s">
        <v>885</v>
      </c>
      <c r="G394" s="455">
        <v>1</v>
      </c>
      <c r="H394" s="454" t="s">
        <v>6</v>
      </c>
      <c r="I394" s="456">
        <v>1</v>
      </c>
      <c r="J394" s="454" t="s">
        <v>706</v>
      </c>
      <c r="K394" s="457">
        <v>15.3</v>
      </c>
      <c r="L394" s="457">
        <v>15.3</v>
      </c>
      <c r="M394" s="457">
        <v>15.3</v>
      </c>
    </row>
    <row r="395" spans="1:13">
      <c r="A395" s="454" t="s">
        <v>877</v>
      </c>
      <c r="B395" s="454" t="s">
        <v>873</v>
      </c>
      <c r="C395" s="454" t="s">
        <v>823</v>
      </c>
      <c r="D395" s="454" t="s">
        <v>859</v>
      </c>
      <c r="E395" s="454" t="s">
        <v>1122</v>
      </c>
      <c r="F395" s="454" t="s">
        <v>886</v>
      </c>
      <c r="G395" s="455">
        <v>0</v>
      </c>
      <c r="H395" s="454" t="s">
        <v>857</v>
      </c>
      <c r="I395" s="456">
        <v>1</v>
      </c>
      <c r="J395" s="454" t="s">
        <v>706</v>
      </c>
      <c r="K395" s="457">
        <v>2.4700000000000002</v>
      </c>
      <c r="L395" s="457">
        <v>0</v>
      </c>
      <c r="M395" s="457">
        <v>2.4700000000000002</v>
      </c>
    </row>
    <row r="396" spans="1:13">
      <c r="A396" s="454" t="s">
        <v>877</v>
      </c>
      <c r="B396" s="454" t="s">
        <v>873</v>
      </c>
      <c r="C396" s="454" t="s">
        <v>823</v>
      </c>
      <c r="D396" s="454" t="s">
        <v>65</v>
      </c>
      <c r="E396" s="454" t="s">
        <v>10</v>
      </c>
      <c r="F396" s="454" t="s">
        <v>886</v>
      </c>
      <c r="G396" s="455">
        <v>1</v>
      </c>
      <c r="H396" s="454" t="s">
        <v>6</v>
      </c>
      <c r="I396" s="456">
        <v>0.995</v>
      </c>
      <c r="J396" s="454" t="s">
        <v>706</v>
      </c>
      <c r="K396" s="457">
        <v>356</v>
      </c>
      <c r="L396" s="457">
        <v>356</v>
      </c>
      <c r="M396" s="457">
        <v>354.22</v>
      </c>
    </row>
    <row r="397" spans="1:13">
      <c r="A397" s="454" t="s">
        <v>877</v>
      </c>
      <c r="B397" s="454" t="s">
        <v>873</v>
      </c>
      <c r="C397" s="454" t="s">
        <v>823</v>
      </c>
      <c r="D397" s="454" t="s">
        <v>64</v>
      </c>
      <c r="E397" s="454" t="s">
        <v>10</v>
      </c>
      <c r="F397" s="454" t="s">
        <v>885</v>
      </c>
      <c r="G397" s="455">
        <v>1</v>
      </c>
      <c r="H397" s="454" t="s">
        <v>6</v>
      </c>
      <c r="I397" s="456">
        <v>0.995</v>
      </c>
      <c r="J397" s="454" t="s">
        <v>706</v>
      </c>
      <c r="K397" s="457">
        <v>390</v>
      </c>
      <c r="L397" s="457">
        <v>390</v>
      </c>
      <c r="M397" s="457">
        <v>388.05</v>
      </c>
    </row>
    <row r="398" spans="1:13">
      <c r="A398" s="454" t="s">
        <v>877</v>
      </c>
      <c r="B398" s="454" t="s">
        <v>873</v>
      </c>
      <c r="C398" s="454" t="s">
        <v>823</v>
      </c>
      <c r="D398" s="454" t="s">
        <v>860</v>
      </c>
      <c r="E398" s="454" t="s">
        <v>1122</v>
      </c>
      <c r="F398" s="454" t="s">
        <v>886</v>
      </c>
      <c r="G398" s="455">
        <v>0</v>
      </c>
      <c r="H398" s="454" t="s">
        <v>857</v>
      </c>
      <c r="I398" s="456">
        <v>1</v>
      </c>
      <c r="J398" s="454" t="s">
        <v>706</v>
      </c>
      <c r="K398" s="457">
        <v>0.99</v>
      </c>
      <c r="L398" s="457">
        <v>0</v>
      </c>
      <c r="M398" s="457">
        <v>0.99</v>
      </c>
    </row>
    <row r="399" spans="1:13">
      <c r="A399" s="454" t="s">
        <v>877</v>
      </c>
      <c r="B399" s="454" t="s">
        <v>873</v>
      </c>
      <c r="C399" s="454" t="s">
        <v>823</v>
      </c>
      <c r="D399" s="454" t="s">
        <v>861</v>
      </c>
      <c r="E399" s="454" t="s">
        <v>1122</v>
      </c>
      <c r="F399" s="454" t="s">
        <v>886</v>
      </c>
      <c r="G399" s="455">
        <v>0</v>
      </c>
      <c r="H399" s="454" t="s">
        <v>857</v>
      </c>
      <c r="I399" s="456">
        <v>1</v>
      </c>
      <c r="J399" s="454" t="s">
        <v>706</v>
      </c>
      <c r="K399" s="457">
        <v>0.83499999999999996</v>
      </c>
      <c r="L399" s="457">
        <v>0</v>
      </c>
      <c r="M399" s="457">
        <v>0.83499999999999996</v>
      </c>
    </row>
    <row r="400" spans="1:13">
      <c r="A400" s="454" t="s">
        <v>877</v>
      </c>
      <c r="B400" s="454" t="s">
        <v>873</v>
      </c>
      <c r="C400" s="454" t="s">
        <v>823</v>
      </c>
      <c r="D400" s="454" t="s">
        <v>862</v>
      </c>
      <c r="E400" s="454" t="s">
        <v>1122</v>
      </c>
      <c r="F400" s="454" t="s">
        <v>886</v>
      </c>
      <c r="G400" s="455">
        <v>0</v>
      </c>
      <c r="H400" s="454" t="s">
        <v>857</v>
      </c>
      <c r="I400" s="456">
        <v>1</v>
      </c>
      <c r="J400" s="454" t="s">
        <v>706</v>
      </c>
      <c r="K400" s="457">
        <v>0.99</v>
      </c>
      <c r="L400" s="457">
        <v>0</v>
      </c>
      <c r="M400" s="457">
        <v>0.99</v>
      </c>
    </row>
    <row r="401" spans="1:13">
      <c r="A401" s="454" t="s">
        <v>877</v>
      </c>
      <c r="B401" s="454" t="s">
        <v>873</v>
      </c>
      <c r="C401" s="454" t="s">
        <v>823</v>
      </c>
      <c r="D401" s="454" t="s">
        <v>70</v>
      </c>
      <c r="E401" s="454" t="s">
        <v>1302</v>
      </c>
      <c r="F401" s="454" t="s">
        <v>886</v>
      </c>
      <c r="G401" s="455">
        <v>0.5</v>
      </c>
      <c r="H401" s="454" t="s">
        <v>9</v>
      </c>
      <c r="I401" s="456">
        <v>0.5</v>
      </c>
      <c r="J401" s="454" t="s">
        <v>706</v>
      </c>
      <c r="K401" s="457">
        <v>74.52</v>
      </c>
      <c r="L401" s="457">
        <v>37.26</v>
      </c>
      <c r="M401" s="457">
        <v>37.26</v>
      </c>
    </row>
    <row r="402" spans="1:13">
      <c r="A402" s="454" t="s">
        <v>877</v>
      </c>
      <c r="B402" s="454" t="s">
        <v>873</v>
      </c>
      <c r="C402" s="454" t="s">
        <v>823</v>
      </c>
      <c r="D402" s="454" t="s">
        <v>66</v>
      </c>
      <c r="E402" s="454" t="s">
        <v>10</v>
      </c>
      <c r="F402" s="454" t="s">
        <v>885</v>
      </c>
      <c r="G402" s="455">
        <v>0.5</v>
      </c>
      <c r="H402" s="454" t="s">
        <v>9</v>
      </c>
      <c r="I402" s="456">
        <v>0.5</v>
      </c>
      <c r="J402" s="454" t="s">
        <v>706</v>
      </c>
      <c r="K402" s="457">
        <v>308</v>
      </c>
      <c r="L402" s="457">
        <v>154</v>
      </c>
      <c r="M402" s="457">
        <v>154</v>
      </c>
    </row>
    <row r="403" spans="1:13">
      <c r="A403" s="454" t="s">
        <v>877</v>
      </c>
      <c r="B403" s="454" t="s">
        <v>873</v>
      </c>
      <c r="C403" s="454" t="s">
        <v>823</v>
      </c>
      <c r="D403" s="454" t="s">
        <v>66</v>
      </c>
      <c r="E403" s="454" t="s">
        <v>10</v>
      </c>
      <c r="F403" s="454" t="s">
        <v>885</v>
      </c>
      <c r="G403" s="455">
        <v>0.5</v>
      </c>
      <c r="H403" s="454" t="s">
        <v>9</v>
      </c>
      <c r="I403" s="456">
        <v>0.5</v>
      </c>
      <c r="J403" s="454" t="s">
        <v>706</v>
      </c>
      <c r="K403" s="457">
        <v>1133.9000000000001</v>
      </c>
      <c r="L403" s="457">
        <v>566.95000000000005</v>
      </c>
      <c r="M403" s="457">
        <v>566.95000000000005</v>
      </c>
    </row>
    <row r="404" spans="1:13">
      <c r="A404" s="454" t="s">
        <v>877</v>
      </c>
      <c r="B404" s="454" t="s">
        <v>873</v>
      </c>
      <c r="C404" s="454" t="s">
        <v>823</v>
      </c>
      <c r="D404" s="454" t="s">
        <v>598</v>
      </c>
      <c r="E404" s="454" t="s">
        <v>7</v>
      </c>
      <c r="F404" s="454" t="s">
        <v>885</v>
      </c>
      <c r="G404" s="455">
        <v>1</v>
      </c>
      <c r="H404" s="454" t="s">
        <v>6</v>
      </c>
      <c r="I404" s="456">
        <v>1</v>
      </c>
      <c r="J404" s="454" t="s">
        <v>706</v>
      </c>
      <c r="K404" s="457">
        <v>66.25</v>
      </c>
      <c r="L404" s="457">
        <v>66.25</v>
      </c>
      <c r="M404" s="457">
        <v>66.25</v>
      </c>
    </row>
    <row r="405" spans="1:13">
      <c r="A405" s="454" t="s">
        <v>877</v>
      </c>
      <c r="B405" s="454" t="s">
        <v>873</v>
      </c>
      <c r="C405" s="454" t="s">
        <v>823</v>
      </c>
      <c r="D405" s="454" t="s">
        <v>67</v>
      </c>
      <c r="E405" s="454" t="s">
        <v>35</v>
      </c>
      <c r="F405" s="454" t="s">
        <v>885</v>
      </c>
      <c r="G405" s="455">
        <v>0.5</v>
      </c>
      <c r="H405" s="454" t="s">
        <v>9</v>
      </c>
      <c r="I405" s="456">
        <v>0.5</v>
      </c>
      <c r="J405" s="454" t="s">
        <v>706</v>
      </c>
      <c r="K405" s="457">
        <v>591.20000000000005</v>
      </c>
      <c r="L405" s="457">
        <v>295.60000000000002</v>
      </c>
      <c r="M405" s="457">
        <v>295.60000000000002</v>
      </c>
    </row>
    <row r="406" spans="1:13">
      <c r="A406" s="454" t="s">
        <v>877</v>
      </c>
      <c r="B406" s="454" t="s">
        <v>873</v>
      </c>
      <c r="C406" s="454" t="s">
        <v>823</v>
      </c>
      <c r="D406" s="454" t="s">
        <v>67</v>
      </c>
      <c r="E406" s="454" t="s">
        <v>10</v>
      </c>
      <c r="F406" s="454" t="s">
        <v>885</v>
      </c>
      <c r="G406" s="455">
        <v>0.5</v>
      </c>
      <c r="H406" s="454" t="s">
        <v>9</v>
      </c>
      <c r="I406" s="456">
        <v>0.5</v>
      </c>
      <c r="J406" s="454" t="s">
        <v>706</v>
      </c>
      <c r="K406" s="457">
        <v>781.8</v>
      </c>
      <c r="L406" s="457">
        <v>390.9</v>
      </c>
      <c r="M406" s="457">
        <v>390.9</v>
      </c>
    </row>
    <row r="407" spans="1:13">
      <c r="A407" s="454" t="s">
        <v>877</v>
      </c>
      <c r="B407" s="454" t="s">
        <v>873</v>
      </c>
      <c r="C407" s="454" t="s">
        <v>823</v>
      </c>
      <c r="D407" s="454" t="s">
        <v>68</v>
      </c>
      <c r="E407" s="454" t="s">
        <v>10</v>
      </c>
      <c r="F407" s="454" t="s">
        <v>885</v>
      </c>
      <c r="G407" s="455">
        <v>1</v>
      </c>
      <c r="H407" s="454" t="s">
        <v>6</v>
      </c>
      <c r="I407" s="456">
        <v>0.8</v>
      </c>
      <c r="J407" s="454" t="s">
        <v>706</v>
      </c>
      <c r="K407" s="457">
        <v>390</v>
      </c>
      <c r="L407" s="457">
        <v>390</v>
      </c>
      <c r="M407" s="457">
        <v>312</v>
      </c>
    </row>
    <row r="408" spans="1:13">
      <c r="A408" s="454" t="s">
        <v>877</v>
      </c>
      <c r="B408" s="454" t="s">
        <v>873</v>
      </c>
      <c r="C408" s="454" t="s">
        <v>823</v>
      </c>
      <c r="D408" s="454" t="s">
        <v>69</v>
      </c>
      <c r="E408" s="454" t="s">
        <v>10</v>
      </c>
      <c r="F408" s="454" t="s">
        <v>885</v>
      </c>
      <c r="G408" s="455">
        <v>1</v>
      </c>
      <c r="H408" s="454" t="s">
        <v>6</v>
      </c>
      <c r="I408" s="456">
        <v>1</v>
      </c>
      <c r="J408" s="454" t="s">
        <v>706</v>
      </c>
      <c r="K408" s="457">
        <v>1100</v>
      </c>
      <c r="L408" s="457">
        <v>1100</v>
      </c>
      <c r="M408" s="457">
        <v>1100</v>
      </c>
    </row>
    <row r="409" spans="1:13">
      <c r="A409" s="454" t="s">
        <v>877</v>
      </c>
      <c r="B409" s="454" t="s">
        <v>873</v>
      </c>
      <c r="C409" s="454" t="s">
        <v>824</v>
      </c>
      <c r="D409" s="454" t="s">
        <v>934</v>
      </c>
      <c r="E409" s="454" t="s">
        <v>7</v>
      </c>
      <c r="F409" s="454" t="s">
        <v>885</v>
      </c>
      <c r="G409" s="455">
        <v>1</v>
      </c>
      <c r="H409" s="454" t="s">
        <v>6</v>
      </c>
      <c r="I409" s="456">
        <v>1</v>
      </c>
      <c r="J409" s="454" t="s">
        <v>706</v>
      </c>
      <c r="K409" s="457">
        <v>36.14</v>
      </c>
      <c r="L409" s="457">
        <v>36.14</v>
      </c>
      <c r="M409" s="457">
        <v>36.14</v>
      </c>
    </row>
    <row r="410" spans="1:13">
      <c r="A410" s="454" t="s">
        <v>877</v>
      </c>
      <c r="B410" s="454" t="s">
        <v>873</v>
      </c>
      <c r="C410" s="454" t="s">
        <v>824</v>
      </c>
      <c r="D410" s="454" t="s">
        <v>1144</v>
      </c>
      <c r="E410" s="454" t="s">
        <v>7</v>
      </c>
      <c r="F410" s="454" t="s">
        <v>886</v>
      </c>
      <c r="G410" s="455">
        <v>0.21249999999999999</v>
      </c>
      <c r="H410" s="454" t="s">
        <v>9</v>
      </c>
      <c r="I410" s="456">
        <v>0.21249999999999999</v>
      </c>
      <c r="J410" s="454" t="s">
        <v>706</v>
      </c>
      <c r="K410" s="457">
        <v>8.5</v>
      </c>
      <c r="L410" s="457">
        <v>1.806</v>
      </c>
      <c r="M410" s="457">
        <v>1.806</v>
      </c>
    </row>
    <row r="411" spans="1:13">
      <c r="A411" s="454" t="s">
        <v>877</v>
      </c>
      <c r="B411" s="454" t="s">
        <v>873</v>
      </c>
      <c r="C411" s="454" t="s">
        <v>824</v>
      </c>
      <c r="D411" s="454" t="s">
        <v>399</v>
      </c>
      <c r="E411" s="454" t="s">
        <v>7</v>
      </c>
      <c r="F411" s="454" t="s">
        <v>885</v>
      </c>
      <c r="G411" s="455">
        <v>1</v>
      </c>
      <c r="H411" s="454" t="s">
        <v>6</v>
      </c>
      <c r="I411" s="456">
        <v>1</v>
      </c>
      <c r="J411" s="454" t="s">
        <v>706</v>
      </c>
      <c r="K411" s="457">
        <v>20.5</v>
      </c>
      <c r="L411" s="457">
        <v>20.5</v>
      </c>
      <c r="M411" s="457">
        <v>20.5</v>
      </c>
    </row>
    <row r="412" spans="1:13">
      <c r="A412" s="454" t="s">
        <v>877</v>
      </c>
      <c r="B412" s="454" t="s">
        <v>873</v>
      </c>
      <c r="C412" s="454" t="s">
        <v>824</v>
      </c>
      <c r="D412" s="454" t="s">
        <v>400</v>
      </c>
      <c r="E412" s="454" t="s">
        <v>7</v>
      </c>
      <c r="F412" s="454" t="s">
        <v>885</v>
      </c>
      <c r="G412" s="455">
        <v>1</v>
      </c>
      <c r="H412" s="454" t="s">
        <v>6</v>
      </c>
      <c r="I412" s="456">
        <v>1</v>
      </c>
      <c r="J412" s="454" t="s">
        <v>706</v>
      </c>
      <c r="K412" s="457">
        <v>51</v>
      </c>
      <c r="L412" s="457">
        <v>51</v>
      </c>
      <c r="M412" s="457">
        <v>51</v>
      </c>
    </row>
    <row r="413" spans="1:13">
      <c r="A413" s="454" t="s">
        <v>877</v>
      </c>
      <c r="B413" s="454" t="s">
        <v>873</v>
      </c>
      <c r="C413" s="454" t="s">
        <v>824</v>
      </c>
      <c r="D413" s="454" t="s">
        <v>72</v>
      </c>
      <c r="E413" s="454" t="s">
        <v>30</v>
      </c>
      <c r="F413" s="454" t="s">
        <v>885</v>
      </c>
      <c r="G413" s="455">
        <v>1</v>
      </c>
      <c r="H413" s="454" t="s">
        <v>6</v>
      </c>
      <c r="I413" s="456">
        <v>1</v>
      </c>
      <c r="J413" s="454" t="s">
        <v>706</v>
      </c>
      <c r="K413" s="457">
        <v>20.440000000000001</v>
      </c>
      <c r="L413" s="457">
        <v>20.440000000000001</v>
      </c>
      <c r="M413" s="457">
        <v>20.440000000000001</v>
      </c>
    </row>
    <row r="414" spans="1:13">
      <c r="A414" s="454" t="s">
        <v>877</v>
      </c>
      <c r="B414" s="454" t="s">
        <v>873</v>
      </c>
      <c r="C414" s="454" t="s">
        <v>824</v>
      </c>
      <c r="D414" s="454" t="s">
        <v>72</v>
      </c>
      <c r="E414" s="454" t="s">
        <v>30</v>
      </c>
      <c r="F414" s="454" t="s">
        <v>885</v>
      </c>
      <c r="G414" s="455">
        <v>1</v>
      </c>
      <c r="H414" s="454" t="s">
        <v>6</v>
      </c>
      <c r="I414" s="456">
        <v>1</v>
      </c>
      <c r="J414" s="454" t="s">
        <v>706</v>
      </c>
      <c r="K414" s="457">
        <v>322.245</v>
      </c>
      <c r="L414" s="457">
        <v>322.245</v>
      </c>
      <c r="M414" s="457">
        <v>322.245</v>
      </c>
    </row>
    <row r="415" spans="1:13">
      <c r="A415" s="454" t="s">
        <v>877</v>
      </c>
      <c r="B415" s="454" t="s">
        <v>873</v>
      </c>
      <c r="C415" s="454" t="s">
        <v>824</v>
      </c>
      <c r="D415" s="454" t="s">
        <v>72</v>
      </c>
      <c r="E415" s="454" t="s">
        <v>35</v>
      </c>
      <c r="F415" s="454" t="s">
        <v>885</v>
      </c>
      <c r="G415" s="455">
        <v>1</v>
      </c>
      <c r="H415" s="454" t="s">
        <v>6</v>
      </c>
      <c r="I415" s="456">
        <v>1</v>
      </c>
      <c r="J415" s="454" t="s">
        <v>706</v>
      </c>
      <c r="K415" s="457">
        <v>183.96</v>
      </c>
      <c r="L415" s="457">
        <v>183.96</v>
      </c>
      <c r="M415" s="457">
        <v>183.96</v>
      </c>
    </row>
    <row r="416" spans="1:13">
      <c r="A416" s="454" t="s">
        <v>877</v>
      </c>
      <c r="B416" s="454" t="s">
        <v>873</v>
      </c>
      <c r="C416" s="454" t="s">
        <v>824</v>
      </c>
      <c r="D416" s="454" t="s">
        <v>72</v>
      </c>
      <c r="E416" s="454" t="s">
        <v>35</v>
      </c>
      <c r="F416" s="454" t="s">
        <v>885</v>
      </c>
      <c r="G416" s="455">
        <v>1</v>
      </c>
      <c r="H416" s="454" t="s">
        <v>6</v>
      </c>
      <c r="I416" s="456">
        <v>1</v>
      </c>
      <c r="J416" s="454" t="s">
        <v>916</v>
      </c>
      <c r="K416" s="457">
        <v>17</v>
      </c>
      <c r="L416" s="457">
        <v>17</v>
      </c>
      <c r="M416" s="457">
        <v>17</v>
      </c>
    </row>
    <row r="417" spans="1:13">
      <c r="A417" s="454" t="s">
        <v>877</v>
      </c>
      <c r="B417" s="454" t="s">
        <v>873</v>
      </c>
      <c r="C417" s="454" t="s">
        <v>824</v>
      </c>
      <c r="D417" s="454" t="s">
        <v>72</v>
      </c>
      <c r="E417" s="454" t="s">
        <v>35</v>
      </c>
      <c r="F417" s="454" t="s">
        <v>885</v>
      </c>
      <c r="G417" s="455">
        <v>1</v>
      </c>
      <c r="H417" s="454" t="s">
        <v>6</v>
      </c>
      <c r="I417" s="456">
        <v>1</v>
      </c>
      <c r="J417" s="454" t="s">
        <v>706</v>
      </c>
      <c r="K417" s="457">
        <v>1190.155</v>
      </c>
      <c r="L417" s="457">
        <v>1190.155</v>
      </c>
      <c r="M417" s="457">
        <v>1190.155</v>
      </c>
    </row>
    <row r="418" spans="1:13">
      <c r="A418" s="454" t="s">
        <v>877</v>
      </c>
      <c r="B418" s="454" t="s">
        <v>873</v>
      </c>
      <c r="C418" s="454" t="s">
        <v>824</v>
      </c>
      <c r="D418" s="454" t="s">
        <v>401</v>
      </c>
      <c r="E418" s="454" t="s">
        <v>7</v>
      </c>
      <c r="F418" s="454" t="s">
        <v>885</v>
      </c>
      <c r="G418" s="455">
        <v>1</v>
      </c>
      <c r="H418" s="454" t="s">
        <v>6</v>
      </c>
      <c r="I418" s="456">
        <v>1</v>
      </c>
      <c r="J418" s="454" t="s">
        <v>706</v>
      </c>
      <c r="K418" s="457">
        <v>30.75</v>
      </c>
      <c r="L418" s="457">
        <v>30.75</v>
      </c>
      <c r="M418" s="457">
        <v>30.75</v>
      </c>
    </row>
    <row r="419" spans="1:13">
      <c r="A419" s="454" t="s">
        <v>877</v>
      </c>
      <c r="B419" s="454" t="s">
        <v>873</v>
      </c>
      <c r="C419" s="454" t="s">
        <v>825</v>
      </c>
      <c r="D419" s="454" t="s">
        <v>599</v>
      </c>
      <c r="E419" s="454" t="s">
        <v>7</v>
      </c>
      <c r="F419" s="454" t="s">
        <v>886</v>
      </c>
      <c r="G419" s="455">
        <v>0.21249999999999999</v>
      </c>
      <c r="H419" s="454" t="s">
        <v>9</v>
      </c>
      <c r="I419" s="456">
        <v>0.21249999999999999</v>
      </c>
      <c r="J419" s="454" t="s">
        <v>706</v>
      </c>
      <c r="K419" s="457">
        <v>90</v>
      </c>
      <c r="L419" s="457">
        <v>19.125</v>
      </c>
      <c r="M419" s="457">
        <v>19.125</v>
      </c>
    </row>
    <row r="420" spans="1:13">
      <c r="A420" s="454" t="s">
        <v>877</v>
      </c>
      <c r="B420" s="454" t="s">
        <v>873</v>
      </c>
      <c r="C420" s="454" t="s">
        <v>825</v>
      </c>
      <c r="D420" s="454" t="s">
        <v>600</v>
      </c>
      <c r="E420" s="454" t="s">
        <v>7</v>
      </c>
      <c r="F420" s="454" t="s">
        <v>886</v>
      </c>
      <c r="G420" s="455">
        <v>0.21249999999999999</v>
      </c>
      <c r="H420" s="454" t="s">
        <v>9</v>
      </c>
      <c r="I420" s="456">
        <v>0.21249999999999999</v>
      </c>
      <c r="J420" s="454" t="s">
        <v>706</v>
      </c>
      <c r="K420" s="457">
        <v>20.7</v>
      </c>
      <c r="L420" s="457">
        <v>4.399</v>
      </c>
      <c r="M420" s="457">
        <v>4.399</v>
      </c>
    </row>
    <row r="421" spans="1:13">
      <c r="A421" s="454" t="s">
        <v>877</v>
      </c>
      <c r="B421" s="454" t="s">
        <v>873</v>
      </c>
      <c r="C421" s="454" t="s">
        <v>825</v>
      </c>
      <c r="D421" s="454" t="s">
        <v>601</v>
      </c>
      <c r="E421" s="454" t="s">
        <v>1302</v>
      </c>
      <c r="F421" s="454" t="s">
        <v>886</v>
      </c>
      <c r="G421" s="455">
        <v>0.21249999999999999</v>
      </c>
      <c r="H421" s="454" t="s">
        <v>9</v>
      </c>
      <c r="I421" s="456">
        <v>0.21249999999999999</v>
      </c>
      <c r="J421" s="454" t="s">
        <v>706</v>
      </c>
      <c r="K421" s="457">
        <v>4.2</v>
      </c>
      <c r="L421" s="457">
        <v>0.89300000000000002</v>
      </c>
      <c r="M421" s="457">
        <v>0.89300000000000002</v>
      </c>
    </row>
    <row r="422" spans="1:13">
      <c r="A422" s="454" t="s">
        <v>877</v>
      </c>
      <c r="B422" s="454" t="s">
        <v>873</v>
      </c>
      <c r="C422" s="454" t="s">
        <v>825</v>
      </c>
      <c r="D422" s="454" t="s">
        <v>602</v>
      </c>
      <c r="E422" s="454" t="s">
        <v>7</v>
      </c>
      <c r="F422" s="454" t="s">
        <v>886</v>
      </c>
      <c r="G422" s="455">
        <v>0.21249999999999999</v>
      </c>
      <c r="H422" s="454" t="s">
        <v>9</v>
      </c>
      <c r="I422" s="456">
        <v>0.21249999999999999</v>
      </c>
      <c r="J422" s="454" t="s">
        <v>706</v>
      </c>
      <c r="K422" s="457">
        <v>6.9</v>
      </c>
      <c r="L422" s="457">
        <v>1.466</v>
      </c>
      <c r="M422" s="457">
        <v>1.466</v>
      </c>
    </row>
    <row r="423" spans="1:13">
      <c r="A423" s="454" t="s">
        <v>877</v>
      </c>
      <c r="B423" s="454" t="s">
        <v>873</v>
      </c>
      <c r="C423" s="454" t="s">
        <v>825</v>
      </c>
      <c r="D423" s="454" t="s">
        <v>603</v>
      </c>
      <c r="E423" s="454" t="s">
        <v>7</v>
      </c>
      <c r="F423" s="454" t="s">
        <v>886</v>
      </c>
      <c r="G423" s="455">
        <v>0.21249999999999999</v>
      </c>
      <c r="H423" s="454" t="s">
        <v>9</v>
      </c>
      <c r="I423" s="456">
        <v>0.21249999999999999</v>
      </c>
      <c r="J423" s="454" t="s">
        <v>706</v>
      </c>
      <c r="K423" s="457">
        <v>0.85</v>
      </c>
      <c r="L423" s="457">
        <v>0.18099999999999999</v>
      </c>
      <c r="M423" s="457">
        <v>0.18099999999999999</v>
      </c>
    </row>
    <row r="424" spans="1:13">
      <c r="A424" s="454" t="s">
        <v>877</v>
      </c>
      <c r="B424" s="454" t="s">
        <v>873</v>
      </c>
      <c r="C424" s="454" t="s">
        <v>825</v>
      </c>
      <c r="D424" s="454" t="s">
        <v>903</v>
      </c>
      <c r="E424" s="454" t="s">
        <v>7</v>
      </c>
      <c r="F424" s="454" t="s">
        <v>886</v>
      </c>
      <c r="G424" s="455">
        <v>0.21249999999999999</v>
      </c>
      <c r="H424" s="454" t="s">
        <v>9</v>
      </c>
      <c r="I424" s="456">
        <v>0.21249999999999999</v>
      </c>
      <c r="J424" s="454" t="s">
        <v>706</v>
      </c>
      <c r="K424" s="457">
        <v>260.60000000000002</v>
      </c>
      <c r="L424" s="457">
        <v>55.378</v>
      </c>
      <c r="M424" s="457">
        <v>55.378</v>
      </c>
    </row>
    <row r="425" spans="1:13">
      <c r="A425" s="454" t="s">
        <v>877</v>
      </c>
      <c r="B425" s="454" t="s">
        <v>873</v>
      </c>
      <c r="C425" s="454" t="s">
        <v>825</v>
      </c>
      <c r="D425" s="454" t="s">
        <v>604</v>
      </c>
      <c r="E425" s="454" t="s">
        <v>7</v>
      </c>
      <c r="F425" s="454" t="s">
        <v>886</v>
      </c>
      <c r="G425" s="455">
        <v>0.5</v>
      </c>
      <c r="H425" s="454" t="s">
        <v>9</v>
      </c>
      <c r="I425" s="456">
        <v>0.5</v>
      </c>
      <c r="J425" s="454" t="s">
        <v>706</v>
      </c>
      <c r="K425" s="457">
        <v>106</v>
      </c>
      <c r="L425" s="457">
        <v>53</v>
      </c>
      <c r="M425" s="457">
        <v>53</v>
      </c>
    </row>
    <row r="426" spans="1:13">
      <c r="A426" s="454" t="s">
        <v>877</v>
      </c>
      <c r="B426" s="454" t="s">
        <v>873</v>
      </c>
      <c r="C426" s="454" t="s">
        <v>825</v>
      </c>
      <c r="D426" s="454" t="s">
        <v>605</v>
      </c>
      <c r="E426" s="454" t="s">
        <v>1122</v>
      </c>
      <c r="F426" s="454" t="s">
        <v>886</v>
      </c>
      <c r="G426" s="455">
        <v>0.21249999999999999</v>
      </c>
      <c r="H426" s="454" t="s">
        <v>9</v>
      </c>
      <c r="I426" s="456">
        <v>0.21249999999999999</v>
      </c>
      <c r="J426" s="454" t="s">
        <v>706</v>
      </c>
      <c r="K426" s="457">
        <v>12.3</v>
      </c>
      <c r="L426" s="457">
        <v>2.6139999999999999</v>
      </c>
      <c r="M426" s="457">
        <v>2.6139999999999999</v>
      </c>
    </row>
    <row r="427" spans="1:13">
      <c r="A427" s="454" t="s">
        <v>877</v>
      </c>
      <c r="B427" s="454" t="s">
        <v>873</v>
      </c>
      <c r="C427" s="454" t="s">
        <v>825</v>
      </c>
      <c r="D427" s="454" t="s">
        <v>606</v>
      </c>
      <c r="E427" s="454" t="s">
        <v>1302</v>
      </c>
      <c r="F427" s="454" t="s">
        <v>886</v>
      </c>
      <c r="G427" s="455">
        <v>0.21249999999999999</v>
      </c>
      <c r="H427" s="454" t="s">
        <v>9</v>
      </c>
      <c r="I427" s="456">
        <v>0.21249999999999999</v>
      </c>
      <c r="J427" s="454" t="s">
        <v>706</v>
      </c>
      <c r="K427" s="457">
        <v>3.2</v>
      </c>
      <c r="L427" s="457">
        <v>0.68</v>
      </c>
      <c r="M427" s="457">
        <v>0.68</v>
      </c>
    </row>
    <row r="428" spans="1:13">
      <c r="A428" s="454" t="s">
        <v>877</v>
      </c>
      <c r="B428" s="454" t="s">
        <v>873</v>
      </c>
      <c r="C428" s="454" t="s">
        <v>825</v>
      </c>
      <c r="D428" s="454" t="s">
        <v>607</v>
      </c>
      <c r="E428" s="454" t="s">
        <v>7</v>
      </c>
      <c r="F428" s="454" t="s">
        <v>886</v>
      </c>
      <c r="G428" s="455">
        <v>0.21249999999999999</v>
      </c>
      <c r="H428" s="454" t="s">
        <v>9</v>
      </c>
      <c r="I428" s="456">
        <v>0.21249999999999999</v>
      </c>
      <c r="J428" s="454" t="s">
        <v>706</v>
      </c>
      <c r="K428" s="457">
        <v>114</v>
      </c>
      <c r="L428" s="457">
        <v>24.225000000000001</v>
      </c>
      <c r="M428" s="457">
        <v>24.225000000000001</v>
      </c>
    </row>
    <row r="429" spans="1:13">
      <c r="A429" s="454" t="s">
        <v>877</v>
      </c>
      <c r="B429" s="454" t="s">
        <v>873</v>
      </c>
      <c r="C429" s="454" t="s">
        <v>825</v>
      </c>
      <c r="D429" s="454" t="s">
        <v>608</v>
      </c>
      <c r="E429" s="454" t="s">
        <v>1302</v>
      </c>
      <c r="F429" s="454" t="s">
        <v>886</v>
      </c>
      <c r="G429" s="455">
        <v>0.21249999999999999</v>
      </c>
      <c r="H429" s="454" t="s">
        <v>9</v>
      </c>
      <c r="I429" s="456">
        <v>0.21249999999999999</v>
      </c>
      <c r="J429" s="454" t="s">
        <v>706</v>
      </c>
      <c r="K429" s="457">
        <v>0.6</v>
      </c>
      <c r="L429" s="457">
        <v>0.128</v>
      </c>
      <c r="M429" s="457">
        <v>0.128</v>
      </c>
    </row>
    <row r="430" spans="1:13">
      <c r="A430" s="454" t="s">
        <v>877</v>
      </c>
      <c r="B430" s="454" t="s">
        <v>873</v>
      </c>
      <c r="C430" s="454" t="s">
        <v>825</v>
      </c>
      <c r="D430" s="454" t="s">
        <v>609</v>
      </c>
      <c r="E430" s="454" t="s">
        <v>1302</v>
      </c>
      <c r="F430" s="454" t="s">
        <v>886</v>
      </c>
      <c r="G430" s="455">
        <v>0.21249999999999999</v>
      </c>
      <c r="H430" s="454" t="s">
        <v>9</v>
      </c>
      <c r="I430" s="456">
        <v>0.21249999999999999</v>
      </c>
      <c r="J430" s="454" t="s">
        <v>706</v>
      </c>
      <c r="K430" s="457">
        <v>6.5</v>
      </c>
      <c r="L430" s="457">
        <v>1.381</v>
      </c>
      <c r="M430" s="457">
        <v>1.381</v>
      </c>
    </row>
    <row r="431" spans="1:13">
      <c r="A431" s="454" t="s">
        <v>877</v>
      </c>
      <c r="B431" s="454" t="s">
        <v>873</v>
      </c>
      <c r="C431" s="454" t="s">
        <v>825</v>
      </c>
      <c r="D431" s="454" t="s">
        <v>610</v>
      </c>
      <c r="E431" s="454" t="s">
        <v>7</v>
      </c>
      <c r="F431" s="454" t="s">
        <v>886</v>
      </c>
      <c r="G431" s="455">
        <v>0.21249999999999999</v>
      </c>
      <c r="H431" s="454" t="s">
        <v>9</v>
      </c>
      <c r="I431" s="456">
        <v>0.21249999999999999</v>
      </c>
      <c r="J431" s="454" t="s">
        <v>706</v>
      </c>
      <c r="K431" s="457">
        <v>9</v>
      </c>
      <c r="L431" s="457">
        <v>1.913</v>
      </c>
      <c r="M431" s="457">
        <v>1.913</v>
      </c>
    </row>
    <row r="432" spans="1:13">
      <c r="A432" s="454" t="s">
        <v>877</v>
      </c>
      <c r="B432" s="454" t="s">
        <v>873</v>
      </c>
      <c r="C432" s="454" t="s">
        <v>825</v>
      </c>
      <c r="D432" s="454" t="s">
        <v>611</v>
      </c>
      <c r="E432" s="454" t="s">
        <v>7</v>
      </c>
      <c r="F432" s="454" t="s">
        <v>886</v>
      </c>
      <c r="G432" s="455">
        <v>0.21249999999999999</v>
      </c>
      <c r="H432" s="454" t="s">
        <v>9</v>
      </c>
      <c r="I432" s="456">
        <v>0.21249999999999999</v>
      </c>
      <c r="J432" s="454" t="s">
        <v>706</v>
      </c>
      <c r="K432" s="457">
        <v>8</v>
      </c>
      <c r="L432" s="457">
        <v>1.7</v>
      </c>
      <c r="M432" s="457">
        <v>1.7</v>
      </c>
    </row>
    <row r="433" spans="1:13">
      <c r="A433" s="454" t="s">
        <v>877</v>
      </c>
      <c r="B433" s="454" t="s">
        <v>873</v>
      </c>
      <c r="C433" s="454" t="s">
        <v>825</v>
      </c>
      <c r="D433" s="454" t="s">
        <v>612</v>
      </c>
      <c r="E433" s="454" t="s">
        <v>7</v>
      </c>
      <c r="F433" s="454" t="s">
        <v>886</v>
      </c>
      <c r="G433" s="455">
        <v>0.5</v>
      </c>
      <c r="H433" s="454" t="s">
        <v>9</v>
      </c>
      <c r="I433" s="456">
        <v>0.5</v>
      </c>
      <c r="J433" s="454" t="s">
        <v>706</v>
      </c>
      <c r="K433" s="457">
        <v>38</v>
      </c>
      <c r="L433" s="457">
        <v>19</v>
      </c>
      <c r="M433" s="457">
        <v>19</v>
      </c>
    </row>
    <row r="434" spans="1:13">
      <c r="A434" s="454" t="s">
        <v>877</v>
      </c>
      <c r="B434" s="454" t="s">
        <v>873</v>
      </c>
      <c r="C434" s="454" t="s">
        <v>825</v>
      </c>
      <c r="D434" s="454" t="s">
        <v>613</v>
      </c>
      <c r="E434" s="454" t="s">
        <v>7</v>
      </c>
      <c r="F434" s="454" t="s">
        <v>886</v>
      </c>
      <c r="G434" s="455">
        <v>0.5</v>
      </c>
      <c r="H434" s="454" t="s">
        <v>9</v>
      </c>
      <c r="I434" s="456">
        <v>0.5</v>
      </c>
      <c r="J434" s="454" t="s">
        <v>706</v>
      </c>
      <c r="K434" s="457">
        <v>38</v>
      </c>
      <c r="L434" s="457">
        <v>19</v>
      </c>
      <c r="M434" s="457">
        <v>19</v>
      </c>
    </row>
    <row r="435" spans="1:13">
      <c r="A435" s="454" t="s">
        <v>877</v>
      </c>
      <c r="B435" s="454" t="s">
        <v>873</v>
      </c>
      <c r="C435" s="454" t="s">
        <v>825</v>
      </c>
      <c r="D435" s="454" t="s">
        <v>614</v>
      </c>
      <c r="E435" s="454" t="s">
        <v>1302</v>
      </c>
      <c r="F435" s="454" t="s">
        <v>886</v>
      </c>
      <c r="G435" s="455">
        <v>0.21249999999999999</v>
      </c>
      <c r="H435" s="454" t="s">
        <v>9</v>
      </c>
      <c r="I435" s="456">
        <v>0.21249999999999999</v>
      </c>
      <c r="J435" s="454" t="s">
        <v>706</v>
      </c>
      <c r="K435" s="457">
        <v>1.9</v>
      </c>
      <c r="L435" s="457">
        <v>0.40400000000000003</v>
      </c>
      <c r="M435" s="457">
        <v>0.40400000000000003</v>
      </c>
    </row>
    <row r="436" spans="1:13">
      <c r="A436" s="454" t="s">
        <v>877</v>
      </c>
      <c r="B436" s="454" t="s">
        <v>873</v>
      </c>
      <c r="C436" s="454" t="s">
        <v>825</v>
      </c>
      <c r="D436" s="454" t="s">
        <v>615</v>
      </c>
      <c r="E436" s="454" t="s">
        <v>1302</v>
      </c>
      <c r="F436" s="454" t="s">
        <v>886</v>
      </c>
      <c r="G436" s="455">
        <v>0.21249999999999999</v>
      </c>
      <c r="H436" s="454" t="s">
        <v>9</v>
      </c>
      <c r="I436" s="456">
        <v>0.21249999999999999</v>
      </c>
      <c r="J436" s="454" t="s">
        <v>706</v>
      </c>
      <c r="K436" s="457">
        <v>4</v>
      </c>
      <c r="L436" s="457">
        <v>0.85</v>
      </c>
      <c r="M436" s="457">
        <v>0.85</v>
      </c>
    </row>
    <row r="437" spans="1:13">
      <c r="A437" s="454" t="s">
        <v>877</v>
      </c>
      <c r="B437" s="454" t="s">
        <v>873</v>
      </c>
      <c r="C437" s="454" t="s">
        <v>825</v>
      </c>
      <c r="D437" s="454" t="s">
        <v>826</v>
      </c>
      <c r="E437" s="454" t="s">
        <v>35</v>
      </c>
      <c r="F437" s="454" t="s">
        <v>886</v>
      </c>
      <c r="G437" s="455">
        <v>0.25</v>
      </c>
      <c r="H437" s="454" t="s">
        <v>9</v>
      </c>
      <c r="I437" s="456">
        <v>0.25</v>
      </c>
      <c r="J437" s="454" t="s">
        <v>706</v>
      </c>
      <c r="K437" s="457">
        <v>576</v>
      </c>
      <c r="L437" s="457">
        <v>144</v>
      </c>
      <c r="M437" s="457">
        <v>144</v>
      </c>
    </row>
    <row r="438" spans="1:13">
      <c r="A438" s="454" t="s">
        <v>877</v>
      </c>
      <c r="B438" s="454" t="s">
        <v>873</v>
      </c>
      <c r="C438" s="454" t="s">
        <v>825</v>
      </c>
      <c r="D438" s="454" t="s">
        <v>827</v>
      </c>
      <c r="E438" s="454" t="s">
        <v>10</v>
      </c>
      <c r="F438" s="454" t="s">
        <v>886</v>
      </c>
      <c r="G438" s="455">
        <v>0.25</v>
      </c>
      <c r="H438" s="454" t="s">
        <v>9</v>
      </c>
      <c r="I438" s="456">
        <v>0.25</v>
      </c>
      <c r="J438" s="454" t="s">
        <v>706</v>
      </c>
      <c r="K438" s="457">
        <v>840</v>
      </c>
      <c r="L438" s="457">
        <v>210</v>
      </c>
      <c r="M438" s="457">
        <v>210</v>
      </c>
    </row>
    <row r="439" spans="1:13">
      <c r="A439" s="454" t="s">
        <v>877</v>
      </c>
      <c r="B439" s="454" t="s">
        <v>873</v>
      </c>
      <c r="C439" s="454" t="s">
        <v>825</v>
      </c>
      <c r="D439" s="454" t="s">
        <v>616</v>
      </c>
      <c r="E439" s="454" t="s">
        <v>7</v>
      </c>
      <c r="F439" s="454" t="s">
        <v>886</v>
      </c>
      <c r="G439" s="455">
        <v>0.21249999999999999</v>
      </c>
      <c r="H439" s="454" t="s">
        <v>9</v>
      </c>
      <c r="I439" s="456">
        <v>0.21249999999999999</v>
      </c>
      <c r="J439" s="454" t="s">
        <v>706</v>
      </c>
      <c r="K439" s="457">
        <v>2</v>
      </c>
      <c r="L439" s="457">
        <v>0.42499999999999999</v>
      </c>
      <c r="M439" s="457">
        <v>0.42499999999999999</v>
      </c>
    </row>
    <row r="440" spans="1:13">
      <c r="A440" s="454" t="s">
        <v>877</v>
      </c>
      <c r="B440" s="454" t="s">
        <v>873</v>
      </c>
      <c r="C440" s="454" t="s">
        <v>825</v>
      </c>
      <c r="D440" s="454" t="s">
        <v>617</v>
      </c>
      <c r="E440" s="454" t="s">
        <v>7</v>
      </c>
      <c r="F440" s="454" t="s">
        <v>886</v>
      </c>
      <c r="G440" s="455">
        <v>0.21249999999999999</v>
      </c>
      <c r="H440" s="454" t="s">
        <v>9</v>
      </c>
      <c r="I440" s="456">
        <v>0.21249999999999999</v>
      </c>
      <c r="J440" s="454" t="s">
        <v>706</v>
      </c>
      <c r="K440" s="457">
        <v>144</v>
      </c>
      <c r="L440" s="457">
        <v>30.6</v>
      </c>
      <c r="M440" s="457">
        <v>30.6</v>
      </c>
    </row>
    <row r="441" spans="1:13">
      <c r="A441" s="454" t="s">
        <v>877</v>
      </c>
      <c r="B441" s="454" t="s">
        <v>873</v>
      </c>
      <c r="C441" s="454" t="s">
        <v>825</v>
      </c>
      <c r="D441" s="454" t="s">
        <v>618</v>
      </c>
      <c r="E441" s="454" t="s">
        <v>1122</v>
      </c>
      <c r="F441" s="454" t="s">
        <v>886</v>
      </c>
      <c r="G441" s="455">
        <v>0.21249999999999999</v>
      </c>
      <c r="H441" s="454" t="s">
        <v>9</v>
      </c>
      <c r="I441" s="456">
        <v>0.21249999999999999</v>
      </c>
      <c r="J441" s="454" t="s">
        <v>706</v>
      </c>
      <c r="K441" s="457">
        <v>6.3</v>
      </c>
      <c r="L441" s="457">
        <v>1.339</v>
      </c>
      <c r="M441" s="457">
        <v>1.339</v>
      </c>
    </row>
    <row r="442" spans="1:13">
      <c r="A442" s="454" t="s">
        <v>877</v>
      </c>
      <c r="B442" s="454" t="s">
        <v>873</v>
      </c>
      <c r="C442" s="454" t="s">
        <v>825</v>
      </c>
      <c r="D442" s="454" t="s">
        <v>619</v>
      </c>
      <c r="E442" s="454" t="s">
        <v>7</v>
      </c>
      <c r="F442" s="454" t="s">
        <v>886</v>
      </c>
      <c r="G442" s="455">
        <v>0.5</v>
      </c>
      <c r="H442" s="454" t="s">
        <v>9</v>
      </c>
      <c r="I442" s="456">
        <v>0.5</v>
      </c>
      <c r="J442" s="454" t="s">
        <v>706</v>
      </c>
      <c r="K442" s="457">
        <v>32</v>
      </c>
      <c r="L442" s="457">
        <v>16</v>
      </c>
      <c r="M442" s="457">
        <v>16</v>
      </c>
    </row>
    <row r="443" spans="1:13">
      <c r="A443" s="454" t="s">
        <v>877</v>
      </c>
      <c r="B443" s="454" t="s">
        <v>873</v>
      </c>
      <c r="C443" s="454" t="s">
        <v>825</v>
      </c>
      <c r="D443" s="454" t="s">
        <v>620</v>
      </c>
      <c r="E443" s="454" t="s">
        <v>1302</v>
      </c>
      <c r="F443" s="454" t="s">
        <v>886</v>
      </c>
      <c r="G443" s="455">
        <v>0.21249999999999999</v>
      </c>
      <c r="H443" s="454" t="s">
        <v>9</v>
      </c>
      <c r="I443" s="456">
        <v>0.21249999999999999</v>
      </c>
      <c r="J443" s="454" t="s">
        <v>706</v>
      </c>
      <c r="K443" s="457">
        <v>3.2</v>
      </c>
      <c r="L443" s="457">
        <v>0.68</v>
      </c>
      <c r="M443" s="457">
        <v>0.68</v>
      </c>
    </row>
    <row r="444" spans="1:13">
      <c r="A444" s="454" t="s">
        <v>877</v>
      </c>
      <c r="B444" s="454" t="s">
        <v>873</v>
      </c>
      <c r="C444" s="454" t="s">
        <v>825</v>
      </c>
      <c r="D444" s="454" t="s">
        <v>621</v>
      </c>
      <c r="E444" s="454" t="s">
        <v>1302</v>
      </c>
      <c r="F444" s="454" t="s">
        <v>886</v>
      </c>
      <c r="G444" s="455">
        <v>0.21249999999999999</v>
      </c>
      <c r="H444" s="454" t="s">
        <v>9</v>
      </c>
      <c r="I444" s="456">
        <v>0.21249999999999999</v>
      </c>
      <c r="J444" s="454" t="s">
        <v>706</v>
      </c>
      <c r="K444" s="457">
        <v>5.2</v>
      </c>
      <c r="L444" s="457">
        <v>1.105</v>
      </c>
      <c r="M444" s="457">
        <v>1.105</v>
      </c>
    </row>
    <row r="445" spans="1:13">
      <c r="A445" s="454" t="s">
        <v>877</v>
      </c>
      <c r="B445" s="454" t="s">
        <v>873</v>
      </c>
      <c r="C445" s="454" t="s">
        <v>825</v>
      </c>
      <c r="D445" s="454" t="s">
        <v>828</v>
      </c>
      <c r="E445" s="454" t="s">
        <v>10</v>
      </c>
      <c r="F445" s="454" t="s">
        <v>886</v>
      </c>
      <c r="G445" s="455">
        <v>0.5</v>
      </c>
      <c r="H445" s="454" t="s">
        <v>9</v>
      </c>
      <c r="I445" s="456">
        <v>0.5</v>
      </c>
      <c r="J445" s="454" t="s">
        <v>706</v>
      </c>
      <c r="K445" s="457">
        <v>990</v>
      </c>
      <c r="L445" s="457">
        <v>495</v>
      </c>
      <c r="M445" s="457">
        <v>495</v>
      </c>
    </row>
    <row r="446" spans="1:13">
      <c r="A446" s="454" t="s">
        <v>877</v>
      </c>
      <c r="B446" s="454" t="s">
        <v>873</v>
      </c>
      <c r="C446" s="454" t="s">
        <v>825</v>
      </c>
      <c r="D446" s="454" t="s">
        <v>622</v>
      </c>
      <c r="E446" s="454" t="s">
        <v>7</v>
      </c>
      <c r="F446" s="454" t="s">
        <v>886</v>
      </c>
      <c r="G446" s="455">
        <v>0.21249999999999999</v>
      </c>
      <c r="H446" s="454" t="s">
        <v>9</v>
      </c>
      <c r="I446" s="456">
        <v>0.21249999999999999</v>
      </c>
      <c r="J446" s="454" t="s">
        <v>706</v>
      </c>
      <c r="K446" s="457">
        <v>28</v>
      </c>
      <c r="L446" s="457">
        <v>5.95</v>
      </c>
      <c r="M446" s="457">
        <v>5.95</v>
      </c>
    </row>
    <row r="447" spans="1:13">
      <c r="A447" s="454" t="s">
        <v>877</v>
      </c>
      <c r="B447" s="454" t="s">
        <v>873</v>
      </c>
      <c r="C447" s="454" t="s">
        <v>825</v>
      </c>
      <c r="D447" s="454" t="s">
        <v>623</v>
      </c>
      <c r="E447" s="454" t="s">
        <v>1302</v>
      </c>
      <c r="F447" s="454" t="s">
        <v>886</v>
      </c>
      <c r="G447" s="455">
        <v>0.21249999999999999</v>
      </c>
      <c r="H447" s="454" t="s">
        <v>9</v>
      </c>
      <c r="I447" s="456">
        <v>0.21249999999999999</v>
      </c>
      <c r="J447" s="454" t="s">
        <v>706</v>
      </c>
      <c r="K447" s="457">
        <v>4.4000000000000004</v>
      </c>
      <c r="L447" s="457">
        <v>0.93500000000000005</v>
      </c>
      <c r="M447" s="457">
        <v>0.93500000000000005</v>
      </c>
    </row>
    <row r="448" spans="1:13">
      <c r="A448" s="454" t="s">
        <v>877</v>
      </c>
      <c r="B448" s="454" t="s">
        <v>873</v>
      </c>
      <c r="C448" s="454" t="s">
        <v>825</v>
      </c>
      <c r="D448" s="454" t="s">
        <v>624</v>
      </c>
      <c r="E448" s="454" t="s">
        <v>7</v>
      </c>
      <c r="F448" s="454" t="s">
        <v>886</v>
      </c>
      <c r="G448" s="455">
        <v>0.21249999999999999</v>
      </c>
      <c r="H448" s="454" t="s">
        <v>9</v>
      </c>
      <c r="I448" s="456">
        <v>0.21249999999999999</v>
      </c>
      <c r="J448" s="454" t="s">
        <v>706</v>
      </c>
      <c r="K448" s="457">
        <v>13</v>
      </c>
      <c r="L448" s="457">
        <v>2.7629999999999999</v>
      </c>
      <c r="M448" s="457">
        <v>2.7629999999999999</v>
      </c>
    </row>
    <row r="449" spans="1:13">
      <c r="A449" s="454" t="s">
        <v>877</v>
      </c>
      <c r="B449" s="454" t="s">
        <v>873</v>
      </c>
      <c r="C449" s="454" t="s">
        <v>829</v>
      </c>
      <c r="D449" s="454" t="s">
        <v>733</v>
      </c>
      <c r="E449" s="454" t="s">
        <v>7</v>
      </c>
      <c r="F449" s="454" t="s">
        <v>885</v>
      </c>
      <c r="G449" s="455">
        <v>1</v>
      </c>
      <c r="H449" s="454" t="s">
        <v>6</v>
      </c>
      <c r="I449" s="456">
        <v>0.51</v>
      </c>
      <c r="J449" s="454" t="s">
        <v>706</v>
      </c>
      <c r="K449" s="457">
        <v>50</v>
      </c>
      <c r="L449" s="457">
        <v>50</v>
      </c>
      <c r="M449" s="457">
        <v>25.5</v>
      </c>
    </row>
    <row r="450" spans="1:13">
      <c r="A450" s="454" t="s">
        <v>877</v>
      </c>
      <c r="B450" s="454" t="s">
        <v>873</v>
      </c>
      <c r="C450" s="454" t="s">
        <v>829</v>
      </c>
      <c r="D450" s="454" t="s">
        <v>75</v>
      </c>
      <c r="E450" s="454" t="s">
        <v>7</v>
      </c>
      <c r="F450" s="454" t="s">
        <v>885</v>
      </c>
      <c r="G450" s="455">
        <v>1</v>
      </c>
      <c r="H450" s="454" t="s">
        <v>6</v>
      </c>
      <c r="I450" s="456">
        <v>0.51</v>
      </c>
      <c r="J450" s="454" t="s">
        <v>706</v>
      </c>
      <c r="K450" s="457">
        <v>47.5</v>
      </c>
      <c r="L450" s="457">
        <v>47.5</v>
      </c>
      <c r="M450" s="457">
        <v>24.225000000000001</v>
      </c>
    </row>
    <row r="451" spans="1:13">
      <c r="A451" s="454" t="s">
        <v>877</v>
      </c>
      <c r="B451" s="454" t="s">
        <v>873</v>
      </c>
      <c r="C451" s="454" t="s">
        <v>830</v>
      </c>
      <c r="D451" s="454" t="s">
        <v>1145</v>
      </c>
      <c r="E451" s="454" t="s">
        <v>1122</v>
      </c>
      <c r="F451" s="454" t="s">
        <v>886</v>
      </c>
      <c r="G451" s="455">
        <v>0.21249999999999999</v>
      </c>
      <c r="H451" s="454" t="s">
        <v>9</v>
      </c>
      <c r="I451" s="456">
        <v>0.21249999999999999</v>
      </c>
      <c r="J451" s="454" t="s">
        <v>706</v>
      </c>
      <c r="K451" s="457">
        <v>2.85</v>
      </c>
      <c r="L451" s="457">
        <v>0.60599999999999998</v>
      </c>
      <c r="M451" s="457">
        <v>0.60599999999999998</v>
      </c>
    </row>
    <row r="452" spans="1:13">
      <c r="A452" s="454" t="s">
        <v>877</v>
      </c>
      <c r="B452" s="454" t="s">
        <v>873</v>
      </c>
      <c r="C452" s="454" t="s">
        <v>830</v>
      </c>
      <c r="D452" s="454" t="s">
        <v>1146</v>
      </c>
      <c r="E452" s="454" t="s">
        <v>1302</v>
      </c>
      <c r="F452" s="454" t="s">
        <v>885</v>
      </c>
      <c r="G452" s="455">
        <v>1</v>
      </c>
      <c r="H452" s="454" t="s">
        <v>6</v>
      </c>
      <c r="I452" s="456">
        <v>0.7</v>
      </c>
      <c r="J452" s="454" t="s">
        <v>706</v>
      </c>
      <c r="K452" s="457">
        <v>3.74</v>
      </c>
      <c r="L452" s="457">
        <v>3.74</v>
      </c>
      <c r="M452" s="457">
        <v>2.6179999999999999</v>
      </c>
    </row>
    <row r="453" spans="1:13">
      <c r="A453" s="454" t="s">
        <v>877</v>
      </c>
      <c r="B453" s="454" t="s">
        <v>873</v>
      </c>
      <c r="C453" s="454" t="s">
        <v>830</v>
      </c>
      <c r="D453" s="454" t="s">
        <v>1147</v>
      </c>
      <c r="E453" s="454" t="s">
        <v>1122</v>
      </c>
      <c r="F453" s="454" t="s">
        <v>886</v>
      </c>
      <c r="G453" s="455">
        <v>0.21249999999999999</v>
      </c>
      <c r="H453" s="454" t="s">
        <v>9</v>
      </c>
      <c r="I453" s="456">
        <v>0.21249999999999999</v>
      </c>
      <c r="J453" s="454" t="s">
        <v>706</v>
      </c>
      <c r="K453" s="457">
        <v>1.514</v>
      </c>
      <c r="L453" s="457">
        <v>0.32200000000000001</v>
      </c>
      <c r="M453" s="457">
        <v>0.32200000000000001</v>
      </c>
    </row>
    <row r="454" spans="1:13">
      <c r="A454" s="454" t="s">
        <v>877</v>
      </c>
      <c r="B454" s="454" t="s">
        <v>873</v>
      </c>
      <c r="C454" s="454" t="s">
        <v>830</v>
      </c>
      <c r="D454" s="454" t="s">
        <v>1148</v>
      </c>
      <c r="E454" s="454" t="s">
        <v>1302</v>
      </c>
      <c r="F454" s="454" t="s">
        <v>885</v>
      </c>
      <c r="G454" s="455">
        <v>1</v>
      </c>
      <c r="H454" s="454" t="s">
        <v>6</v>
      </c>
      <c r="I454" s="456">
        <v>0.7</v>
      </c>
      <c r="J454" s="454" t="s">
        <v>706</v>
      </c>
      <c r="K454" s="457">
        <v>1.2210000000000001</v>
      </c>
      <c r="L454" s="457">
        <v>1.2210000000000001</v>
      </c>
      <c r="M454" s="457">
        <v>0.85499999999999998</v>
      </c>
    </row>
    <row r="455" spans="1:13">
      <c r="A455" s="454" t="s">
        <v>877</v>
      </c>
      <c r="B455" s="454" t="s">
        <v>873</v>
      </c>
      <c r="C455" s="454" t="s">
        <v>830</v>
      </c>
      <c r="D455" s="454" t="s">
        <v>1149</v>
      </c>
      <c r="E455" s="454" t="s">
        <v>1122</v>
      </c>
      <c r="F455" s="454" t="s">
        <v>886</v>
      </c>
      <c r="G455" s="455">
        <v>0.21249999999999999</v>
      </c>
      <c r="H455" s="454" t="s">
        <v>9</v>
      </c>
      <c r="I455" s="456">
        <v>0.21249999999999999</v>
      </c>
      <c r="J455" s="454" t="s">
        <v>706</v>
      </c>
      <c r="K455" s="457">
        <v>5.3449999999999998</v>
      </c>
      <c r="L455" s="457">
        <v>1.1359999999999999</v>
      </c>
      <c r="M455" s="457">
        <v>1.1359999999999999</v>
      </c>
    </row>
    <row r="456" spans="1:13">
      <c r="A456" s="454" t="s">
        <v>877</v>
      </c>
      <c r="B456" s="454" t="s">
        <v>873</v>
      </c>
      <c r="C456" s="454" t="s">
        <v>830</v>
      </c>
      <c r="D456" s="454" t="s">
        <v>1150</v>
      </c>
      <c r="E456" s="454" t="s">
        <v>1122</v>
      </c>
      <c r="F456" s="454" t="s">
        <v>885</v>
      </c>
      <c r="G456" s="455">
        <v>1</v>
      </c>
      <c r="H456" s="454" t="s">
        <v>6</v>
      </c>
      <c r="I456" s="456">
        <v>0.69999</v>
      </c>
      <c r="J456" s="454" t="s">
        <v>706</v>
      </c>
      <c r="K456" s="457">
        <v>1.0780000000000001</v>
      </c>
      <c r="L456" s="457">
        <v>1.0780000000000001</v>
      </c>
      <c r="M456" s="457">
        <v>0.755</v>
      </c>
    </row>
    <row r="457" spans="1:13">
      <c r="A457" s="454" t="s">
        <v>877</v>
      </c>
      <c r="B457" s="454" t="s">
        <v>873</v>
      </c>
      <c r="C457" s="454" t="s">
        <v>830</v>
      </c>
      <c r="D457" s="454" t="s">
        <v>55</v>
      </c>
      <c r="E457" s="454" t="s">
        <v>10</v>
      </c>
      <c r="F457" s="454" t="s">
        <v>885</v>
      </c>
      <c r="G457" s="455">
        <v>1</v>
      </c>
      <c r="H457" s="454" t="s">
        <v>6</v>
      </c>
      <c r="I457" s="456">
        <v>1</v>
      </c>
      <c r="J457" s="454" t="s">
        <v>706</v>
      </c>
      <c r="K457" s="457">
        <v>1199.25</v>
      </c>
      <c r="L457" s="457">
        <v>1199.25</v>
      </c>
      <c r="M457" s="457">
        <v>1199.25</v>
      </c>
    </row>
    <row r="458" spans="1:13">
      <c r="A458" s="454" t="s">
        <v>877</v>
      </c>
      <c r="B458" s="454" t="s">
        <v>873</v>
      </c>
      <c r="C458" s="454" t="s">
        <v>830</v>
      </c>
      <c r="D458" s="454" t="s">
        <v>56</v>
      </c>
      <c r="E458" s="454" t="s">
        <v>10</v>
      </c>
      <c r="F458" s="454" t="s">
        <v>885</v>
      </c>
      <c r="G458" s="455">
        <v>1</v>
      </c>
      <c r="H458" s="454" t="s">
        <v>6</v>
      </c>
      <c r="I458" s="456">
        <v>1</v>
      </c>
      <c r="J458" s="454" t="s">
        <v>706</v>
      </c>
      <c r="K458" s="457">
        <v>790.6</v>
      </c>
      <c r="L458" s="457">
        <v>790.6</v>
      </c>
      <c r="M458" s="457">
        <v>790.6</v>
      </c>
    </row>
    <row r="459" spans="1:13">
      <c r="A459" s="454" t="s">
        <v>877</v>
      </c>
      <c r="B459" s="454" t="s">
        <v>873</v>
      </c>
      <c r="C459" s="454" t="s">
        <v>830</v>
      </c>
      <c r="D459" s="454" t="s">
        <v>1151</v>
      </c>
      <c r="E459" s="454" t="s">
        <v>1302</v>
      </c>
      <c r="F459" s="454" t="s">
        <v>885</v>
      </c>
      <c r="G459" s="455">
        <v>1</v>
      </c>
      <c r="H459" s="454" t="s">
        <v>6</v>
      </c>
      <c r="I459" s="456">
        <v>0.7</v>
      </c>
      <c r="J459" s="454" t="s">
        <v>706</v>
      </c>
      <c r="K459" s="457">
        <v>2.0990000000000002</v>
      </c>
      <c r="L459" s="457">
        <v>2.0990000000000002</v>
      </c>
      <c r="M459" s="457">
        <v>1.4690000000000001</v>
      </c>
    </row>
    <row r="460" spans="1:13">
      <c r="A460" s="454" t="s">
        <v>877</v>
      </c>
      <c r="B460" s="454" t="s">
        <v>873</v>
      </c>
      <c r="C460" s="454" t="s">
        <v>830</v>
      </c>
      <c r="D460" s="454" t="s">
        <v>1152</v>
      </c>
      <c r="E460" s="454" t="s">
        <v>1122</v>
      </c>
      <c r="F460" s="454" t="s">
        <v>886</v>
      </c>
      <c r="G460" s="455">
        <v>0.21249999999999999</v>
      </c>
      <c r="H460" s="454" t="s">
        <v>9</v>
      </c>
      <c r="I460" s="456">
        <v>0.21249999999999999</v>
      </c>
      <c r="J460" s="454" t="s">
        <v>706</v>
      </c>
      <c r="K460" s="457">
        <v>3.2069999999999999</v>
      </c>
      <c r="L460" s="457">
        <v>0.68100000000000005</v>
      </c>
      <c r="M460" s="457">
        <v>0.68100000000000005</v>
      </c>
    </row>
    <row r="461" spans="1:13">
      <c r="A461" s="454" t="s">
        <v>877</v>
      </c>
      <c r="B461" s="454" t="s">
        <v>873</v>
      </c>
      <c r="C461" s="454" t="s">
        <v>830</v>
      </c>
      <c r="D461" s="454" t="s">
        <v>1153</v>
      </c>
      <c r="E461" s="454" t="s">
        <v>1122</v>
      </c>
      <c r="F461" s="454" t="s">
        <v>886</v>
      </c>
      <c r="G461" s="455">
        <v>0.21249999999999999</v>
      </c>
      <c r="H461" s="454" t="s">
        <v>9</v>
      </c>
      <c r="I461" s="456">
        <v>0.21249999999999999</v>
      </c>
      <c r="J461" s="454" t="s">
        <v>706</v>
      </c>
      <c r="K461" s="457">
        <v>1.425</v>
      </c>
      <c r="L461" s="457">
        <v>0.30299999999999999</v>
      </c>
      <c r="M461" s="457">
        <v>0.30299999999999999</v>
      </c>
    </row>
    <row r="462" spans="1:13">
      <c r="A462" s="454" t="s">
        <v>877</v>
      </c>
      <c r="B462" s="454" t="s">
        <v>873</v>
      </c>
      <c r="C462" s="454" t="s">
        <v>830</v>
      </c>
      <c r="D462" s="454" t="s">
        <v>1154</v>
      </c>
      <c r="E462" s="454" t="s">
        <v>1302</v>
      </c>
      <c r="F462" s="454" t="s">
        <v>885</v>
      </c>
      <c r="G462" s="455">
        <v>1</v>
      </c>
      <c r="H462" s="454" t="s">
        <v>6</v>
      </c>
      <c r="I462" s="456">
        <v>0.7</v>
      </c>
      <c r="J462" s="454" t="s">
        <v>706</v>
      </c>
      <c r="K462" s="457">
        <v>5.4720000000000004</v>
      </c>
      <c r="L462" s="457">
        <v>5.4720000000000004</v>
      </c>
      <c r="M462" s="457">
        <v>3.83</v>
      </c>
    </row>
    <row r="463" spans="1:13">
      <c r="A463" s="454" t="s">
        <v>877</v>
      </c>
      <c r="B463" s="454" t="s">
        <v>873</v>
      </c>
      <c r="C463" s="454" t="s">
        <v>830</v>
      </c>
      <c r="D463" s="454" t="s">
        <v>1155</v>
      </c>
      <c r="E463" s="454" t="s">
        <v>1122</v>
      </c>
      <c r="F463" s="454" t="s">
        <v>885</v>
      </c>
      <c r="G463" s="455">
        <v>1</v>
      </c>
      <c r="H463" s="454" t="s">
        <v>6</v>
      </c>
      <c r="I463" s="456">
        <v>0.69999</v>
      </c>
      <c r="J463" s="454" t="s">
        <v>706</v>
      </c>
      <c r="K463" s="457">
        <v>9.9000000000000005E-2</v>
      </c>
      <c r="L463" s="457">
        <v>9.9000000000000005E-2</v>
      </c>
      <c r="M463" s="457">
        <v>6.9000000000000006E-2</v>
      </c>
    </row>
    <row r="464" spans="1:13">
      <c r="A464" s="454" t="s">
        <v>877</v>
      </c>
      <c r="B464" s="454" t="s">
        <v>873</v>
      </c>
      <c r="C464" s="454" t="s">
        <v>830</v>
      </c>
      <c r="D464" s="454" t="s">
        <v>1156</v>
      </c>
      <c r="E464" s="454" t="s">
        <v>1122</v>
      </c>
      <c r="F464" s="454" t="s">
        <v>885</v>
      </c>
      <c r="G464" s="455">
        <v>1</v>
      </c>
      <c r="H464" s="454" t="s">
        <v>6</v>
      </c>
      <c r="I464" s="456">
        <v>0.69999</v>
      </c>
      <c r="J464" s="454" t="s">
        <v>706</v>
      </c>
      <c r="K464" s="457">
        <v>9.9000000000000005E-2</v>
      </c>
      <c r="L464" s="457">
        <v>9.9000000000000005E-2</v>
      </c>
      <c r="M464" s="457">
        <v>6.9000000000000006E-2</v>
      </c>
    </row>
    <row r="465" spans="1:13">
      <c r="A465" s="454" t="s">
        <v>877</v>
      </c>
      <c r="B465" s="454" t="s">
        <v>873</v>
      </c>
      <c r="C465" s="454" t="s">
        <v>830</v>
      </c>
      <c r="D465" s="454" t="s">
        <v>1157</v>
      </c>
      <c r="E465" s="454" t="s">
        <v>1302</v>
      </c>
      <c r="F465" s="454" t="s">
        <v>885</v>
      </c>
      <c r="G465" s="455">
        <v>1</v>
      </c>
      <c r="H465" s="454" t="s">
        <v>6</v>
      </c>
      <c r="I465" s="456">
        <v>0.7</v>
      </c>
      <c r="J465" s="454" t="s">
        <v>706</v>
      </c>
      <c r="K465" s="457">
        <v>2.3809999999999998</v>
      </c>
      <c r="L465" s="457">
        <v>2.3809999999999998</v>
      </c>
      <c r="M465" s="457">
        <v>1.667</v>
      </c>
    </row>
    <row r="466" spans="1:13">
      <c r="A466" s="454" t="s">
        <v>877</v>
      </c>
      <c r="B466" s="454" t="s">
        <v>873</v>
      </c>
      <c r="C466" s="454" t="s">
        <v>830</v>
      </c>
      <c r="D466" s="454" t="s">
        <v>1158</v>
      </c>
      <c r="E466" s="454" t="s">
        <v>1302</v>
      </c>
      <c r="F466" s="454" t="s">
        <v>885</v>
      </c>
      <c r="G466" s="455">
        <v>1</v>
      </c>
      <c r="H466" s="454" t="s">
        <v>6</v>
      </c>
      <c r="I466" s="456">
        <v>0.7</v>
      </c>
      <c r="J466" s="454" t="s">
        <v>706</v>
      </c>
      <c r="K466" s="457">
        <v>2.9460000000000002</v>
      </c>
      <c r="L466" s="457">
        <v>2.9460000000000002</v>
      </c>
      <c r="M466" s="457">
        <v>2.0619999999999998</v>
      </c>
    </row>
    <row r="467" spans="1:13">
      <c r="A467" s="454" t="s">
        <v>877</v>
      </c>
      <c r="B467" s="454" t="s">
        <v>873</v>
      </c>
      <c r="C467" s="454" t="s">
        <v>830</v>
      </c>
      <c r="D467" s="454" t="s">
        <v>1159</v>
      </c>
      <c r="E467" s="454" t="s">
        <v>1122</v>
      </c>
      <c r="F467" s="454" t="s">
        <v>886</v>
      </c>
      <c r="G467" s="455">
        <v>0.21249999999999999</v>
      </c>
      <c r="H467" s="454" t="s">
        <v>9</v>
      </c>
      <c r="I467" s="456">
        <v>0.21249999999999999</v>
      </c>
      <c r="J467" s="454" t="s">
        <v>706</v>
      </c>
      <c r="K467" s="457">
        <v>2.4940000000000002</v>
      </c>
      <c r="L467" s="457">
        <v>0.53</v>
      </c>
      <c r="M467" s="457">
        <v>0.53</v>
      </c>
    </row>
    <row r="468" spans="1:13">
      <c r="A468" s="454" t="s">
        <v>877</v>
      </c>
      <c r="B468" s="454" t="s">
        <v>873</v>
      </c>
      <c r="C468" s="454" t="s">
        <v>830</v>
      </c>
      <c r="D468" s="454" t="s">
        <v>1160</v>
      </c>
      <c r="E468" s="454" t="s">
        <v>1302</v>
      </c>
      <c r="F468" s="454" t="s">
        <v>885</v>
      </c>
      <c r="G468" s="455">
        <v>1</v>
      </c>
      <c r="H468" s="454" t="s">
        <v>6</v>
      </c>
      <c r="I468" s="456">
        <v>0.7</v>
      </c>
      <c r="J468" s="454" t="s">
        <v>706</v>
      </c>
      <c r="K468" s="457">
        <v>2.137</v>
      </c>
      <c r="L468" s="457">
        <v>2.137</v>
      </c>
      <c r="M468" s="457">
        <v>1.496</v>
      </c>
    </row>
    <row r="469" spans="1:13">
      <c r="A469" s="454" t="s">
        <v>877</v>
      </c>
      <c r="B469" s="454" t="s">
        <v>873</v>
      </c>
      <c r="C469" s="454" t="s">
        <v>830</v>
      </c>
      <c r="D469" s="454" t="s">
        <v>1161</v>
      </c>
      <c r="E469" s="454" t="s">
        <v>1302</v>
      </c>
      <c r="F469" s="454" t="s">
        <v>885</v>
      </c>
      <c r="G469" s="455">
        <v>1</v>
      </c>
      <c r="H469" s="454" t="s">
        <v>6</v>
      </c>
      <c r="I469" s="456">
        <v>0.7</v>
      </c>
      <c r="J469" s="454" t="s">
        <v>706</v>
      </c>
      <c r="K469" s="457">
        <v>3.1829999999999998</v>
      </c>
      <c r="L469" s="457">
        <v>3.1829999999999998</v>
      </c>
      <c r="M469" s="457">
        <v>2.2280000000000002</v>
      </c>
    </row>
    <row r="470" spans="1:13">
      <c r="A470" s="454" t="s">
        <v>877</v>
      </c>
      <c r="B470" s="454" t="s">
        <v>873</v>
      </c>
      <c r="C470" s="454" t="s">
        <v>830</v>
      </c>
      <c r="D470" s="454" t="s">
        <v>1162</v>
      </c>
      <c r="E470" s="454" t="s">
        <v>1302</v>
      </c>
      <c r="F470" s="454" t="s">
        <v>885</v>
      </c>
      <c r="G470" s="455">
        <v>1</v>
      </c>
      <c r="H470" s="454" t="s">
        <v>6</v>
      </c>
      <c r="I470" s="456">
        <v>0.63900000000000001</v>
      </c>
      <c r="J470" s="454" t="s">
        <v>706</v>
      </c>
      <c r="K470" s="457">
        <v>12.256</v>
      </c>
      <c r="L470" s="457">
        <v>12.256</v>
      </c>
      <c r="M470" s="457">
        <v>7.8319999999999999</v>
      </c>
    </row>
    <row r="471" spans="1:13">
      <c r="A471" s="454" t="s">
        <v>877</v>
      </c>
      <c r="B471" s="454" t="s">
        <v>873</v>
      </c>
      <c r="C471" s="454" t="s">
        <v>830</v>
      </c>
      <c r="D471" s="454" t="s">
        <v>1163</v>
      </c>
      <c r="E471" s="454" t="s">
        <v>1302</v>
      </c>
      <c r="F471" s="454" t="s">
        <v>885</v>
      </c>
      <c r="G471" s="455">
        <v>1</v>
      </c>
      <c r="H471" s="454" t="s">
        <v>6</v>
      </c>
      <c r="I471" s="456">
        <v>0.7</v>
      </c>
      <c r="J471" s="454" t="s">
        <v>706</v>
      </c>
      <c r="K471" s="457">
        <v>1.069</v>
      </c>
      <c r="L471" s="457">
        <v>1.069</v>
      </c>
      <c r="M471" s="457">
        <v>0.748</v>
      </c>
    </row>
    <row r="472" spans="1:13">
      <c r="A472" s="454" t="s">
        <v>877</v>
      </c>
      <c r="B472" s="454" t="s">
        <v>873</v>
      </c>
      <c r="C472" s="454" t="s">
        <v>830</v>
      </c>
      <c r="D472" s="454" t="s">
        <v>1164</v>
      </c>
      <c r="E472" s="454" t="s">
        <v>1122</v>
      </c>
      <c r="F472" s="454" t="s">
        <v>886</v>
      </c>
      <c r="G472" s="455">
        <v>0.21249999999999999</v>
      </c>
      <c r="H472" s="454" t="s">
        <v>9</v>
      </c>
      <c r="I472" s="456">
        <v>0.21249999999999999</v>
      </c>
      <c r="J472" s="454" t="s">
        <v>706</v>
      </c>
      <c r="K472" s="457">
        <v>1.3360000000000001</v>
      </c>
      <c r="L472" s="457">
        <v>0.28399999999999997</v>
      </c>
      <c r="M472" s="457">
        <v>0.28399999999999997</v>
      </c>
    </row>
    <row r="473" spans="1:13">
      <c r="A473" s="454" t="s">
        <v>877</v>
      </c>
      <c r="B473" s="454" t="s">
        <v>873</v>
      </c>
      <c r="C473" s="454" t="s">
        <v>830</v>
      </c>
      <c r="D473" s="454" t="s">
        <v>1165</v>
      </c>
      <c r="E473" s="454" t="s">
        <v>1302</v>
      </c>
      <c r="F473" s="454" t="s">
        <v>885</v>
      </c>
      <c r="G473" s="455">
        <v>1</v>
      </c>
      <c r="H473" s="454" t="s">
        <v>6</v>
      </c>
      <c r="I473" s="456">
        <v>0.7</v>
      </c>
      <c r="J473" s="454" t="s">
        <v>706</v>
      </c>
      <c r="K473" s="457">
        <v>1.931</v>
      </c>
      <c r="L473" s="457">
        <v>1.931</v>
      </c>
      <c r="M473" s="457">
        <v>1.3520000000000001</v>
      </c>
    </row>
    <row r="474" spans="1:13">
      <c r="A474" s="454" t="s">
        <v>877</v>
      </c>
      <c r="B474" s="454" t="s">
        <v>873</v>
      </c>
      <c r="C474" s="454" t="s">
        <v>830</v>
      </c>
      <c r="D474" s="454" t="s">
        <v>1166</v>
      </c>
      <c r="E474" s="454" t="s">
        <v>1302</v>
      </c>
      <c r="F474" s="454" t="s">
        <v>885</v>
      </c>
      <c r="G474" s="455">
        <v>1</v>
      </c>
      <c r="H474" s="454" t="s">
        <v>6</v>
      </c>
      <c r="I474" s="456">
        <v>0.7</v>
      </c>
      <c r="J474" s="454" t="s">
        <v>706</v>
      </c>
      <c r="K474" s="457">
        <v>1.069</v>
      </c>
      <c r="L474" s="457">
        <v>1.069</v>
      </c>
      <c r="M474" s="457">
        <v>0.748</v>
      </c>
    </row>
    <row r="475" spans="1:13">
      <c r="A475" s="454" t="s">
        <v>877</v>
      </c>
      <c r="B475" s="454" t="s">
        <v>873</v>
      </c>
      <c r="C475" s="454" t="s">
        <v>830</v>
      </c>
      <c r="D475" s="454" t="s">
        <v>1167</v>
      </c>
      <c r="E475" s="454" t="s">
        <v>1302</v>
      </c>
      <c r="F475" s="454" t="s">
        <v>885</v>
      </c>
      <c r="G475" s="455">
        <v>1</v>
      </c>
      <c r="H475" s="454" t="s">
        <v>6</v>
      </c>
      <c r="I475" s="456">
        <v>0.7</v>
      </c>
      <c r="J475" s="454" t="s">
        <v>706</v>
      </c>
      <c r="K475" s="457">
        <v>1.069</v>
      </c>
      <c r="L475" s="457">
        <v>1.069</v>
      </c>
      <c r="M475" s="457">
        <v>0.748</v>
      </c>
    </row>
    <row r="476" spans="1:13">
      <c r="A476" s="454" t="s">
        <v>877</v>
      </c>
      <c r="B476" s="454" t="s">
        <v>873</v>
      </c>
      <c r="C476" s="454" t="s">
        <v>830</v>
      </c>
      <c r="D476" s="454" t="s">
        <v>1168</v>
      </c>
      <c r="E476" s="454" t="s">
        <v>1302</v>
      </c>
      <c r="F476" s="454" t="s">
        <v>885</v>
      </c>
      <c r="G476" s="455">
        <v>1</v>
      </c>
      <c r="H476" s="454" t="s">
        <v>6</v>
      </c>
      <c r="I476" s="456">
        <v>0.63900000000000001</v>
      </c>
      <c r="J476" s="454" t="s">
        <v>706</v>
      </c>
      <c r="K476" s="457">
        <v>2.0350000000000001</v>
      </c>
      <c r="L476" s="457">
        <v>2.0350000000000001</v>
      </c>
      <c r="M476" s="457">
        <v>1.3</v>
      </c>
    </row>
    <row r="477" spans="1:13">
      <c r="A477" s="454" t="s">
        <v>877</v>
      </c>
      <c r="B477" s="454" t="s">
        <v>873</v>
      </c>
      <c r="C477" s="454" t="s">
        <v>830</v>
      </c>
      <c r="D477" s="454" t="s">
        <v>1169</v>
      </c>
      <c r="E477" s="454" t="s">
        <v>1302</v>
      </c>
      <c r="F477" s="454" t="s">
        <v>885</v>
      </c>
      <c r="G477" s="455">
        <v>1</v>
      </c>
      <c r="H477" s="454" t="s">
        <v>6</v>
      </c>
      <c r="I477" s="456">
        <v>0.63900000000000001</v>
      </c>
      <c r="J477" s="454" t="s">
        <v>706</v>
      </c>
      <c r="K477" s="457">
        <v>15.308999999999999</v>
      </c>
      <c r="L477" s="457">
        <v>15.308999999999999</v>
      </c>
      <c r="M477" s="457">
        <v>9.782</v>
      </c>
    </row>
    <row r="478" spans="1:13">
      <c r="A478" s="454" t="s">
        <v>877</v>
      </c>
      <c r="B478" s="454" t="s">
        <v>873</v>
      </c>
      <c r="C478" s="454" t="s">
        <v>830</v>
      </c>
      <c r="D478" s="454" t="s">
        <v>1170</v>
      </c>
      <c r="E478" s="454" t="s">
        <v>1302</v>
      </c>
      <c r="F478" s="454" t="s">
        <v>885</v>
      </c>
      <c r="G478" s="455">
        <v>1</v>
      </c>
      <c r="H478" s="454" t="s">
        <v>6</v>
      </c>
      <c r="I478" s="456">
        <v>0.7</v>
      </c>
      <c r="J478" s="454" t="s">
        <v>706</v>
      </c>
      <c r="K478" s="457">
        <v>2.8620000000000001</v>
      </c>
      <c r="L478" s="457">
        <v>2.8620000000000001</v>
      </c>
      <c r="M478" s="457">
        <v>2.0030000000000001</v>
      </c>
    </row>
    <row r="479" spans="1:13">
      <c r="A479" s="454" t="s">
        <v>877</v>
      </c>
      <c r="B479" s="454" t="s">
        <v>873</v>
      </c>
      <c r="C479" s="454" t="s">
        <v>830</v>
      </c>
      <c r="D479" s="454" t="s">
        <v>1171</v>
      </c>
      <c r="E479" s="454" t="s">
        <v>1302</v>
      </c>
      <c r="F479" s="454" t="s">
        <v>885</v>
      </c>
      <c r="G479" s="455">
        <v>1</v>
      </c>
      <c r="H479" s="454" t="s">
        <v>6</v>
      </c>
      <c r="I479" s="456">
        <v>0.7</v>
      </c>
      <c r="J479" s="454" t="s">
        <v>706</v>
      </c>
      <c r="K479" s="457">
        <v>3.4350000000000001</v>
      </c>
      <c r="L479" s="457">
        <v>3.4350000000000001</v>
      </c>
      <c r="M479" s="457">
        <v>2.4049999999999998</v>
      </c>
    </row>
    <row r="480" spans="1:13">
      <c r="A480" s="454" t="s">
        <v>877</v>
      </c>
      <c r="B480" s="454" t="s">
        <v>873</v>
      </c>
      <c r="C480" s="454" t="s">
        <v>830</v>
      </c>
      <c r="D480" s="454" t="s">
        <v>1172</v>
      </c>
      <c r="E480" s="454" t="s">
        <v>1302</v>
      </c>
      <c r="F480" s="454" t="s">
        <v>885</v>
      </c>
      <c r="G480" s="455">
        <v>1</v>
      </c>
      <c r="H480" s="454" t="s">
        <v>6</v>
      </c>
      <c r="I480" s="456">
        <v>0.7</v>
      </c>
      <c r="J480" s="454" t="s">
        <v>706</v>
      </c>
      <c r="K480" s="457">
        <v>0.91600000000000004</v>
      </c>
      <c r="L480" s="457">
        <v>0.91600000000000004</v>
      </c>
      <c r="M480" s="457">
        <v>0.64100000000000001</v>
      </c>
    </row>
    <row r="481" spans="1:13">
      <c r="A481" s="454" t="s">
        <v>877</v>
      </c>
      <c r="B481" s="454" t="s">
        <v>873</v>
      </c>
      <c r="C481" s="454" t="s">
        <v>830</v>
      </c>
      <c r="D481" s="454" t="s">
        <v>1173</v>
      </c>
      <c r="E481" s="454" t="s">
        <v>1122</v>
      </c>
      <c r="F481" s="454" t="s">
        <v>886</v>
      </c>
      <c r="G481" s="455">
        <v>0.21249999999999999</v>
      </c>
      <c r="H481" s="454" t="s">
        <v>9</v>
      </c>
      <c r="I481" s="456">
        <v>0.21249999999999999</v>
      </c>
      <c r="J481" s="454" t="s">
        <v>706</v>
      </c>
      <c r="K481" s="457">
        <v>3.0289999999999999</v>
      </c>
      <c r="L481" s="457">
        <v>0.64400000000000002</v>
      </c>
      <c r="M481" s="457">
        <v>0.64400000000000002</v>
      </c>
    </row>
    <row r="482" spans="1:13">
      <c r="A482" s="454" t="s">
        <v>878</v>
      </c>
      <c r="B482" s="454" t="s">
        <v>371</v>
      </c>
      <c r="C482" s="454" t="s">
        <v>831</v>
      </c>
      <c r="D482" s="454" t="s">
        <v>197</v>
      </c>
      <c r="E482" s="454" t="s">
        <v>7</v>
      </c>
      <c r="F482" s="454" t="s">
        <v>885</v>
      </c>
      <c r="G482" s="455">
        <v>1</v>
      </c>
      <c r="H482" s="454" t="s">
        <v>6</v>
      </c>
      <c r="I482" s="456">
        <v>0.72</v>
      </c>
      <c r="J482" s="454" t="s">
        <v>706</v>
      </c>
      <c r="K482" s="457">
        <v>46</v>
      </c>
      <c r="L482" s="457">
        <v>46</v>
      </c>
      <c r="M482" s="457">
        <v>33.119999999999997</v>
      </c>
    </row>
    <row r="483" spans="1:13">
      <c r="A483" s="454" t="s">
        <v>878</v>
      </c>
      <c r="B483" s="454" t="s">
        <v>371</v>
      </c>
      <c r="C483" s="454" t="s">
        <v>831</v>
      </c>
      <c r="D483" s="454" t="s">
        <v>192</v>
      </c>
      <c r="E483" s="454" t="s">
        <v>35</v>
      </c>
      <c r="F483" s="454" t="s">
        <v>885</v>
      </c>
      <c r="G483" s="455">
        <v>1</v>
      </c>
      <c r="H483" s="454" t="s">
        <v>6</v>
      </c>
      <c r="I483" s="456">
        <v>0.72</v>
      </c>
      <c r="J483" s="454" t="s">
        <v>706</v>
      </c>
      <c r="K483" s="457">
        <v>1553.8</v>
      </c>
      <c r="L483" s="457">
        <v>1553.8</v>
      </c>
      <c r="M483" s="457">
        <v>1118.7360000000001</v>
      </c>
    </row>
    <row r="484" spans="1:13">
      <c r="A484" s="454" t="s">
        <v>878</v>
      </c>
      <c r="B484" s="454" t="s">
        <v>371</v>
      </c>
      <c r="C484" s="454" t="s">
        <v>831</v>
      </c>
      <c r="D484" s="454" t="s">
        <v>194</v>
      </c>
      <c r="E484" s="454" t="s">
        <v>10</v>
      </c>
      <c r="F484" s="454" t="s">
        <v>886</v>
      </c>
      <c r="G484" s="455">
        <v>1</v>
      </c>
      <c r="H484" s="454" t="s">
        <v>6</v>
      </c>
      <c r="I484" s="456">
        <v>0.49</v>
      </c>
      <c r="J484" s="454" t="s">
        <v>706</v>
      </c>
      <c r="K484" s="457">
        <v>123</v>
      </c>
      <c r="L484" s="457">
        <v>123</v>
      </c>
      <c r="M484" s="457">
        <v>60.27</v>
      </c>
    </row>
    <row r="485" spans="1:13">
      <c r="A485" s="454" t="s">
        <v>878</v>
      </c>
      <c r="B485" s="454" t="s">
        <v>371</v>
      </c>
      <c r="C485" s="454" t="s">
        <v>831</v>
      </c>
      <c r="D485" s="454" t="s">
        <v>193</v>
      </c>
      <c r="E485" s="454" t="s">
        <v>35</v>
      </c>
      <c r="F485" s="454" t="s">
        <v>885</v>
      </c>
      <c r="G485" s="455">
        <v>1</v>
      </c>
      <c r="H485" s="454" t="s">
        <v>6</v>
      </c>
      <c r="I485" s="456">
        <v>0.7</v>
      </c>
      <c r="J485" s="454" t="s">
        <v>706</v>
      </c>
      <c r="K485" s="457">
        <v>953.28200000000004</v>
      </c>
      <c r="L485" s="457">
        <v>953.28200000000004</v>
      </c>
      <c r="M485" s="457">
        <v>667.29700000000003</v>
      </c>
    </row>
    <row r="486" spans="1:13">
      <c r="A486" s="454" t="s">
        <v>878</v>
      </c>
      <c r="B486" s="454" t="s">
        <v>371</v>
      </c>
      <c r="C486" s="454" t="s">
        <v>831</v>
      </c>
      <c r="D486" s="454" t="s">
        <v>195</v>
      </c>
      <c r="E486" s="454" t="s">
        <v>10</v>
      </c>
      <c r="F486" s="454" t="s">
        <v>885</v>
      </c>
      <c r="G486" s="455">
        <v>1</v>
      </c>
      <c r="H486" s="454" t="s">
        <v>6</v>
      </c>
      <c r="I486" s="456">
        <v>0.72</v>
      </c>
      <c r="J486" s="454" t="s">
        <v>706</v>
      </c>
      <c r="K486" s="457">
        <v>479</v>
      </c>
      <c r="L486" s="457">
        <v>479</v>
      </c>
      <c r="M486" s="457">
        <v>344.88</v>
      </c>
    </row>
    <row r="487" spans="1:13">
      <c r="A487" s="454" t="s">
        <v>878</v>
      </c>
      <c r="B487" s="454" t="s">
        <v>371</v>
      </c>
      <c r="C487" s="454" t="s">
        <v>831</v>
      </c>
      <c r="D487" s="454" t="s">
        <v>196</v>
      </c>
      <c r="E487" s="454" t="s">
        <v>10</v>
      </c>
      <c r="F487" s="454" t="s">
        <v>885</v>
      </c>
      <c r="G487" s="455">
        <v>1</v>
      </c>
      <c r="H487" s="454" t="s">
        <v>6</v>
      </c>
      <c r="I487" s="456">
        <v>0.72</v>
      </c>
      <c r="J487" s="454" t="s">
        <v>706</v>
      </c>
      <c r="K487" s="457">
        <v>368</v>
      </c>
      <c r="L487" s="457">
        <v>368</v>
      </c>
      <c r="M487" s="457">
        <v>264.95999999999998</v>
      </c>
    </row>
    <row r="488" spans="1:13">
      <c r="A488" s="454" t="s">
        <v>878</v>
      </c>
      <c r="B488" s="454" t="s">
        <v>371</v>
      </c>
      <c r="C488" s="454" t="s">
        <v>832</v>
      </c>
      <c r="D488" s="454" t="s">
        <v>625</v>
      </c>
      <c r="E488" s="454" t="s">
        <v>35</v>
      </c>
      <c r="F488" s="454" t="s">
        <v>886</v>
      </c>
      <c r="G488" s="455">
        <v>0.40515000000000001</v>
      </c>
      <c r="H488" s="454" t="s">
        <v>9</v>
      </c>
      <c r="I488" s="456">
        <v>0.40515000000000001</v>
      </c>
      <c r="J488" s="454" t="s">
        <v>706</v>
      </c>
      <c r="K488" s="457">
        <v>815</v>
      </c>
      <c r="L488" s="457">
        <v>330.197</v>
      </c>
      <c r="M488" s="457">
        <v>330.197</v>
      </c>
    </row>
    <row r="489" spans="1:13">
      <c r="A489" s="454" t="s">
        <v>878</v>
      </c>
      <c r="B489" s="454" t="s">
        <v>371</v>
      </c>
      <c r="C489" s="454" t="s">
        <v>832</v>
      </c>
      <c r="D489" s="454" t="s">
        <v>935</v>
      </c>
      <c r="E489" s="454" t="s">
        <v>35</v>
      </c>
      <c r="F489" s="454" t="s">
        <v>886</v>
      </c>
      <c r="G489" s="455">
        <v>0.40515000000000001</v>
      </c>
      <c r="H489" s="454" t="s">
        <v>9</v>
      </c>
      <c r="I489" s="456">
        <v>0.40515000000000001</v>
      </c>
      <c r="J489" s="454" t="s">
        <v>706</v>
      </c>
      <c r="K489" s="457">
        <v>1220</v>
      </c>
      <c r="L489" s="457">
        <v>494.28300000000002</v>
      </c>
      <c r="M489" s="457">
        <v>494.28300000000002</v>
      </c>
    </row>
    <row r="490" spans="1:13">
      <c r="A490" s="454" t="s">
        <v>878</v>
      </c>
      <c r="B490" s="454" t="s">
        <v>371</v>
      </c>
      <c r="C490" s="454" t="s">
        <v>1250</v>
      </c>
      <c r="D490" s="454" t="s">
        <v>176</v>
      </c>
      <c r="E490" s="454" t="s">
        <v>1302</v>
      </c>
      <c r="F490" s="454" t="s">
        <v>886</v>
      </c>
      <c r="G490" s="455">
        <v>1</v>
      </c>
      <c r="H490" s="454" t="s">
        <v>6</v>
      </c>
      <c r="I490" s="456">
        <v>0.46476000000000001</v>
      </c>
      <c r="J490" s="454" t="s">
        <v>706</v>
      </c>
      <c r="K490" s="457">
        <v>152.1</v>
      </c>
      <c r="L490" s="457">
        <v>152.1</v>
      </c>
      <c r="M490" s="457">
        <v>70.69</v>
      </c>
    </row>
    <row r="491" spans="1:13">
      <c r="A491" s="454" t="s">
        <v>878</v>
      </c>
      <c r="B491" s="454" t="s">
        <v>371</v>
      </c>
      <c r="C491" s="454" t="s">
        <v>833</v>
      </c>
      <c r="D491" s="454" t="s">
        <v>180</v>
      </c>
      <c r="E491" s="454" t="s">
        <v>10</v>
      </c>
      <c r="F491" s="454" t="s">
        <v>885</v>
      </c>
      <c r="G491" s="455">
        <v>0.3</v>
      </c>
      <c r="H491" s="454" t="s">
        <v>9</v>
      </c>
      <c r="I491" s="456">
        <v>0.3</v>
      </c>
      <c r="J491" s="454" t="s">
        <v>706</v>
      </c>
      <c r="K491" s="457">
        <v>2722.8</v>
      </c>
      <c r="L491" s="457">
        <v>816.84</v>
      </c>
      <c r="M491" s="457">
        <v>816.84</v>
      </c>
    </row>
    <row r="492" spans="1:13">
      <c r="A492" s="454" t="s">
        <v>878</v>
      </c>
      <c r="B492" s="454" t="s">
        <v>371</v>
      </c>
      <c r="C492" s="454" t="s">
        <v>833</v>
      </c>
      <c r="D492" s="454" t="s">
        <v>180</v>
      </c>
      <c r="E492" s="454" t="s">
        <v>32</v>
      </c>
      <c r="F492" s="454" t="s">
        <v>885</v>
      </c>
      <c r="G492" s="455">
        <v>0.3</v>
      </c>
      <c r="H492" s="454" t="s">
        <v>9</v>
      </c>
      <c r="I492" s="456">
        <v>0.3</v>
      </c>
      <c r="J492" s="454" t="s">
        <v>706</v>
      </c>
      <c r="K492" s="457">
        <v>478.2</v>
      </c>
      <c r="L492" s="457">
        <v>143.46</v>
      </c>
      <c r="M492" s="457">
        <v>143.46</v>
      </c>
    </row>
    <row r="493" spans="1:13">
      <c r="A493" s="454" t="s">
        <v>878</v>
      </c>
      <c r="B493" s="454" t="s">
        <v>371</v>
      </c>
      <c r="C493" s="454" t="s">
        <v>834</v>
      </c>
      <c r="D493" s="454" t="s">
        <v>189</v>
      </c>
      <c r="E493" s="454" t="s">
        <v>35</v>
      </c>
      <c r="F493" s="454" t="s">
        <v>886</v>
      </c>
      <c r="G493" s="455">
        <v>1</v>
      </c>
      <c r="H493" s="454" t="s">
        <v>6</v>
      </c>
      <c r="I493" s="456">
        <v>0.44921</v>
      </c>
      <c r="J493" s="454" t="s">
        <v>706</v>
      </c>
      <c r="K493" s="457">
        <v>660</v>
      </c>
      <c r="L493" s="457">
        <v>660</v>
      </c>
      <c r="M493" s="457">
        <v>296.47899999999998</v>
      </c>
    </row>
    <row r="494" spans="1:13">
      <c r="A494" s="454" t="s">
        <v>878</v>
      </c>
      <c r="B494" s="454" t="s">
        <v>371</v>
      </c>
      <c r="C494" s="454" t="s">
        <v>834</v>
      </c>
      <c r="D494" s="454" t="s">
        <v>188</v>
      </c>
      <c r="E494" s="454" t="s">
        <v>35</v>
      </c>
      <c r="F494" s="454" t="s">
        <v>886</v>
      </c>
      <c r="G494" s="455">
        <v>1</v>
      </c>
      <c r="H494" s="454" t="s">
        <v>6</v>
      </c>
      <c r="I494" s="456">
        <v>0.69108999999999998</v>
      </c>
      <c r="J494" s="454" t="s">
        <v>706</v>
      </c>
      <c r="K494" s="457">
        <v>85</v>
      </c>
      <c r="L494" s="457">
        <v>85</v>
      </c>
      <c r="M494" s="457">
        <v>58.743000000000002</v>
      </c>
    </row>
    <row r="495" spans="1:13">
      <c r="A495" s="454" t="s">
        <v>878</v>
      </c>
      <c r="B495" s="454" t="s">
        <v>371</v>
      </c>
      <c r="C495" s="454" t="s">
        <v>834</v>
      </c>
      <c r="D495" s="454" t="s">
        <v>182</v>
      </c>
      <c r="E495" s="454" t="s">
        <v>10</v>
      </c>
      <c r="F495" s="454" t="s">
        <v>885</v>
      </c>
      <c r="G495" s="455">
        <v>1</v>
      </c>
      <c r="H495" s="454" t="s">
        <v>6</v>
      </c>
      <c r="I495" s="456">
        <v>0.65654000000000001</v>
      </c>
      <c r="J495" s="454" t="s">
        <v>706</v>
      </c>
      <c r="K495" s="457">
        <v>713</v>
      </c>
      <c r="L495" s="457">
        <v>713</v>
      </c>
      <c r="M495" s="457">
        <v>468.11399999999998</v>
      </c>
    </row>
    <row r="496" spans="1:13">
      <c r="A496" s="454" t="s">
        <v>878</v>
      </c>
      <c r="B496" s="454" t="s">
        <v>371</v>
      </c>
      <c r="C496" s="454" t="s">
        <v>834</v>
      </c>
      <c r="D496" s="454" t="s">
        <v>182</v>
      </c>
      <c r="E496" s="454" t="s">
        <v>1122</v>
      </c>
      <c r="F496" s="454" t="s">
        <v>886</v>
      </c>
      <c r="G496" s="455">
        <v>1</v>
      </c>
      <c r="H496" s="454" t="s">
        <v>6</v>
      </c>
      <c r="I496" s="456">
        <v>0.69108999999999998</v>
      </c>
      <c r="J496" s="454" t="s">
        <v>706</v>
      </c>
      <c r="K496" s="457">
        <v>1.55</v>
      </c>
      <c r="L496" s="457">
        <v>1.55</v>
      </c>
      <c r="M496" s="457">
        <v>1.071</v>
      </c>
    </row>
    <row r="497" spans="1:13">
      <c r="A497" s="454" t="s">
        <v>878</v>
      </c>
      <c r="B497" s="454" t="s">
        <v>371</v>
      </c>
      <c r="C497" s="454" t="s">
        <v>834</v>
      </c>
      <c r="D497" s="454" t="s">
        <v>185</v>
      </c>
      <c r="E497" s="454" t="s">
        <v>10</v>
      </c>
      <c r="F497" s="454" t="s">
        <v>890</v>
      </c>
      <c r="G497" s="455">
        <v>1</v>
      </c>
      <c r="H497" s="454" t="s">
        <v>6</v>
      </c>
      <c r="I497" s="456">
        <v>0.69108999999999998</v>
      </c>
      <c r="J497" s="454" t="s">
        <v>706</v>
      </c>
      <c r="K497" s="457">
        <v>281</v>
      </c>
      <c r="L497" s="457">
        <v>281</v>
      </c>
      <c r="M497" s="457">
        <v>194.197</v>
      </c>
    </row>
    <row r="498" spans="1:13">
      <c r="A498" s="454" t="s">
        <v>878</v>
      </c>
      <c r="B498" s="454" t="s">
        <v>371</v>
      </c>
      <c r="C498" s="454" t="s">
        <v>834</v>
      </c>
      <c r="D498" s="454" t="s">
        <v>186</v>
      </c>
      <c r="E498" s="454" t="s">
        <v>10</v>
      </c>
      <c r="F498" s="454" t="s">
        <v>886</v>
      </c>
      <c r="G498" s="455">
        <v>1</v>
      </c>
      <c r="H498" s="454" t="s">
        <v>6</v>
      </c>
      <c r="I498" s="456">
        <v>0.69108999999999998</v>
      </c>
      <c r="J498" s="454" t="s">
        <v>706</v>
      </c>
      <c r="K498" s="457">
        <v>77</v>
      </c>
      <c r="L498" s="457">
        <v>77</v>
      </c>
      <c r="M498" s="457">
        <v>53.213999999999999</v>
      </c>
    </row>
    <row r="499" spans="1:13">
      <c r="A499" s="454" t="s">
        <v>878</v>
      </c>
      <c r="B499" s="454" t="s">
        <v>371</v>
      </c>
      <c r="C499" s="454" t="s">
        <v>834</v>
      </c>
      <c r="D499" s="454" t="s">
        <v>187</v>
      </c>
      <c r="E499" s="454" t="s">
        <v>10</v>
      </c>
      <c r="F499" s="454" t="s">
        <v>886</v>
      </c>
      <c r="G499" s="455">
        <v>1</v>
      </c>
      <c r="H499" s="454" t="s">
        <v>6</v>
      </c>
      <c r="I499" s="456">
        <v>0.69108999999999998</v>
      </c>
      <c r="J499" s="454" t="s">
        <v>706</v>
      </c>
      <c r="K499" s="457">
        <v>342</v>
      </c>
      <c r="L499" s="457">
        <v>342</v>
      </c>
      <c r="M499" s="457">
        <v>236.35300000000001</v>
      </c>
    </row>
    <row r="500" spans="1:13">
      <c r="A500" s="454" t="s">
        <v>878</v>
      </c>
      <c r="B500" s="454" t="s">
        <v>371</v>
      </c>
      <c r="C500" s="454" t="s">
        <v>834</v>
      </c>
      <c r="D500" s="454" t="s">
        <v>183</v>
      </c>
      <c r="E500" s="454" t="s">
        <v>10</v>
      </c>
      <c r="F500" s="454" t="s">
        <v>886</v>
      </c>
      <c r="G500" s="455">
        <v>1</v>
      </c>
      <c r="H500" s="454" t="s">
        <v>6</v>
      </c>
      <c r="I500" s="456">
        <v>0.69108999999999998</v>
      </c>
      <c r="J500" s="454" t="s">
        <v>706</v>
      </c>
      <c r="K500" s="457">
        <v>124</v>
      </c>
      <c r="L500" s="457">
        <v>124</v>
      </c>
      <c r="M500" s="457">
        <v>85.695999999999998</v>
      </c>
    </row>
    <row r="501" spans="1:13">
      <c r="A501" s="454" t="s">
        <v>878</v>
      </c>
      <c r="B501" s="454" t="s">
        <v>371</v>
      </c>
      <c r="C501" s="454" t="s">
        <v>834</v>
      </c>
      <c r="D501" s="454" t="s">
        <v>184</v>
      </c>
      <c r="E501" s="454" t="s">
        <v>10</v>
      </c>
      <c r="F501" s="454" t="s">
        <v>886</v>
      </c>
      <c r="G501" s="455">
        <v>1</v>
      </c>
      <c r="H501" s="454" t="s">
        <v>6</v>
      </c>
      <c r="I501" s="456">
        <v>0.69108999999999998</v>
      </c>
      <c r="J501" s="454" t="s">
        <v>706</v>
      </c>
      <c r="K501" s="457">
        <v>213</v>
      </c>
      <c r="L501" s="457">
        <v>213</v>
      </c>
      <c r="M501" s="457">
        <v>147.202</v>
      </c>
    </row>
    <row r="502" spans="1:13">
      <c r="A502" s="454" t="s">
        <v>878</v>
      </c>
      <c r="B502" s="454" t="s">
        <v>371</v>
      </c>
      <c r="C502" s="454" t="s">
        <v>834</v>
      </c>
      <c r="D502" s="454" t="s">
        <v>190</v>
      </c>
      <c r="E502" s="454" t="s">
        <v>30</v>
      </c>
      <c r="F502" s="454" t="s">
        <v>886</v>
      </c>
      <c r="G502" s="455">
        <v>1</v>
      </c>
      <c r="H502" s="454" t="s">
        <v>6</v>
      </c>
      <c r="I502" s="456">
        <v>0.69108999999999998</v>
      </c>
      <c r="J502" s="454" t="s">
        <v>706</v>
      </c>
      <c r="K502" s="457">
        <v>30</v>
      </c>
      <c r="L502" s="457">
        <v>30</v>
      </c>
      <c r="M502" s="457">
        <v>20.731999999999999</v>
      </c>
    </row>
    <row r="503" spans="1:13">
      <c r="A503" s="454" t="s">
        <v>878</v>
      </c>
      <c r="B503" s="454" t="s">
        <v>371</v>
      </c>
      <c r="C503" s="454" t="s">
        <v>834</v>
      </c>
      <c r="D503" s="454" t="s">
        <v>190</v>
      </c>
      <c r="E503" s="454" t="s">
        <v>35</v>
      </c>
      <c r="F503" s="454" t="s">
        <v>886</v>
      </c>
      <c r="G503" s="455">
        <v>1</v>
      </c>
      <c r="H503" s="454" t="s">
        <v>6</v>
      </c>
      <c r="I503" s="456">
        <v>0.69108999999999998</v>
      </c>
      <c r="J503" s="454" t="s">
        <v>706</v>
      </c>
      <c r="K503" s="457">
        <v>270</v>
      </c>
      <c r="L503" s="457">
        <v>270</v>
      </c>
      <c r="M503" s="457">
        <v>186.596</v>
      </c>
    </row>
    <row r="504" spans="1:13">
      <c r="A504" s="454" t="s">
        <v>878</v>
      </c>
      <c r="B504" s="454" t="s">
        <v>371</v>
      </c>
      <c r="C504" s="454" t="s">
        <v>834</v>
      </c>
      <c r="D504" s="454" t="s">
        <v>734</v>
      </c>
      <c r="E504" s="454" t="s">
        <v>10</v>
      </c>
      <c r="F504" s="454" t="s">
        <v>886</v>
      </c>
      <c r="G504" s="455">
        <v>1</v>
      </c>
      <c r="H504" s="454" t="s">
        <v>6</v>
      </c>
      <c r="I504" s="456">
        <v>0.69108999999999998</v>
      </c>
      <c r="J504" s="454" t="s">
        <v>706</v>
      </c>
      <c r="K504" s="457">
        <v>157.12</v>
      </c>
      <c r="L504" s="457">
        <v>157.12</v>
      </c>
      <c r="M504" s="457">
        <v>108.584</v>
      </c>
    </row>
    <row r="505" spans="1:13">
      <c r="A505" s="454" t="s">
        <v>878</v>
      </c>
      <c r="B505" s="454" t="s">
        <v>371</v>
      </c>
      <c r="C505" s="454" t="s">
        <v>834</v>
      </c>
      <c r="D505" s="454" t="s">
        <v>735</v>
      </c>
      <c r="E505" s="454" t="s">
        <v>10</v>
      </c>
      <c r="F505" s="454" t="s">
        <v>886</v>
      </c>
      <c r="G505" s="455">
        <v>1</v>
      </c>
      <c r="H505" s="454" t="s">
        <v>6</v>
      </c>
      <c r="I505" s="456">
        <v>0.69108999999999998</v>
      </c>
      <c r="J505" s="454" t="s">
        <v>706</v>
      </c>
      <c r="K505" s="457">
        <v>110</v>
      </c>
      <c r="L505" s="457">
        <v>110</v>
      </c>
      <c r="M505" s="457">
        <v>76.02</v>
      </c>
    </row>
    <row r="506" spans="1:13">
      <c r="A506" s="454" t="s">
        <v>878</v>
      </c>
      <c r="B506" s="454" t="s">
        <v>77</v>
      </c>
      <c r="C506" s="454" t="s">
        <v>835</v>
      </c>
      <c r="D506" s="454" t="s">
        <v>89</v>
      </c>
      <c r="E506" s="454" t="s">
        <v>30</v>
      </c>
      <c r="F506" s="454" t="s">
        <v>884</v>
      </c>
      <c r="G506" s="455">
        <v>0.69255</v>
      </c>
      <c r="H506" s="454" t="s">
        <v>8</v>
      </c>
      <c r="I506" s="456">
        <v>0.47585</v>
      </c>
      <c r="J506" s="454" t="s">
        <v>706</v>
      </c>
      <c r="K506" s="457">
        <v>30</v>
      </c>
      <c r="L506" s="457">
        <v>20.777000000000001</v>
      </c>
      <c r="M506" s="457">
        <v>14.276</v>
      </c>
    </row>
    <row r="507" spans="1:13">
      <c r="A507" s="454" t="s">
        <v>878</v>
      </c>
      <c r="B507" s="454" t="s">
        <v>77</v>
      </c>
      <c r="C507" s="454" t="s">
        <v>835</v>
      </c>
      <c r="D507" s="454" t="s">
        <v>936</v>
      </c>
      <c r="E507" s="454" t="s">
        <v>35</v>
      </c>
      <c r="F507" s="454" t="s">
        <v>884</v>
      </c>
      <c r="G507" s="455">
        <v>1</v>
      </c>
      <c r="H507" s="454" t="s">
        <v>6</v>
      </c>
      <c r="I507" s="456">
        <v>0.68710000000000004</v>
      </c>
      <c r="J507" s="454" t="s">
        <v>916</v>
      </c>
      <c r="K507" s="457">
        <v>323.5</v>
      </c>
      <c r="L507" s="457">
        <v>323.5</v>
      </c>
      <c r="M507" s="457">
        <v>222.27699999999999</v>
      </c>
    </row>
    <row r="508" spans="1:13">
      <c r="A508" s="454" t="s">
        <v>878</v>
      </c>
      <c r="B508" s="454" t="s">
        <v>77</v>
      </c>
      <c r="C508" s="454" t="s">
        <v>835</v>
      </c>
      <c r="D508" s="454" t="s">
        <v>79</v>
      </c>
      <c r="E508" s="454" t="s">
        <v>1302</v>
      </c>
      <c r="F508" s="454" t="s">
        <v>884</v>
      </c>
      <c r="G508" s="455">
        <v>0.4007</v>
      </c>
      <c r="H508" s="454" t="s">
        <v>8</v>
      </c>
      <c r="I508" s="456">
        <v>0.27529999999999999</v>
      </c>
      <c r="J508" s="454" t="s">
        <v>706</v>
      </c>
      <c r="K508" s="457">
        <v>1087</v>
      </c>
      <c r="L508" s="457">
        <v>435.56</v>
      </c>
      <c r="M508" s="457">
        <v>299.24799999999999</v>
      </c>
    </row>
    <row r="509" spans="1:13">
      <c r="A509" s="454" t="s">
        <v>878</v>
      </c>
      <c r="B509" s="454" t="s">
        <v>77</v>
      </c>
      <c r="C509" s="454" t="s">
        <v>835</v>
      </c>
      <c r="D509" s="454" t="s">
        <v>80</v>
      </c>
      <c r="E509" s="454" t="s">
        <v>1302</v>
      </c>
      <c r="F509" s="454" t="s">
        <v>884</v>
      </c>
      <c r="G509" s="455">
        <v>0.4</v>
      </c>
      <c r="H509" s="454" t="s">
        <v>9</v>
      </c>
      <c r="I509" s="456">
        <v>0.4</v>
      </c>
      <c r="J509" s="454" t="s">
        <v>706</v>
      </c>
      <c r="K509" s="457">
        <v>2850</v>
      </c>
      <c r="L509" s="457">
        <v>1140</v>
      </c>
      <c r="M509" s="457">
        <v>1140</v>
      </c>
    </row>
    <row r="510" spans="1:13">
      <c r="A510" s="454" t="s">
        <v>878</v>
      </c>
      <c r="B510" s="454" t="s">
        <v>77</v>
      </c>
      <c r="C510" s="454" t="s">
        <v>835</v>
      </c>
      <c r="D510" s="454" t="s">
        <v>80</v>
      </c>
      <c r="E510" s="454" t="s">
        <v>1302</v>
      </c>
      <c r="F510" s="454" t="s">
        <v>884</v>
      </c>
      <c r="G510" s="455">
        <v>0.4</v>
      </c>
      <c r="H510" s="454" t="s">
        <v>9</v>
      </c>
      <c r="I510" s="456">
        <v>0.4</v>
      </c>
      <c r="J510" s="454" t="s">
        <v>706</v>
      </c>
      <c r="K510" s="457">
        <v>225</v>
      </c>
      <c r="L510" s="457">
        <v>90</v>
      </c>
      <c r="M510" s="457">
        <v>90</v>
      </c>
    </row>
    <row r="511" spans="1:13">
      <c r="A511" s="454" t="s">
        <v>878</v>
      </c>
      <c r="B511" s="454" t="s">
        <v>77</v>
      </c>
      <c r="C511" s="454" t="s">
        <v>835</v>
      </c>
      <c r="D511" s="454" t="s">
        <v>80</v>
      </c>
      <c r="E511" s="454" t="s">
        <v>1302</v>
      </c>
      <c r="F511" s="454" t="s">
        <v>884</v>
      </c>
      <c r="G511" s="455">
        <v>0.4</v>
      </c>
      <c r="H511" s="454" t="s">
        <v>9</v>
      </c>
      <c r="I511" s="456">
        <v>0.4</v>
      </c>
      <c r="J511" s="454" t="s">
        <v>916</v>
      </c>
      <c r="K511" s="457">
        <v>675</v>
      </c>
      <c r="L511" s="457">
        <v>270</v>
      </c>
      <c r="M511" s="457">
        <v>270</v>
      </c>
    </row>
    <row r="512" spans="1:13">
      <c r="A512" s="454" t="s">
        <v>878</v>
      </c>
      <c r="B512" s="454" t="s">
        <v>77</v>
      </c>
      <c r="C512" s="454" t="s">
        <v>835</v>
      </c>
      <c r="D512" s="454" t="s">
        <v>937</v>
      </c>
      <c r="E512" s="454" t="s">
        <v>30</v>
      </c>
      <c r="F512" s="454" t="s">
        <v>884</v>
      </c>
      <c r="G512" s="455">
        <v>1</v>
      </c>
      <c r="H512" s="454" t="s">
        <v>6</v>
      </c>
      <c r="I512" s="456">
        <v>0.68710000000000004</v>
      </c>
      <c r="J512" s="454" t="s">
        <v>706</v>
      </c>
      <c r="K512" s="457">
        <v>25</v>
      </c>
      <c r="L512" s="457">
        <v>25</v>
      </c>
      <c r="M512" s="457">
        <v>17.178000000000001</v>
      </c>
    </row>
    <row r="513" spans="1:13">
      <c r="A513" s="454" t="s">
        <v>878</v>
      </c>
      <c r="B513" s="454" t="s">
        <v>77</v>
      </c>
      <c r="C513" s="454" t="s">
        <v>835</v>
      </c>
      <c r="D513" s="454" t="s">
        <v>627</v>
      </c>
      <c r="E513" s="454" t="s">
        <v>1302</v>
      </c>
      <c r="F513" s="454" t="s">
        <v>884</v>
      </c>
      <c r="G513" s="455">
        <v>1</v>
      </c>
      <c r="H513" s="454" t="s">
        <v>6</v>
      </c>
      <c r="I513" s="456">
        <v>0.68710000000000004</v>
      </c>
      <c r="J513" s="454" t="s">
        <v>706</v>
      </c>
      <c r="K513" s="457">
        <v>19.8</v>
      </c>
      <c r="L513" s="457">
        <v>19.8</v>
      </c>
      <c r="M513" s="457">
        <v>13.603999999999999</v>
      </c>
    </row>
    <row r="514" spans="1:13">
      <c r="A514" s="454" t="s">
        <v>878</v>
      </c>
      <c r="B514" s="454" t="s">
        <v>77</v>
      </c>
      <c r="C514" s="454" t="s">
        <v>835</v>
      </c>
      <c r="D514" s="454" t="s">
        <v>629</v>
      </c>
      <c r="E514" s="454" t="s">
        <v>1302</v>
      </c>
      <c r="F514" s="454" t="s">
        <v>884</v>
      </c>
      <c r="G514" s="455">
        <v>1</v>
      </c>
      <c r="H514" s="454" t="s">
        <v>6</v>
      </c>
      <c r="I514" s="456">
        <v>0.68710000000000004</v>
      </c>
      <c r="J514" s="454" t="s">
        <v>706</v>
      </c>
      <c r="K514" s="457">
        <v>23.7</v>
      </c>
      <c r="L514" s="457">
        <v>23.7</v>
      </c>
      <c r="M514" s="457">
        <v>16.283999999999999</v>
      </c>
    </row>
    <row r="515" spans="1:13">
      <c r="A515" s="454" t="s">
        <v>878</v>
      </c>
      <c r="B515" s="454" t="s">
        <v>77</v>
      </c>
      <c r="C515" s="454" t="s">
        <v>835</v>
      </c>
      <c r="D515" s="454" t="s">
        <v>631</v>
      </c>
      <c r="E515" s="454" t="s">
        <v>1302</v>
      </c>
      <c r="F515" s="454" t="s">
        <v>884</v>
      </c>
      <c r="G515" s="455">
        <v>1</v>
      </c>
      <c r="H515" s="454" t="s">
        <v>6</v>
      </c>
      <c r="I515" s="456">
        <v>0.68710000000000004</v>
      </c>
      <c r="J515" s="454" t="s">
        <v>706</v>
      </c>
      <c r="K515" s="457">
        <v>26.61</v>
      </c>
      <c r="L515" s="457">
        <v>26.61</v>
      </c>
      <c r="M515" s="457">
        <v>18.285</v>
      </c>
    </row>
    <row r="516" spans="1:13">
      <c r="A516" s="454" t="s">
        <v>878</v>
      </c>
      <c r="B516" s="454" t="s">
        <v>77</v>
      </c>
      <c r="C516" s="454" t="s">
        <v>835</v>
      </c>
      <c r="D516" s="454" t="s">
        <v>836</v>
      </c>
      <c r="E516" s="454" t="s">
        <v>30</v>
      </c>
      <c r="F516" s="454" t="s">
        <v>884</v>
      </c>
      <c r="G516" s="455">
        <v>0.83</v>
      </c>
      <c r="H516" s="454" t="s">
        <v>8</v>
      </c>
      <c r="I516" s="456">
        <v>0.57830000000000004</v>
      </c>
      <c r="J516" s="454" t="s">
        <v>706</v>
      </c>
      <c r="K516" s="457">
        <v>40.5</v>
      </c>
      <c r="L516" s="457">
        <v>33.615000000000002</v>
      </c>
      <c r="M516" s="457">
        <v>23.420999999999999</v>
      </c>
    </row>
    <row r="517" spans="1:13">
      <c r="A517" s="454" t="s">
        <v>878</v>
      </c>
      <c r="B517" s="454" t="s">
        <v>77</v>
      </c>
      <c r="C517" s="454" t="s">
        <v>835</v>
      </c>
      <c r="D517" s="454" t="s">
        <v>837</v>
      </c>
      <c r="E517" s="454" t="s">
        <v>7</v>
      </c>
      <c r="F517" s="454" t="s">
        <v>884</v>
      </c>
      <c r="G517" s="455">
        <v>1</v>
      </c>
      <c r="H517" s="454" t="s">
        <v>6</v>
      </c>
      <c r="I517" s="456">
        <v>0.68710000000000004</v>
      </c>
      <c r="J517" s="454" t="s">
        <v>916</v>
      </c>
      <c r="K517" s="457">
        <v>97.2</v>
      </c>
      <c r="L517" s="457">
        <v>97.2</v>
      </c>
      <c r="M517" s="457">
        <v>66.786000000000001</v>
      </c>
    </row>
    <row r="518" spans="1:13">
      <c r="A518" s="454" t="s">
        <v>878</v>
      </c>
      <c r="B518" s="454" t="s">
        <v>77</v>
      </c>
      <c r="C518" s="454" t="s">
        <v>835</v>
      </c>
      <c r="D518" s="454" t="s">
        <v>86</v>
      </c>
      <c r="E518" s="454" t="s">
        <v>1302</v>
      </c>
      <c r="F518" s="454" t="s">
        <v>884</v>
      </c>
      <c r="G518" s="455">
        <v>1</v>
      </c>
      <c r="H518" s="454" t="s">
        <v>6</v>
      </c>
      <c r="I518" s="456">
        <v>0.68710000000000004</v>
      </c>
      <c r="J518" s="454" t="s">
        <v>706</v>
      </c>
      <c r="K518" s="457">
        <v>243.2</v>
      </c>
      <c r="L518" s="457">
        <v>243.2</v>
      </c>
      <c r="M518" s="457">
        <v>167.102</v>
      </c>
    </row>
    <row r="519" spans="1:13">
      <c r="A519" s="454" t="s">
        <v>878</v>
      </c>
      <c r="B519" s="454" t="s">
        <v>77</v>
      </c>
      <c r="C519" s="454" t="s">
        <v>835</v>
      </c>
      <c r="D519" s="454" t="s">
        <v>904</v>
      </c>
      <c r="E519" s="454" t="s">
        <v>7</v>
      </c>
      <c r="F519" s="454" t="s">
        <v>884</v>
      </c>
      <c r="G519" s="455">
        <v>1</v>
      </c>
      <c r="H519" s="454" t="s">
        <v>6</v>
      </c>
      <c r="I519" s="456">
        <v>0.68710000000000004</v>
      </c>
      <c r="J519" s="454" t="s">
        <v>916</v>
      </c>
      <c r="K519" s="457">
        <v>326.7</v>
      </c>
      <c r="L519" s="457">
        <v>326.7</v>
      </c>
      <c r="M519" s="457">
        <v>224.476</v>
      </c>
    </row>
    <row r="520" spans="1:13">
      <c r="A520" s="454" t="s">
        <v>878</v>
      </c>
      <c r="B520" s="454" t="s">
        <v>77</v>
      </c>
      <c r="C520" s="454" t="s">
        <v>835</v>
      </c>
      <c r="D520" s="454" t="s">
        <v>632</v>
      </c>
      <c r="E520" s="454" t="s">
        <v>7</v>
      </c>
      <c r="F520" s="454" t="s">
        <v>884</v>
      </c>
      <c r="G520" s="455">
        <v>1</v>
      </c>
      <c r="H520" s="454" t="s">
        <v>6</v>
      </c>
      <c r="I520" s="456">
        <v>0.68710000000000004</v>
      </c>
      <c r="J520" s="454" t="s">
        <v>706</v>
      </c>
      <c r="K520" s="457">
        <v>115.4</v>
      </c>
      <c r="L520" s="457">
        <v>115.4</v>
      </c>
      <c r="M520" s="457">
        <v>79.290999999999997</v>
      </c>
    </row>
    <row r="521" spans="1:13">
      <c r="A521" s="454" t="s">
        <v>878</v>
      </c>
      <c r="B521" s="454" t="s">
        <v>77</v>
      </c>
      <c r="C521" s="454" t="s">
        <v>835</v>
      </c>
      <c r="D521" s="454" t="s">
        <v>905</v>
      </c>
      <c r="E521" s="454" t="s">
        <v>1122</v>
      </c>
      <c r="F521" s="454" t="s">
        <v>884</v>
      </c>
      <c r="G521" s="455">
        <v>1</v>
      </c>
      <c r="H521" s="454" t="s">
        <v>6</v>
      </c>
      <c r="I521" s="456">
        <v>0.68710000000000004</v>
      </c>
      <c r="J521" s="454" t="s">
        <v>706</v>
      </c>
      <c r="K521" s="457">
        <v>3</v>
      </c>
      <c r="L521" s="457">
        <v>3</v>
      </c>
      <c r="M521" s="457">
        <v>2.0609999999999999</v>
      </c>
    </row>
    <row r="522" spans="1:13">
      <c r="A522" s="454" t="s">
        <v>878</v>
      </c>
      <c r="B522" s="454" t="s">
        <v>77</v>
      </c>
      <c r="C522" s="454" t="s">
        <v>835</v>
      </c>
      <c r="D522" s="454" t="s">
        <v>905</v>
      </c>
      <c r="E522" s="454" t="s">
        <v>7</v>
      </c>
      <c r="F522" s="454" t="s">
        <v>884</v>
      </c>
      <c r="G522" s="455">
        <v>1</v>
      </c>
      <c r="H522" s="454" t="s">
        <v>6</v>
      </c>
      <c r="I522" s="456">
        <v>0.68710000000000004</v>
      </c>
      <c r="J522" s="454" t="s">
        <v>706</v>
      </c>
      <c r="K522" s="457">
        <v>2.1</v>
      </c>
      <c r="L522" s="457">
        <v>2.1</v>
      </c>
      <c r="M522" s="457">
        <v>1.4430000000000001</v>
      </c>
    </row>
    <row r="523" spans="1:13">
      <c r="A523" s="454" t="s">
        <v>878</v>
      </c>
      <c r="B523" s="454" t="s">
        <v>77</v>
      </c>
      <c r="C523" s="454" t="s">
        <v>835</v>
      </c>
      <c r="D523" s="454" t="s">
        <v>628</v>
      </c>
      <c r="E523" s="454" t="s">
        <v>7</v>
      </c>
      <c r="F523" s="454" t="s">
        <v>884</v>
      </c>
      <c r="G523" s="455">
        <v>1</v>
      </c>
      <c r="H523" s="454" t="s">
        <v>6</v>
      </c>
      <c r="I523" s="456">
        <v>0.68710000000000004</v>
      </c>
      <c r="J523" s="454" t="s">
        <v>706</v>
      </c>
      <c r="K523" s="457">
        <v>25.6</v>
      </c>
      <c r="L523" s="457">
        <v>25.6</v>
      </c>
      <c r="M523" s="457">
        <v>17.59</v>
      </c>
    </row>
    <row r="524" spans="1:13">
      <c r="A524" s="454" t="s">
        <v>878</v>
      </c>
      <c r="B524" s="454" t="s">
        <v>77</v>
      </c>
      <c r="C524" s="454" t="s">
        <v>835</v>
      </c>
      <c r="D524" s="454" t="s">
        <v>630</v>
      </c>
      <c r="E524" s="454" t="s">
        <v>7</v>
      </c>
      <c r="F524" s="454" t="s">
        <v>884</v>
      </c>
      <c r="G524" s="455">
        <v>1</v>
      </c>
      <c r="H524" s="454" t="s">
        <v>6</v>
      </c>
      <c r="I524" s="456">
        <v>0.68710000000000004</v>
      </c>
      <c r="J524" s="454" t="s">
        <v>706</v>
      </c>
      <c r="K524" s="457">
        <v>18</v>
      </c>
      <c r="L524" s="457">
        <v>18</v>
      </c>
      <c r="M524" s="457">
        <v>12.368</v>
      </c>
    </row>
    <row r="525" spans="1:13">
      <c r="A525" s="454" t="s">
        <v>878</v>
      </c>
      <c r="B525" s="454" t="s">
        <v>77</v>
      </c>
      <c r="C525" s="454" t="s">
        <v>835</v>
      </c>
      <c r="D525" s="454" t="s">
        <v>85</v>
      </c>
      <c r="E525" s="454" t="s">
        <v>1302</v>
      </c>
      <c r="F525" s="454" t="s">
        <v>884</v>
      </c>
      <c r="G525" s="455">
        <v>1</v>
      </c>
      <c r="H525" s="454" t="s">
        <v>6</v>
      </c>
      <c r="I525" s="456">
        <v>0.68710000000000004</v>
      </c>
      <c r="J525" s="454" t="s">
        <v>706</v>
      </c>
      <c r="K525" s="457">
        <v>450</v>
      </c>
      <c r="L525" s="457">
        <v>450</v>
      </c>
      <c r="M525" s="457">
        <v>309.19499999999999</v>
      </c>
    </row>
    <row r="526" spans="1:13">
      <c r="A526" s="454" t="s">
        <v>878</v>
      </c>
      <c r="B526" s="454" t="s">
        <v>77</v>
      </c>
      <c r="C526" s="454" t="s">
        <v>835</v>
      </c>
      <c r="D526" s="454" t="s">
        <v>81</v>
      </c>
      <c r="E526" s="454" t="s">
        <v>1302</v>
      </c>
      <c r="F526" s="454" t="s">
        <v>884</v>
      </c>
      <c r="G526" s="455">
        <v>0.68989999999999996</v>
      </c>
      <c r="H526" s="454" t="s">
        <v>8</v>
      </c>
      <c r="I526" s="456">
        <v>0.47399999999999998</v>
      </c>
      <c r="J526" s="454" t="s">
        <v>706</v>
      </c>
      <c r="K526" s="457">
        <v>1450</v>
      </c>
      <c r="L526" s="457">
        <v>1000.355</v>
      </c>
      <c r="M526" s="457">
        <v>687.3</v>
      </c>
    </row>
    <row r="527" spans="1:13">
      <c r="A527" s="454" t="s">
        <v>878</v>
      </c>
      <c r="B527" s="454" t="s">
        <v>77</v>
      </c>
      <c r="C527" s="454" t="s">
        <v>835</v>
      </c>
      <c r="D527" s="454" t="s">
        <v>82</v>
      </c>
      <c r="E527" s="454" t="s">
        <v>1302</v>
      </c>
      <c r="F527" s="454" t="s">
        <v>884</v>
      </c>
      <c r="G527" s="455">
        <v>0.1928</v>
      </c>
      <c r="H527" s="454" t="s">
        <v>8</v>
      </c>
      <c r="I527" s="456">
        <v>0.13250000000000001</v>
      </c>
      <c r="J527" s="454" t="s">
        <v>706</v>
      </c>
      <c r="K527" s="457">
        <v>1140</v>
      </c>
      <c r="L527" s="457">
        <v>219.792</v>
      </c>
      <c r="M527" s="457">
        <v>151.05000000000001</v>
      </c>
    </row>
    <row r="528" spans="1:13">
      <c r="A528" s="454" t="s">
        <v>878</v>
      </c>
      <c r="B528" s="454" t="s">
        <v>77</v>
      </c>
      <c r="C528" s="454" t="s">
        <v>835</v>
      </c>
      <c r="D528" s="454" t="s">
        <v>87</v>
      </c>
      <c r="E528" s="454" t="s">
        <v>1302</v>
      </c>
      <c r="F528" s="454" t="s">
        <v>884</v>
      </c>
      <c r="G528" s="455">
        <v>1</v>
      </c>
      <c r="H528" s="454" t="s">
        <v>6</v>
      </c>
      <c r="I528" s="456">
        <v>0.68710000000000004</v>
      </c>
      <c r="J528" s="454" t="s">
        <v>706</v>
      </c>
      <c r="K528" s="457">
        <v>226</v>
      </c>
      <c r="L528" s="457">
        <v>226</v>
      </c>
      <c r="M528" s="457">
        <v>155.28399999999999</v>
      </c>
    </row>
    <row r="529" spans="1:13">
      <c r="A529" s="454" t="s">
        <v>878</v>
      </c>
      <c r="B529" s="454" t="s">
        <v>77</v>
      </c>
      <c r="C529" s="454" t="s">
        <v>835</v>
      </c>
      <c r="D529" s="454" t="s">
        <v>88</v>
      </c>
      <c r="E529" s="454" t="s">
        <v>1302</v>
      </c>
      <c r="F529" s="454" t="s">
        <v>884</v>
      </c>
      <c r="G529" s="455">
        <v>1</v>
      </c>
      <c r="H529" s="454" t="s">
        <v>6</v>
      </c>
      <c r="I529" s="456">
        <v>0.68710000000000004</v>
      </c>
      <c r="J529" s="454" t="s">
        <v>706</v>
      </c>
      <c r="K529" s="457">
        <v>176.1</v>
      </c>
      <c r="L529" s="457">
        <v>176.1</v>
      </c>
      <c r="M529" s="457">
        <v>120.999</v>
      </c>
    </row>
    <row r="530" spans="1:13">
      <c r="A530" s="454" t="s">
        <v>878</v>
      </c>
      <c r="B530" s="454" t="s">
        <v>77</v>
      </c>
      <c r="C530" s="454" t="s">
        <v>835</v>
      </c>
      <c r="D530" s="454" t="s">
        <v>84</v>
      </c>
      <c r="E530" s="454" t="s">
        <v>1302</v>
      </c>
      <c r="F530" s="454" t="s">
        <v>884</v>
      </c>
      <c r="G530" s="455">
        <v>1</v>
      </c>
      <c r="H530" s="454" t="s">
        <v>6</v>
      </c>
      <c r="I530" s="456">
        <v>0.68710000000000004</v>
      </c>
      <c r="J530" s="454" t="s">
        <v>706</v>
      </c>
      <c r="K530" s="457">
        <v>1078</v>
      </c>
      <c r="L530" s="457">
        <v>1078</v>
      </c>
      <c r="M530" s="457">
        <v>740.69399999999996</v>
      </c>
    </row>
    <row r="531" spans="1:13">
      <c r="A531" s="454" t="s">
        <v>878</v>
      </c>
      <c r="B531" s="454" t="s">
        <v>77</v>
      </c>
      <c r="C531" s="454" t="s">
        <v>835</v>
      </c>
      <c r="D531" s="454" t="s">
        <v>83</v>
      </c>
      <c r="E531" s="454" t="s">
        <v>1302</v>
      </c>
      <c r="F531" s="454" t="s">
        <v>884</v>
      </c>
      <c r="G531" s="455">
        <v>1</v>
      </c>
      <c r="H531" s="454" t="s">
        <v>6</v>
      </c>
      <c r="I531" s="456">
        <v>0.68710000000000004</v>
      </c>
      <c r="J531" s="454" t="s">
        <v>706</v>
      </c>
      <c r="K531" s="457">
        <v>1420</v>
      </c>
      <c r="L531" s="457">
        <v>1420</v>
      </c>
      <c r="M531" s="457">
        <v>975.68399999999997</v>
      </c>
    </row>
    <row r="532" spans="1:13">
      <c r="A532" s="454" t="s">
        <v>878</v>
      </c>
      <c r="B532" s="454" t="s">
        <v>77</v>
      </c>
      <c r="C532" s="454" t="s">
        <v>835</v>
      </c>
      <c r="D532" s="454" t="s">
        <v>93</v>
      </c>
      <c r="E532" s="454" t="s">
        <v>32</v>
      </c>
      <c r="F532" s="454" t="s">
        <v>885</v>
      </c>
      <c r="G532" s="455">
        <v>1</v>
      </c>
      <c r="H532" s="454" t="s">
        <v>6</v>
      </c>
      <c r="I532" s="456">
        <v>0.68710000000000004</v>
      </c>
      <c r="J532" s="454" t="s">
        <v>706</v>
      </c>
      <c r="K532" s="457">
        <v>60</v>
      </c>
      <c r="L532" s="457">
        <v>60</v>
      </c>
      <c r="M532" s="457">
        <v>41.225999999999999</v>
      </c>
    </row>
    <row r="533" spans="1:13">
      <c r="A533" s="454" t="s">
        <v>878</v>
      </c>
      <c r="B533" s="454" t="s">
        <v>77</v>
      </c>
      <c r="C533" s="454" t="s">
        <v>835</v>
      </c>
      <c r="D533" s="454" t="s">
        <v>90</v>
      </c>
      <c r="E533" s="454" t="s">
        <v>35</v>
      </c>
      <c r="F533" s="454" t="s">
        <v>884</v>
      </c>
      <c r="G533" s="455">
        <v>1</v>
      </c>
      <c r="H533" s="454" t="s">
        <v>6</v>
      </c>
      <c r="I533" s="456">
        <v>0.68710000000000004</v>
      </c>
      <c r="J533" s="454" t="s">
        <v>706</v>
      </c>
      <c r="K533" s="457">
        <v>60</v>
      </c>
      <c r="L533" s="457">
        <v>60</v>
      </c>
      <c r="M533" s="457">
        <v>41.225999999999999</v>
      </c>
    </row>
    <row r="534" spans="1:13">
      <c r="A534" s="454" t="s">
        <v>878</v>
      </c>
      <c r="B534" s="454" t="s">
        <v>77</v>
      </c>
      <c r="C534" s="454" t="s">
        <v>835</v>
      </c>
      <c r="D534" s="454" t="s">
        <v>91</v>
      </c>
      <c r="E534" s="454" t="s">
        <v>35</v>
      </c>
      <c r="F534" s="454" t="s">
        <v>884</v>
      </c>
      <c r="G534" s="455">
        <v>1</v>
      </c>
      <c r="H534" s="454" t="s">
        <v>6</v>
      </c>
      <c r="I534" s="456">
        <v>0.68710000000000004</v>
      </c>
      <c r="J534" s="454" t="s">
        <v>706</v>
      </c>
      <c r="K534" s="457">
        <v>773</v>
      </c>
      <c r="L534" s="457">
        <v>773</v>
      </c>
      <c r="M534" s="457">
        <v>531.13</v>
      </c>
    </row>
    <row r="535" spans="1:13">
      <c r="A535" s="454" t="s">
        <v>878</v>
      </c>
      <c r="B535" s="454" t="s">
        <v>77</v>
      </c>
      <c r="C535" s="454" t="s">
        <v>835</v>
      </c>
      <c r="D535" s="454" t="s">
        <v>92</v>
      </c>
      <c r="E535" s="454" t="s">
        <v>10</v>
      </c>
      <c r="F535" s="454" t="s">
        <v>884</v>
      </c>
      <c r="G535" s="455">
        <v>1</v>
      </c>
      <c r="H535" s="454" t="s">
        <v>6</v>
      </c>
      <c r="I535" s="456">
        <v>0.68710000000000004</v>
      </c>
      <c r="J535" s="454" t="s">
        <v>706</v>
      </c>
      <c r="K535" s="457">
        <v>190</v>
      </c>
      <c r="L535" s="457">
        <v>190</v>
      </c>
      <c r="M535" s="457">
        <v>130.55000000000001</v>
      </c>
    </row>
    <row r="536" spans="1:13">
      <c r="A536" s="454" t="s">
        <v>878</v>
      </c>
      <c r="B536" s="454" t="s">
        <v>77</v>
      </c>
      <c r="C536" s="454" t="s">
        <v>838</v>
      </c>
      <c r="D536" s="454" t="s">
        <v>633</v>
      </c>
      <c r="E536" s="454" t="s">
        <v>32</v>
      </c>
      <c r="F536" s="454" t="s">
        <v>884</v>
      </c>
      <c r="G536" s="455">
        <v>1</v>
      </c>
      <c r="H536" s="454" t="s">
        <v>6</v>
      </c>
      <c r="I536" s="456">
        <v>0.52759999999999996</v>
      </c>
      <c r="J536" s="454" t="s">
        <v>706</v>
      </c>
      <c r="K536" s="457">
        <v>14.122999999999999</v>
      </c>
      <c r="L536" s="457">
        <v>14.122999999999999</v>
      </c>
      <c r="M536" s="457">
        <v>7.452</v>
      </c>
    </row>
    <row r="537" spans="1:13">
      <c r="A537" s="454" t="s">
        <v>878</v>
      </c>
      <c r="B537" s="454" t="s">
        <v>77</v>
      </c>
      <c r="C537" s="454" t="s">
        <v>838</v>
      </c>
      <c r="D537" s="454" t="s">
        <v>906</v>
      </c>
      <c r="E537" s="454" t="s">
        <v>1122</v>
      </c>
      <c r="F537" s="454" t="s">
        <v>884</v>
      </c>
      <c r="G537" s="455">
        <v>1</v>
      </c>
      <c r="H537" s="454" t="s">
        <v>6</v>
      </c>
      <c r="I537" s="456">
        <v>0.52759999999999996</v>
      </c>
      <c r="J537" s="454" t="s">
        <v>916</v>
      </c>
      <c r="K537" s="457">
        <v>6</v>
      </c>
      <c r="L537" s="457">
        <v>6</v>
      </c>
      <c r="M537" s="457">
        <v>3.1659999999999999</v>
      </c>
    </row>
    <row r="538" spans="1:13">
      <c r="A538" s="454" t="s">
        <v>878</v>
      </c>
      <c r="B538" s="454" t="s">
        <v>77</v>
      </c>
      <c r="C538" s="454" t="s">
        <v>838</v>
      </c>
      <c r="D538" s="454" t="s">
        <v>98</v>
      </c>
      <c r="E538" s="454" t="s">
        <v>1302</v>
      </c>
      <c r="F538" s="454" t="s">
        <v>884</v>
      </c>
      <c r="G538" s="455">
        <v>1</v>
      </c>
      <c r="H538" s="454" t="s">
        <v>6</v>
      </c>
      <c r="I538" s="456">
        <v>0.52759999999999996</v>
      </c>
      <c r="J538" s="454" t="s">
        <v>706</v>
      </c>
      <c r="K538" s="457">
        <v>10.138</v>
      </c>
      <c r="L538" s="457">
        <v>10.138</v>
      </c>
      <c r="M538" s="457">
        <v>5.3490000000000002</v>
      </c>
    </row>
    <row r="539" spans="1:13">
      <c r="A539" s="454" t="s">
        <v>878</v>
      </c>
      <c r="B539" s="454" t="s">
        <v>77</v>
      </c>
      <c r="C539" s="454" t="s">
        <v>838</v>
      </c>
      <c r="D539" s="454" t="s">
        <v>736</v>
      </c>
      <c r="E539" s="454" t="s">
        <v>1122</v>
      </c>
      <c r="F539" s="454" t="s">
        <v>884</v>
      </c>
      <c r="G539" s="455">
        <v>1</v>
      </c>
      <c r="H539" s="454" t="s">
        <v>6</v>
      </c>
      <c r="I539" s="456">
        <v>0.52759999999999996</v>
      </c>
      <c r="J539" s="454" t="s">
        <v>706</v>
      </c>
      <c r="K539" s="457">
        <v>2</v>
      </c>
      <c r="L539" s="457">
        <v>2</v>
      </c>
      <c r="M539" s="457">
        <v>1.0549999999999999</v>
      </c>
    </row>
    <row r="540" spans="1:13">
      <c r="A540" s="454" t="s">
        <v>878</v>
      </c>
      <c r="B540" s="454" t="s">
        <v>77</v>
      </c>
      <c r="C540" s="454" t="s">
        <v>838</v>
      </c>
      <c r="D540" s="454" t="s">
        <v>1174</v>
      </c>
      <c r="E540" s="454" t="s">
        <v>35</v>
      </c>
      <c r="F540" s="454" t="s">
        <v>884</v>
      </c>
      <c r="G540" s="455">
        <v>1</v>
      </c>
      <c r="H540" s="454" t="s">
        <v>6</v>
      </c>
      <c r="I540" s="456">
        <v>0.52759999999999996</v>
      </c>
      <c r="J540" s="454" t="s">
        <v>916</v>
      </c>
      <c r="K540" s="457">
        <v>337.5</v>
      </c>
      <c r="L540" s="457">
        <v>337.5</v>
      </c>
      <c r="M540" s="457">
        <v>178.065</v>
      </c>
    </row>
    <row r="541" spans="1:13">
      <c r="A541" s="454" t="s">
        <v>878</v>
      </c>
      <c r="B541" s="454" t="s">
        <v>77</v>
      </c>
      <c r="C541" s="454" t="s">
        <v>838</v>
      </c>
      <c r="D541" s="454" t="s">
        <v>634</v>
      </c>
      <c r="E541" s="454" t="s">
        <v>32</v>
      </c>
      <c r="F541" s="454" t="s">
        <v>884</v>
      </c>
      <c r="G541" s="455">
        <v>1</v>
      </c>
      <c r="H541" s="454" t="s">
        <v>6</v>
      </c>
      <c r="I541" s="456">
        <v>0.52759999999999996</v>
      </c>
      <c r="J541" s="454" t="s">
        <v>706</v>
      </c>
      <c r="K541" s="457">
        <v>41.97</v>
      </c>
      <c r="L541" s="457">
        <v>41.97</v>
      </c>
      <c r="M541" s="457">
        <v>22.143999999999998</v>
      </c>
    </row>
    <row r="542" spans="1:13">
      <c r="A542" s="454" t="s">
        <v>878</v>
      </c>
      <c r="B542" s="454" t="s">
        <v>77</v>
      </c>
      <c r="C542" s="454" t="s">
        <v>838</v>
      </c>
      <c r="D542" s="454" t="s">
        <v>99</v>
      </c>
      <c r="E542" s="454" t="s">
        <v>1302</v>
      </c>
      <c r="F542" s="454" t="s">
        <v>884</v>
      </c>
      <c r="G542" s="455">
        <v>1</v>
      </c>
      <c r="H542" s="454" t="s">
        <v>6</v>
      </c>
      <c r="I542" s="456">
        <v>1</v>
      </c>
      <c r="J542" s="454" t="s">
        <v>706</v>
      </c>
      <c r="K542" s="457">
        <v>34.4</v>
      </c>
      <c r="L542" s="457">
        <v>34.4</v>
      </c>
      <c r="M542" s="457">
        <v>34.4</v>
      </c>
    </row>
    <row r="543" spans="1:13">
      <c r="A543" s="454" t="s">
        <v>878</v>
      </c>
      <c r="B543" s="454" t="s">
        <v>77</v>
      </c>
      <c r="C543" s="454" t="s">
        <v>838</v>
      </c>
      <c r="D543" s="454" t="s">
        <v>95</v>
      </c>
      <c r="E543" s="454" t="s">
        <v>35</v>
      </c>
      <c r="F543" s="454" t="s">
        <v>884</v>
      </c>
      <c r="G543" s="455">
        <v>1</v>
      </c>
      <c r="H543" s="454" t="s">
        <v>6</v>
      </c>
      <c r="I543" s="456">
        <v>0.52759999999999996</v>
      </c>
      <c r="J543" s="454" t="s">
        <v>706</v>
      </c>
      <c r="K543" s="457">
        <v>152.6</v>
      </c>
      <c r="L543" s="457">
        <v>152.6</v>
      </c>
      <c r="M543" s="457">
        <v>80.512</v>
      </c>
    </row>
    <row r="544" spans="1:13">
      <c r="A544" s="454" t="s">
        <v>878</v>
      </c>
      <c r="B544" s="454" t="s">
        <v>77</v>
      </c>
      <c r="C544" s="454" t="s">
        <v>838</v>
      </c>
      <c r="D544" s="454" t="s">
        <v>96</v>
      </c>
      <c r="E544" s="454" t="s">
        <v>35</v>
      </c>
      <c r="F544" s="454" t="s">
        <v>884</v>
      </c>
      <c r="G544" s="455">
        <v>1</v>
      </c>
      <c r="H544" s="454" t="s">
        <v>6</v>
      </c>
      <c r="I544" s="456">
        <v>0.31659999999999999</v>
      </c>
      <c r="J544" s="454" t="s">
        <v>706</v>
      </c>
      <c r="K544" s="457">
        <v>153.9</v>
      </c>
      <c r="L544" s="457">
        <v>153.9</v>
      </c>
      <c r="M544" s="457">
        <v>48.725000000000001</v>
      </c>
    </row>
    <row r="545" spans="1:13">
      <c r="A545" s="454" t="s">
        <v>878</v>
      </c>
      <c r="B545" s="454" t="s">
        <v>77</v>
      </c>
      <c r="C545" s="454" t="s">
        <v>838</v>
      </c>
      <c r="D545" s="454" t="s">
        <v>938</v>
      </c>
      <c r="E545" s="454" t="s">
        <v>35</v>
      </c>
      <c r="F545" s="454" t="s">
        <v>884</v>
      </c>
      <c r="G545" s="455">
        <v>1</v>
      </c>
      <c r="H545" s="454" t="s">
        <v>6</v>
      </c>
      <c r="I545" s="456">
        <v>0.52759999999999996</v>
      </c>
      <c r="J545" s="454" t="s">
        <v>706</v>
      </c>
      <c r="K545" s="457">
        <v>318.89999999999998</v>
      </c>
      <c r="L545" s="457">
        <v>318.89999999999998</v>
      </c>
      <c r="M545" s="457">
        <v>168.251</v>
      </c>
    </row>
    <row r="546" spans="1:13">
      <c r="A546" s="454" t="s">
        <v>878</v>
      </c>
      <c r="B546" s="454" t="s">
        <v>77</v>
      </c>
      <c r="C546" s="454" t="s">
        <v>838</v>
      </c>
      <c r="D546" s="454" t="s">
        <v>938</v>
      </c>
      <c r="E546" s="454" t="s">
        <v>10</v>
      </c>
      <c r="F546" s="454" t="s">
        <v>884</v>
      </c>
      <c r="G546" s="455">
        <v>1</v>
      </c>
      <c r="H546" s="454" t="s">
        <v>6</v>
      </c>
      <c r="I546" s="456">
        <v>0.52759999999999996</v>
      </c>
      <c r="J546" s="454" t="s">
        <v>706</v>
      </c>
      <c r="K546" s="457">
        <v>243.227</v>
      </c>
      <c r="L546" s="457">
        <v>243.227</v>
      </c>
      <c r="M546" s="457">
        <v>128.327</v>
      </c>
    </row>
    <row r="547" spans="1:13">
      <c r="A547" s="454" t="s">
        <v>878</v>
      </c>
      <c r="B547" s="454" t="s">
        <v>77</v>
      </c>
      <c r="C547" s="454" t="s">
        <v>838</v>
      </c>
      <c r="D547" s="454" t="s">
        <v>100</v>
      </c>
      <c r="E547" s="454" t="s">
        <v>7</v>
      </c>
      <c r="F547" s="454" t="s">
        <v>884</v>
      </c>
      <c r="G547" s="455">
        <v>1</v>
      </c>
      <c r="H547" s="454" t="s">
        <v>6</v>
      </c>
      <c r="I547" s="456">
        <v>1</v>
      </c>
      <c r="J547" s="454" t="s">
        <v>706</v>
      </c>
      <c r="K547" s="457">
        <v>48</v>
      </c>
      <c r="L547" s="457">
        <v>48</v>
      </c>
      <c r="M547" s="457">
        <v>48</v>
      </c>
    </row>
    <row r="548" spans="1:13">
      <c r="A548" s="454" t="s">
        <v>878</v>
      </c>
      <c r="B548" s="454" t="s">
        <v>77</v>
      </c>
      <c r="C548" s="454" t="s">
        <v>838</v>
      </c>
      <c r="D548" s="454" t="s">
        <v>635</v>
      </c>
      <c r="E548" s="454" t="s">
        <v>32</v>
      </c>
      <c r="F548" s="454" t="s">
        <v>884</v>
      </c>
      <c r="G548" s="455">
        <v>1</v>
      </c>
      <c r="H548" s="454" t="s">
        <v>6</v>
      </c>
      <c r="I548" s="456">
        <v>0.52759999999999996</v>
      </c>
      <c r="J548" s="454" t="s">
        <v>706</v>
      </c>
      <c r="K548" s="457">
        <v>98.98</v>
      </c>
      <c r="L548" s="457">
        <v>98.98</v>
      </c>
      <c r="M548" s="457">
        <v>52.222000000000001</v>
      </c>
    </row>
    <row r="549" spans="1:13">
      <c r="A549" s="454" t="s">
        <v>878</v>
      </c>
      <c r="B549" s="454" t="s">
        <v>77</v>
      </c>
      <c r="C549" s="454" t="s">
        <v>838</v>
      </c>
      <c r="D549" s="454" t="s">
        <v>97</v>
      </c>
      <c r="E549" s="454" t="s">
        <v>35</v>
      </c>
      <c r="F549" s="454" t="s">
        <v>884</v>
      </c>
      <c r="G549" s="455">
        <v>1</v>
      </c>
      <c r="H549" s="454" t="s">
        <v>6</v>
      </c>
      <c r="I549" s="456">
        <v>0.52759999999999996</v>
      </c>
      <c r="J549" s="454" t="s">
        <v>706</v>
      </c>
      <c r="K549" s="457">
        <v>410.89</v>
      </c>
      <c r="L549" s="457">
        <v>410.89</v>
      </c>
      <c r="M549" s="457">
        <v>216.785</v>
      </c>
    </row>
    <row r="550" spans="1:13">
      <c r="A550" s="454" t="s">
        <v>878</v>
      </c>
      <c r="B550" s="454" t="s">
        <v>77</v>
      </c>
      <c r="C550" s="454" t="s">
        <v>838</v>
      </c>
      <c r="D550" s="454" t="s">
        <v>97</v>
      </c>
      <c r="E550" s="454" t="s">
        <v>10</v>
      </c>
      <c r="F550" s="454" t="s">
        <v>884</v>
      </c>
      <c r="G550" s="455">
        <v>1</v>
      </c>
      <c r="H550" s="454" t="s">
        <v>6</v>
      </c>
      <c r="I550" s="456">
        <v>0.52759999999999996</v>
      </c>
      <c r="J550" s="454" t="s">
        <v>706</v>
      </c>
      <c r="K550" s="457">
        <v>393</v>
      </c>
      <c r="L550" s="457">
        <v>393</v>
      </c>
      <c r="M550" s="457">
        <v>207.34700000000001</v>
      </c>
    </row>
    <row r="551" spans="1:13">
      <c r="A551" s="454" t="s">
        <v>878</v>
      </c>
      <c r="B551" s="454" t="s">
        <v>77</v>
      </c>
      <c r="C551" s="454" t="s">
        <v>838</v>
      </c>
      <c r="D551" s="454" t="s">
        <v>97</v>
      </c>
      <c r="E551" s="454" t="s">
        <v>32</v>
      </c>
      <c r="F551" s="454" t="s">
        <v>884</v>
      </c>
      <c r="G551" s="455">
        <v>1</v>
      </c>
      <c r="H551" s="454" t="s">
        <v>6</v>
      </c>
      <c r="I551" s="456">
        <v>0.52759999999999996</v>
      </c>
      <c r="J551" s="454" t="s">
        <v>706</v>
      </c>
      <c r="K551" s="457">
        <v>158.63499999999999</v>
      </c>
      <c r="L551" s="457">
        <v>158.63499999999999</v>
      </c>
      <c r="M551" s="457">
        <v>83.695999999999998</v>
      </c>
    </row>
    <row r="552" spans="1:13">
      <c r="A552" s="454" t="s">
        <v>878</v>
      </c>
      <c r="B552" s="454" t="s">
        <v>77</v>
      </c>
      <c r="C552" s="454" t="s">
        <v>839</v>
      </c>
      <c r="D552" s="454" t="s">
        <v>102</v>
      </c>
      <c r="E552" s="454" t="s">
        <v>10</v>
      </c>
      <c r="F552" s="454" t="s">
        <v>884</v>
      </c>
      <c r="G552" s="455">
        <v>1</v>
      </c>
      <c r="H552" s="454" t="s">
        <v>6</v>
      </c>
      <c r="I552" s="456">
        <v>0.61772000000000005</v>
      </c>
      <c r="J552" s="454" t="s">
        <v>706</v>
      </c>
      <c r="K552" s="457">
        <v>804.68100000000004</v>
      </c>
      <c r="L552" s="457">
        <v>804.68100000000004</v>
      </c>
      <c r="M552" s="457">
        <v>497.06700000000001</v>
      </c>
    </row>
    <row r="553" spans="1:13">
      <c r="A553" s="454" t="s">
        <v>878</v>
      </c>
      <c r="B553" s="454" t="s">
        <v>77</v>
      </c>
      <c r="C553" s="454" t="s">
        <v>839</v>
      </c>
      <c r="D553" s="454" t="s">
        <v>102</v>
      </c>
      <c r="E553" s="454" t="s">
        <v>10</v>
      </c>
      <c r="F553" s="454" t="s">
        <v>884</v>
      </c>
      <c r="G553" s="455">
        <v>1</v>
      </c>
      <c r="H553" s="454" t="s">
        <v>6</v>
      </c>
      <c r="I553" s="456">
        <v>0.61772000000000005</v>
      </c>
      <c r="J553" s="454" t="s">
        <v>916</v>
      </c>
      <c r="K553" s="457">
        <v>110</v>
      </c>
      <c r="L553" s="457">
        <v>110</v>
      </c>
      <c r="M553" s="457">
        <v>67.948999999999998</v>
      </c>
    </row>
    <row r="554" spans="1:13">
      <c r="A554" s="454" t="s">
        <v>878</v>
      </c>
      <c r="B554" s="454" t="s">
        <v>77</v>
      </c>
      <c r="C554" s="454" t="s">
        <v>839</v>
      </c>
      <c r="D554" s="454" t="s">
        <v>636</v>
      </c>
      <c r="E554" s="454" t="s">
        <v>32</v>
      </c>
      <c r="F554" s="454" t="s">
        <v>884</v>
      </c>
      <c r="G554" s="455">
        <v>1</v>
      </c>
      <c r="H554" s="454" t="s">
        <v>6</v>
      </c>
      <c r="I554" s="456">
        <v>0.61772000000000005</v>
      </c>
      <c r="J554" s="454" t="s">
        <v>706</v>
      </c>
      <c r="K554" s="457">
        <v>154.58199999999999</v>
      </c>
      <c r="L554" s="457">
        <v>154.58199999999999</v>
      </c>
      <c r="M554" s="457">
        <v>95.488</v>
      </c>
    </row>
    <row r="555" spans="1:13">
      <c r="A555" s="454" t="s">
        <v>878</v>
      </c>
      <c r="B555" s="454" t="s">
        <v>77</v>
      </c>
      <c r="C555" s="454" t="s">
        <v>839</v>
      </c>
      <c r="D555" s="454" t="s">
        <v>103</v>
      </c>
      <c r="E555" s="454" t="s">
        <v>35</v>
      </c>
      <c r="F555" s="454" t="s">
        <v>884</v>
      </c>
      <c r="G555" s="455">
        <v>1</v>
      </c>
      <c r="H555" s="454" t="s">
        <v>6</v>
      </c>
      <c r="I555" s="456">
        <v>0.61772000000000005</v>
      </c>
      <c r="J555" s="454" t="s">
        <v>706</v>
      </c>
      <c r="K555" s="457">
        <v>124.59</v>
      </c>
      <c r="L555" s="457">
        <v>124.59</v>
      </c>
      <c r="M555" s="457">
        <v>76.962000000000003</v>
      </c>
    </row>
    <row r="556" spans="1:13">
      <c r="A556" s="454" t="s">
        <v>878</v>
      </c>
      <c r="B556" s="454" t="s">
        <v>77</v>
      </c>
      <c r="C556" s="454" t="s">
        <v>839</v>
      </c>
      <c r="D556" s="454" t="s">
        <v>1175</v>
      </c>
      <c r="E556" s="454" t="s">
        <v>32</v>
      </c>
      <c r="F556" s="454" t="s">
        <v>884</v>
      </c>
      <c r="G556" s="455">
        <v>1</v>
      </c>
      <c r="H556" s="454" t="s">
        <v>6</v>
      </c>
      <c r="I556" s="456">
        <v>0.61772000000000005</v>
      </c>
      <c r="J556" s="454" t="s">
        <v>706</v>
      </c>
      <c r="K556" s="457">
        <v>564</v>
      </c>
      <c r="L556" s="457">
        <v>564</v>
      </c>
      <c r="M556" s="457">
        <v>348.39400000000001</v>
      </c>
    </row>
    <row r="557" spans="1:13">
      <c r="A557" s="454" t="s">
        <v>878</v>
      </c>
      <c r="B557" s="454" t="s">
        <v>77</v>
      </c>
      <c r="C557" s="454" t="s">
        <v>839</v>
      </c>
      <c r="D557" s="454" t="s">
        <v>1176</v>
      </c>
      <c r="E557" s="454" t="s">
        <v>32</v>
      </c>
      <c r="F557" s="454" t="s">
        <v>884</v>
      </c>
      <c r="G557" s="455">
        <v>1</v>
      </c>
      <c r="H557" s="454" t="s">
        <v>6</v>
      </c>
      <c r="I557" s="456">
        <v>0.61772000000000005</v>
      </c>
      <c r="J557" s="454" t="s">
        <v>916</v>
      </c>
      <c r="K557" s="457">
        <v>500</v>
      </c>
      <c r="L557" s="457">
        <v>500</v>
      </c>
      <c r="M557" s="457">
        <v>308.86</v>
      </c>
    </row>
    <row r="558" spans="1:13">
      <c r="A558" s="454" t="s">
        <v>878</v>
      </c>
      <c r="B558" s="454" t="s">
        <v>77</v>
      </c>
      <c r="C558" s="454" t="s">
        <v>839</v>
      </c>
      <c r="D558" s="454" t="s">
        <v>104</v>
      </c>
      <c r="E558" s="454" t="s">
        <v>1302</v>
      </c>
      <c r="F558" s="454" t="s">
        <v>884</v>
      </c>
      <c r="G558" s="455">
        <v>1</v>
      </c>
      <c r="H558" s="454" t="s">
        <v>6</v>
      </c>
      <c r="I558" s="456">
        <v>0.61772000000000005</v>
      </c>
      <c r="J558" s="454" t="s">
        <v>706</v>
      </c>
      <c r="K558" s="457">
        <v>118</v>
      </c>
      <c r="L558" s="457">
        <v>118</v>
      </c>
      <c r="M558" s="457">
        <v>72.891000000000005</v>
      </c>
    </row>
    <row r="559" spans="1:13">
      <c r="A559" s="454" t="s">
        <v>878</v>
      </c>
      <c r="B559" s="454" t="s">
        <v>77</v>
      </c>
      <c r="C559" s="454" t="s">
        <v>839</v>
      </c>
      <c r="D559" s="454" t="s">
        <v>105</v>
      </c>
      <c r="E559" s="454" t="s">
        <v>1302</v>
      </c>
      <c r="F559" s="454" t="s">
        <v>884</v>
      </c>
      <c r="G559" s="455">
        <v>1</v>
      </c>
      <c r="H559" s="454" t="s">
        <v>6</v>
      </c>
      <c r="I559" s="456">
        <v>0.61772000000000005</v>
      </c>
      <c r="J559" s="454" t="s">
        <v>706</v>
      </c>
      <c r="K559" s="457">
        <v>136.572</v>
      </c>
      <c r="L559" s="457">
        <v>136.572</v>
      </c>
      <c r="M559" s="457">
        <v>84.363</v>
      </c>
    </row>
    <row r="560" spans="1:13">
      <c r="A560" s="454" t="s">
        <v>878</v>
      </c>
      <c r="B560" s="454" t="s">
        <v>106</v>
      </c>
      <c r="C560" s="454" t="s">
        <v>840</v>
      </c>
      <c r="D560" s="454" t="s">
        <v>639</v>
      </c>
      <c r="E560" s="454" t="s">
        <v>7</v>
      </c>
      <c r="F560" s="454" t="s">
        <v>886</v>
      </c>
      <c r="G560" s="455">
        <v>0.4</v>
      </c>
      <c r="H560" s="454" t="s">
        <v>9</v>
      </c>
      <c r="I560" s="456">
        <v>0.4</v>
      </c>
      <c r="J560" s="454" t="s">
        <v>706</v>
      </c>
      <c r="K560" s="457">
        <v>39.6</v>
      </c>
      <c r="L560" s="457">
        <v>15.84</v>
      </c>
      <c r="M560" s="457">
        <v>15.84</v>
      </c>
    </row>
    <row r="561" spans="1:13">
      <c r="A561" s="454" t="s">
        <v>878</v>
      </c>
      <c r="B561" s="454" t="s">
        <v>106</v>
      </c>
      <c r="C561" s="454" t="s">
        <v>840</v>
      </c>
      <c r="D561" s="454" t="s">
        <v>737</v>
      </c>
      <c r="E561" s="454" t="s">
        <v>1122</v>
      </c>
      <c r="F561" s="454" t="s">
        <v>886</v>
      </c>
      <c r="G561" s="455">
        <v>0.4</v>
      </c>
      <c r="H561" s="454" t="s">
        <v>9</v>
      </c>
      <c r="I561" s="456">
        <v>0.4</v>
      </c>
      <c r="J561" s="454" t="s">
        <v>706</v>
      </c>
      <c r="K561" s="457">
        <v>10</v>
      </c>
      <c r="L561" s="457">
        <v>4</v>
      </c>
      <c r="M561" s="457">
        <v>4</v>
      </c>
    </row>
    <row r="562" spans="1:13">
      <c r="A562" s="454" t="s">
        <v>878</v>
      </c>
      <c r="B562" s="454" t="s">
        <v>106</v>
      </c>
      <c r="C562" s="454" t="s">
        <v>840</v>
      </c>
      <c r="D562" s="454" t="s">
        <v>108</v>
      </c>
      <c r="E562" s="454" t="s">
        <v>1122</v>
      </c>
      <c r="F562" s="454" t="s">
        <v>886</v>
      </c>
      <c r="G562" s="455">
        <v>0.4</v>
      </c>
      <c r="H562" s="454" t="s">
        <v>9</v>
      </c>
      <c r="I562" s="456">
        <v>0.4</v>
      </c>
      <c r="J562" s="454" t="s">
        <v>706</v>
      </c>
      <c r="K562" s="457">
        <v>10</v>
      </c>
      <c r="L562" s="457">
        <v>4</v>
      </c>
      <c r="M562" s="457">
        <v>4</v>
      </c>
    </row>
    <row r="563" spans="1:13">
      <c r="A563" s="454" t="s">
        <v>878</v>
      </c>
      <c r="B563" s="454" t="s">
        <v>106</v>
      </c>
      <c r="C563" s="454" t="s">
        <v>840</v>
      </c>
      <c r="D563" s="454" t="s">
        <v>647</v>
      </c>
      <c r="E563" s="454" t="s">
        <v>7</v>
      </c>
      <c r="F563" s="454" t="s">
        <v>886</v>
      </c>
      <c r="G563" s="455">
        <v>0.4</v>
      </c>
      <c r="H563" s="454" t="s">
        <v>9</v>
      </c>
      <c r="I563" s="456">
        <v>0.4</v>
      </c>
      <c r="J563" s="454" t="s">
        <v>706</v>
      </c>
      <c r="K563" s="457">
        <v>99</v>
      </c>
      <c r="L563" s="457">
        <v>39.6</v>
      </c>
      <c r="M563" s="457">
        <v>39.6</v>
      </c>
    </row>
    <row r="564" spans="1:13">
      <c r="A564" s="454" t="s">
        <v>878</v>
      </c>
      <c r="B564" s="454" t="s">
        <v>106</v>
      </c>
      <c r="C564" s="454" t="s">
        <v>840</v>
      </c>
      <c r="D564" s="454" t="s">
        <v>640</v>
      </c>
      <c r="E564" s="454" t="s">
        <v>7</v>
      </c>
      <c r="F564" s="454" t="s">
        <v>886</v>
      </c>
      <c r="G564" s="455">
        <v>0.4</v>
      </c>
      <c r="H564" s="454" t="s">
        <v>9</v>
      </c>
      <c r="I564" s="456">
        <v>0.4</v>
      </c>
      <c r="J564" s="454" t="s">
        <v>706</v>
      </c>
      <c r="K564" s="457">
        <v>99</v>
      </c>
      <c r="L564" s="457">
        <v>39.6</v>
      </c>
      <c r="M564" s="457">
        <v>39.6</v>
      </c>
    </row>
    <row r="565" spans="1:13">
      <c r="A565" s="454" t="s">
        <v>878</v>
      </c>
      <c r="B565" s="454" t="s">
        <v>106</v>
      </c>
      <c r="C565" s="454" t="s">
        <v>840</v>
      </c>
      <c r="D565" s="454" t="s">
        <v>641</v>
      </c>
      <c r="E565" s="454" t="s">
        <v>7</v>
      </c>
      <c r="F565" s="454" t="s">
        <v>886</v>
      </c>
      <c r="G565" s="455">
        <v>0.4</v>
      </c>
      <c r="H565" s="454" t="s">
        <v>9</v>
      </c>
      <c r="I565" s="456">
        <v>0.4</v>
      </c>
      <c r="J565" s="454" t="s">
        <v>706</v>
      </c>
      <c r="K565" s="457">
        <v>99</v>
      </c>
      <c r="L565" s="457">
        <v>39.6</v>
      </c>
      <c r="M565" s="457">
        <v>39.6</v>
      </c>
    </row>
    <row r="566" spans="1:13">
      <c r="A566" s="454" t="s">
        <v>878</v>
      </c>
      <c r="B566" s="454" t="s">
        <v>106</v>
      </c>
      <c r="C566" s="454" t="s">
        <v>840</v>
      </c>
      <c r="D566" s="454" t="s">
        <v>642</v>
      </c>
      <c r="E566" s="454" t="s">
        <v>7</v>
      </c>
      <c r="F566" s="454" t="s">
        <v>886</v>
      </c>
      <c r="G566" s="455">
        <v>0.4</v>
      </c>
      <c r="H566" s="454" t="s">
        <v>9</v>
      </c>
      <c r="I566" s="456">
        <v>0.4</v>
      </c>
      <c r="J566" s="454" t="s">
        <v>706</v>
      </c>
      <c r="K566" s="457">
        <v>99</v>
      </c>
      <c r="L566" s="457">
        <v>39.6</v>
      </c>
      <c r="M566" s="457">
        <v>39.6</v>
      </c>
    </row>
    <row r="567" spans="1:13">
      <c r="A567" s="454" t="s">
        <v>878</v>
      </c>
      <c r="B567" s="454" t="s">
        <v>106</v>
      </c>
      <c r="C567" s="454" t="s">
        <v>840</v>
      </c>
      <c r="D567" s="454" t="s">
        <v>643</v>
      </c>
      <c r="E567" s="454" t="s">
        <v>7</v>
      </c>
      <c r="F567" s="454" t="s">
        <v>886</v>
      </c>
      <c r="G567" s="455">
        <v>0.4</v>
      </c>
      <c r="H567" s="454" t="s">
        <v>9</v>
      </c>
      <c r="I567" s="456">
        <v>0.4</v>
      </c>
      <c r="J567" s="454" t="s">
        <v>706</v>
      </c>
      <c r="K567" s="457">
        <v>39.6</v>
      </c>
      <c r="L567" s="457">
        <v>15.84</v>
      </c>
      <c r="M567" s="457">
        <v>15.84</v>
      </c>
    </row>
    <row r="568" spans="1:13">
      <c r="A568" s="454" t="s">
        <v>878</v>
      </c>
      <c r="B568" s="454" t="s">
        <v>106</v>
      </c>
      <c r="C568" s="454" t="s">
        <v>840</v>
      </c>
      <c r="D568" s="454" t="s">
        <v>644</v>
      </c>
      <c r="E568" s="454" t="s">
        <v>7</v>
      </c>
      <c r="F568" s="454" t="s">
        <v>886</v>
      </c>
      <c r="G568" s="455">
        <v>0.4</v>
      </c>
      <c r="H568" s="454" t="s">
        <v>9</v>
      </c>
      <c r="I568" s="456">
        <v>0.4</v>
      </c>
      <c r="J568" s="454" t="s">
        <v>706</v>
      </c>
      <c r="K568" s="457">
        <v>9</v>
      </c>
      <c r="L568" s="457">
        <v>3.6</v>
      </c>
      <c r="M568" s="457">
        <v>3.6</v>
      </c>
    </row>
    <row r="569" spans="1:13">
      <c r="A569" s="454" t="s">
        <v>878</v>
      </c>
      <c r="B569" s="454" t="s">
        <v>106</v>
      </c>
      <c r="C569" s="454" t="s">
        <v>840</v>
      </c>
      <c r="D569" s="454" t="s">
        <v>645</v>
      </c>
      <c r="E569" s="454" t="s">
        <v>7</v>
      </c>
      <c r="F569" s="454" t="s">
        <v>886</v>
      </c>
      <c r="G569" s="455">
        <v>0.4</v>
      </c>
      <c r="H569" s="454" t="s">
        <v>9</v>
      </c>
      <c r="I569" s="456">
        <v>0.4</v>
      </c>
      <c r="J569" s="454" t="s">
        <v>706</v>
      </c>
      <c r="K569" s="457">
        <v>27</v>
      </c>
      <c r="L569" s="457">
        <v>10.8</v>
      </c>
      <c r="M569" s="457">
        <v>10.8</v>
      </c>
    </row>
    <row r="570" spans="1:13">
      <c r="A570" s="454" t="s">
        <v>878</v>
      </c>
      <c r="B570" s="454" t="s">
        <v>106</v>
      </c>
      <c r="C570" s="454" t="s">
        <v>840</v>
      </c>
      <c r="D570" s="454" t="s">
        <v>646</v>
      </c>
      <c r="E570" s="454" t="s">
        <v>7</v>
      </c>
      <c r="F570" s="454" t="s">
        <v>886</v>
      </c>
      <c r="G570" s="455">
        <v>0.4</v>
      </c>
      <c r="H570" s="454" t="s">
        <v>9</v>
      </c>
      <c r="I570" s="456">
        <v>0.4</v>
      </c>
      <c r="J570" s="454" t="s">
        <v>706</v>
      </c>
      <c r="K570" s="457">
        <v>48.6</v>
      </c>
      <c r="L570" s="457">
        <v>19.440000000000001</v>
      </c>
      <c r="M570" s="457">
        <v>19.440000000000001</v>
      </c>
    </row>
    <row r="571" spans="1:13">
      <c r="A571" s="454" t="s">
        <v>878</v>
      </c>
      <c r="B571" s="454" t="s">
        <v>106</v>
      </c>
      <c r="C571" s="454" t="s">
        <v>840</v>
      </c>
      <c r="D571" s="454" t="s">
        <v>648</v>
      </c>
      <c r="E571" s="454" t="s">
        <v>7</v>
      </c>
      <c r="F571" s="454" t="s">
        <v>885</v>
      </c>
      <c r="G571" s="455">
        <v>0.4</v>
      </c>
      <c r="H571" s="454" t="s">
        <v>9</v>
      </c>
      <c r="I571" s="456">
        <v>0.4</v>
      </c>
      <c r="J571" s="454" t="s">
        <v>706</v>
      </c>
      <c r="K571" s="457">
        <v>99</v>
      </c>
      <c r="L571" s="457">
        <v>39.6</v>
      </c>
      <c r="M571" s="457">
        <v>39.6</v>
      </c>
    </row>
    <row r="572" spans="1:13">
      <c r="A572" s="454" t="s">
        <v>878</v>
      </c>
      <c r="B572" s="454" t="s">
        <v>106</v>
      </c>
      <c r="C572" s="454" t="s">
        <v>840</v>
      </c>
      <c r="D572" s="454" t="s">
        <v>939</v>
      </c>
      <c r="E572" s="454" t="s">
        <v>10</v>
      </c>
      <c r="F572" s="454" t="s">
        <v>885</v>
      </c>
      <c r="G572" s="455">
        <v>1</v>
      </c>
      <c r="H572" s="454" t="s">
        <v>6</v>
      </c>
      <c r="I572" s="456">
        <v>0.96</v>
      </c>
      <c r="J572" s="454" t="s">
        <v>706</v>
      </c>
      <c r="K572" s="457">
        <v>122</v>
      </c>
      <c r="L572" s="457">
        <v>122</v>
      </c>
      <c r="M572" s="457">
        <v>117.12</v>
      </c>
    </row>
    <row r="573" spans="1:13">
      <c r="A573" s="454" t="s">
        <v>878</v>
      </c>
      <c r="B573" s="454" t="s">
        <v>106</v>
      </c>
      <c r="C573" s="454" t="s">
        <v>841</v>
      </c>
      <c r="D573" s="454" t="s">
        <v>110</v>
      </c>
      <c r="E573" s="454" t="s">
        <v>10</v>
      </c>
      <c r="F573" s="454" t="s">
        <v>884</v>
      </c>
      <c r="G573" s="455">
        <v>1</v>
      </c>
      <c r="H573" s="454" t="s">
        <v>6</v>
      </c>
      <c r="I573" s="456">
        <v>0.99990000000000001</v>
      </c>
      <c r="J573" s="454" t="s">
        <v>706</v>
      </c>
      <c r="K573" s="457">
        <v>260</v>
      </c>
      <c r="L573" s="457">
        <v>260</v>
      </c>
      <c r="M573" s="457">
        <v>259.97399999999999</v>
      </c>
    </row>
    <row r="574" spans="1:13">
      <c r="A574" s="454" t="s">
        <v>878</v>
      </c>
      <c r="B574" s="454" t="s">
        <v>106</v>
      </c>
      <c r="C574" s="454" t="s">
        <v>841</v>
      </c>
      <c r="D574" s="454" t="s">
        <v>111</v>
      </c>
      <c r="E574" s="454" t="s">
        <v>10</v>
      </c>
      <c r="F574" s="454" t="s">
        <v>886</v>
      </c>
      <c r="G574" s="455">
        <v>1</v>
      </c>
      <c r="H574" s="454" t="s">
        <v>6</v>
      </c>
      <c r="I574" s="456">
        <v>0.99990000000000001</v>
      </c>
      <c r="J574" s="454" t="s">
        <v>706</v>
      </c>
      <c r="K574" s="457">
        <v>24.2</v>
      </c>
      <c r="L574" s="457">
        <v>24.2</v>
      </c>
      <c r="M574" s="457">
        <v>24.198</v>
      </c>
    </row>
    <row r="575" spans="1:13">
      <c r="A575" s="454" t="s">
        <v>878</v>
      </c>
      <c r="B575" s="454" t="s">
        <v>106</v>
      </c>
      <c r="C575" s="454" t="s">
        <v>841</v>
      </c>
      <c r="D575" s="454" t="s">
        <v>111</v>
      </c>
      <c r="E575" s="454" t="s">
        <v>10</v>
      </c>
      <c r="F575" s="454" t="s">
        <v>886</v>
      </c>
      <c r="G575" s="455">
        <v>1</v>
      </c>
      <c r="H575" s="454" t="s">
        <v>6</v>
      </c>
      <c r="I575" s="456">
        <v>0.99990000000000001</v>
      </c>
      <c r="J575" s="454" t="s">
        <v>916</v>
      </c>
      <c r="K575" s="457">
        <v>32.1</v>
      </c>
      <c r="L575" s="457">
        <v>32.1</v>
      </c>
      <c r="M575" s="457">
        <v>32.097000000000001</v>
      </c>
    </row>
    <row r="576" spans="1:13">
      <c r="A576" s="454" t="s">
        <v>878</v>
      </c>
      <c r="B576" s="454" t="s">
        <v>106</v>
      </c>
      <c r="C576" s="454" t="s">
        <v>842</v>
      </c>
      <c r="D576" s="454" t="s">
        <v>113</v>
      </c>
      <c r="E576" s="454" t="s">
        <v>10</v>
      </c>
      <c r="F576" s="454" t="s">
        <v>886</v>
      </c>
      <c r="G576" s="455">
        <v>0.5</v>
      </c>
      <c r="H576" s="454" t="s">
        <v>9</v>
      </c>
      <c r="I576" s="456">
        <v>0.35</v>
      </c>
      <c r="J576" s="454" t="s">
        <v>706</v>
      </c>
      <c r="K576" s="457">
        <v>507</v>
      </c>
      <c r="L576" s="457">
        <v>253.5</v>
      </c>
      <c r="M576" s="457">
        <v>177.45</v>
      </c>
    </row>
    <row r="577" spans="1:13">
      <c r="A577" s="454" t="s">
        <v>878</v>
      </c>
      <c r="B577" s="454" t="s">
        <v>106</v>
      </c>
      <c r="C577" s="454" t="s">
        <v>114</v>
      </c>
      <c r="D577" s="454" t="s">
        <v>122</v>
      </c>
      <c r="E577" s="454" t="s">
        <v>10</v>
      </c>
      <c r="F577" s="454" t="s">
        <v>885</v>
      </c>
      <c r="G577" s="455">
        <v>1</v>
      </c>
      <c r="H577" s="454" t="s">
        <v>6</v>
      </c>
      <c r="I577" s="456">
        <v>1</v>
      </c>
      <c r="J577" s="454" t="s">
        <v>706</v>
      </c>
      <c r="K577" s="457">
        <v>527</v>
      </c>
      <c r="L577" s="457">
        <v>527</v>
      </c>
      <c r="M577" s="457">
        <v>527</v>
      </c>
    </row>
    <row r="578" spans="1:13">
      <c r="A578" s="454" t="s">
        <v>878</v>
      </c>
      <c r="B578" s="454" t="s">
        <v>106</v>
      </c>
      <c r="C578" s="454" t="s">
        <v>114</v>
      </c>
      <c r="D578" s="454" t="s">
        <v>118</v>
      </c>
      <c r="E578" s="454" t="s">
        <v>10</v>
      </c>
      <c r="F578" s="454" t="s">
        <v>885</v>
      </c>
      <c r="G578" s="455">
        <v>1</v>
      </c>
      <c r="H578" s="454" t="s">
        <v>6</v>
      </c>
      <c r="I578" s="456">
        <v>1</v>
      </c>
      <c r="J578" s="454" t="s">
        <v>706</v>
      </c>
      <c r="K578" s="457">
        <v>620</v>
      </c>
      <c r="L578" s="457">
        <v>620</v>
      </c>
      <c r="M578" s="457">
        <v>620</v>
      </c>
    </row>
    <row r="579" spans="1:13">
      <c r="A579" s="454" t="s">
        <v>878</v>
      </c>
      <c r="B579" s="454" t="s">
        <v>106</v>
      </c>
      <c r="C579" s="454" t="s">
        <v>114</v>
      </c>
      <c r="D579" s="454" t="s">
        <v>118</v>
      </c>
      <c r="E579" s="454" t="s">
        <v>32</v>
      </c>
      <c r="F579" s="454" t="s">
        <v>885</v>
      </c>
      <c r="G579" s="455">
        <v>1</v>
      </c>
      <c r="H579" s="454" t="s">
        <v>6</v>
      </c>
      <c r="I579" s="456">
        <v>1</v>
      </c>
      <c r="J579" s="454" t="s">
        <v>706</v>
      </c>
      <c r="K579" s="457">
        <v>15.5</v>
      </c>
      <c r="L579" s="457">
        <v>15.5</v>
      </c>
      <c r="M579" s="457">
        <v>15.5</v>
      </c>
    </row>
    <row r="580" spans="1:13">
      <c r="A580" s="454" t="s">
        <v>878</v>
      </c>
      <c r="B580" s="454" t="s">
        <v>106</v>
      </c>
      <c r="C580" s="454" t="s">
        <v>114</v>
      </c>
      <c r="D580" s="454" t="s">
        <v>121</v>
      </c>
      <c r="E580" s="454" t="s">
        <v>10</v>
      </c>
      <c r="F580" s="454" t="s">
        <v>885</v>
      </c>
      <c r="G580" s="455">
        <v>0.37959999999999999</v>
      </c>
      <c r="H580" s="454" t="s">
        <v>9</v>
      </c>
      <c r="I580" s="456">
        <v>0.37959999999999999</v>
      </c>
      <c r="J580" s="454" t="s">
        <v>706</v>
      </c>
      <c r="K580" s="457">
        <v>575</v>
      </c>
      <c r="L580" s="457">
        <v>218.27</v>
      </c>
      <c r="M580" s="457">
        <v>218.27</v>
      </c>
    </row>
    <row r="581" spans="1:13">
      <c r="A581" s="454" t="s">
        <v>878</v>
      </c>
      <c r="B581" s="454" t="s">
        <v>106</v>
      </c>
      <c r="C581" s="454" t="s">
        <v>114</v>
      </c>
      <c r="D581" s="454" t="s">
        <v>120</v>
      </c>
      <c r="E581" s="454" t="s">
        <v>10</v>
      </c>
      <c r="F581" s="454" t="s">
        <v>886</v>
      </c>
      <c r="G581" s="455">
        <v>0.27750000000000002</v>
      </c>
      <c r="H581" s="454" t="s">
        <v>9</v>
      </c>
      <c r="I581" s="456">
        <v>0.27750000000000002</v>
      </c>
      <c r="J581" s="454" t="s">
        <v>706</v>
      </c>
      <c r="K581" s="457">
        <v>575</v>
      </c>
      <c r="L581" s="457">
        <v>159.56299999999999</v>
      </c>
      <c r="M581" s="457">
        <v>159.56299999999999</v>
      </c>
    </row>
    <row r="582" spans="1:13">
      <c r="A582" s="454" t="s">
        <v>878</v>
      </c>
      <c r="B582" s="454" t="s">
        <v>106</v>
      </c>
      <c r="C582" s="454" t="s">
        <v>114</v>
      </c>
      <c r="D582" s="454" t="s">
        <v>649</v>
      </c>
      <c r="E582" s="454" t="s">
        <v>1302</v>
      </c>
      <c r="F582" s="454" t="s">
        <v>885</v>
      </c>
      <c r="G582" s="455">
        <v>1</v>
      </c>
      <c r="H582" s="454" t="s">
        <v>6</v>
      </c>
      <c r="I582" s="456">
        <v>1</v>
      </c>
      <c r="J582" s="454" t="s">
        <v>706</v>
      </c>
      <c r="K582" s="457">
        <v>0.3</v>
      </c>
      <c r="L582" s="457">
        <v>0.3</v>
      </c>
      <c r="M582" s="457">
        <v>0.3</v>
      </c>
    </row>
    <row r="583" spans="1:13">
      <c r="A583" s="454" t="s">
        <v>878</v>
      </c>
      <c r="B583" s="454" t="s">
        <v>106</v>
      </c>
      <c r="C583" s="454" t="s">
        <v>114</v>
      </c>
      <c r="D583" s="454" t="s">
        <v>940</v>
      </c>
      <c r="E583" s="454" t="s">
        <v>10</v>
      </c>
      <c r="F583" s="454" t="s">
        <v>885</v>
      </c>
      <c r="G583" s="455">
        <v>0.5</v>
      </c>
      <c r="H583" s="454" t="s">
        <v>9</v>
      </c>
      <c r="I583" s="456">
        <v>0.5</v>
      </c>
      <c r="J583" s="454" t="s">
        <v>706</v>
      </c>
      <c r="K583" s="457">
        <v>303.5</v>
      </c>
      <c r="L583" s="457">
        <v>151.75</v>
      </c>
      <c r="M583" s="457">
        <v>151.75</v>
      </c>
    </row>
    <row r="584" spans="1:13">
      <c r="A584" s="454" t="s">
        <v>878</v>
      </c>
      <c r="B584" s="454" t="s">
        <v>106</v>
      </c>
      <c r="C584" s="454" t="s">
        <v>114</v>
      </c>
      <c r="D584" s="454" t="s">
        <v>650</v>
      </c>
      <c r="E584" s="454" t="s">
        <v>30</v>
      </c>
      <c r="F584" s="454" t="s">
        <v>885</v>
      </c>
      <c r="G584" s="455">
        <v>1</v>
      </c>
      <c r="H584" s="454" t="s">
        <v>6</v>
      </c>
      <c r="I584" s="456">
        <v>1</v>
      </c>
      <c r="J584" s="454" t="s">
        <v>706</v>
      </c>
      <c r="K584" s="457">
        <v>16.2</v>
      </c>
      <c r="L584" s="457">
        <v>16.2</v>
      </c>
      <c r="M584" s="457">
        <v>16.2</v>
      </c>
    </row>
    <row r="585" spans="1:13">
      <c r="A585" s="454" t="s">
        <v>878</v>
      </c>
      <c r="B585" s="454" t="s">
        <v>106</v>
      </c>
      <c r="C585" s="454" t="s">
        <v>114</v>
      </c>
      <c r="D585" s="454" t="s">
        <v>123</v>
      </c>
      <c r="E585" s="454" t="s">
        <v>10</v>
      </c>
      <c r="F585" s="454" t="s">
        <v>885</v>
      </c>
      <c r="G585" s="455">
        <v>1</v>
      </c>
      <c r="H585" s="454" t="s">
        <v>6</v>
      </c>
      <c r="I585" s="456">
        <v>1</v>
      </c>
      <c r="J585" s="454" t="s">
        <v>706</v>
      </c>
      <c r="K585" s="457">
        <v>478</v>
      </c>
      <c r="L585" s="457">
        <v>478</v>
      </c>
      <c r="M585" s="457">
        <v>478</v>
      </c>
    </row>
    <row r="586" spans="1:13">
      <c r="A586" s="454" t="s">
        <v>878</v>
      </c>
      <c r="B586" s="454" t="s">
        <v>106</v>
      </c>
      <c r="C586" s="454" t="s">
        <v>114</v>
      </c>
      <c r="D586" s="454" t="s">
        <v>651</v>
      </c>
      <c r="E586" s="454" t="s">
        <v>1302</v>
      </c>
      <c r="F586" s="454" t="s">
        <v>885</v>
      </c>
      <c r="G586" s="455">
        <v>1</v>
      </c>
      <c r="H586" s="454" t="s">
        <v>6</v>
      </c>
      <c r="I586" s="456">
        <v>1</v>
      </c>
      <c r="J586" s="454" t="s">
        <v>706</v>
      </c>
      <c r="K586" s="457">
        <v>8.4</v>
      </c>
      <c r="L586" s="457">
        <v>8.4</v>
      </c>
      <c r="M586" s="457">
        <v>8.4</v>
      </c>
    </row>
    <row r="587" spans="1:13">
      <c r="A587" s="454" t="s">
        <v>878</v>
      </c>
      <c r="B587" s="454" t="s">
        <v>106</v>
      </c>
      <c r="C587" s="454" t="s">
        <v>114</v>
      </c>
      <c r="D587" s="454" t="s">
        <v>133</v>
      </c>
      <c r="E587" s="454" t="s">
        <v>1302</v>
      </c>
      <c r="F587" s="454" t="s">
        <v>885</v>
      </c>
      <c r="G587" s="455">
        <v>1</v>
      </c>
      <c r="H587" s="454" t="s">
        <v>6</v>
      </c>
      <c r="I587" s="456">
        <v>1</v>
      </c>
      <c r="J587" s="454" t="s">
        <v>706</v>
      </c>
      <c r="K587" s="457">
        <v>61.8</v>
      </c>
      <c r="L587" s="457">
        <v>61.8</v>
      </c>
      <c r="M587" s="457">
        <v>61.8</v>
      </c>
    </row>
    <row r="588" spans="1:13">
      <c r="A588" s="454" t="s">
        <v>878</v>
      </c>
      <c r="B588" s="454" t="s">
        <v>106</v>
      </c>
      <c r="C588" s="454" t="s">
        <v>114</v>
      </c>
      <c r="D588" s="454" t="s">
        <v>127</v>
      </c>
      <c r="E588" s="454" t="s">
        <v>10</v>
      </c>
      <c r="F588" s="454" t="s">
        <v>885</v>
      </c>
      <c r="G588" s="455">
        <v>1</v>
      </c>
      <c r="H588" s="454" t="s">
        <v>6</v>
      </c>
      <c r="I588" s="456">
        <v>1</v>
      </c>
      <c r="J588" s="454" t="s">
        <v>706</v>
      </c>
      <c r="K588" s="457">
        <v>303</v>
      </c>
      <c r="L588" s="457">
        <v>303</v>
      </c>
      <c r="M588" s="457">
        <v>303</v>
      </c>
    </row>
    <row r="589" spans="1:13">
      <c r="A589" s="454" t="s">
        <v>878</v>
      </c>
      <c r="B589" s="454" t="s">
        <v>106</v>
      </c>
      <c r="C589" s="454" t="s">
        <v>114</v>
      </c>
      <c r="D589" s="454" t="s">
        <v>129</v>
      </c>
      <c r="E589" s="454" t="s">
        <v>35</v>
      </c>
      <c r="F589" s="454" t="s">
        <v>885</v>
      </c>
      <c r="G589" s="455">
        <v>1</v>
      </c>
      <c r="H589" s="454" t="s">
        <v>6</v>
      </c>
      <c r="I589" s="456">
        <v>1</v>
      </c>
      <c r="J589" s="454" t="s">
        <v>706</v>
      </c>
      <c r="K589" s="457">
        <v>635</v>
      </c>
      <c r="L589" s="457">
        <v>635</v>
      </c>
      <c r="M589" s="457">
        <v>635</v>
      </c>
    </row>
    <row r="590" spans="1:13">
      <c r="A590" s="454" t="s">
        <v>878</v>
      </c>
      <c r="B590" s="454" t="s">
        <v>106</v>
      </c>
      <c r="C590" s="454" t="s">
        <v>114</v>
      </c>
      <c r="D590" s="454" t="s">
        <v>130</v>
      </c>
      <c r="E590" s="454" t="s">
        <v>35</v>
      </c>
      <c r="F590" s="454" t="s">
        <v>886</v>
      </c>
      <c r="G590" s="455">
        <v>1</v>
      </c>
      <c r="H590" s="454" t="s">
        <v>6</v>
      </c>
      <c r="I590" s="456">
        <v>1</v>
      </c>
      <c r="J590" s="454" t="s">
        <v>706</v>
      </c>
      <c r="K590" s="457">
        <v>40.4</v>
      </c>
      <c r="L590" s="457">
        <v>40.4</v>
      </c>
      <c r="M590" s="457">
        <v>40.4</v>
      </c>
    </row>
    <row r="591" spans="1:13">
      <c r="A591" s="454" t="s">
        <v>878</v>
      </c>
      <c r="B591" s="454" t="s">
        <v>106</v>
      </c>
      <c r="C591" s="454" t="s">
        <v>114</v>
      </c>
      <c r="D591" s="454" t="s">
        <v>125</v>
      </c>
      <c r="E591" s="454" t="s">
        <v>10</v>
      </c>
      <c r="F591" s="454" t="s">
        <v>885</v>
      </c>
      <c r="G591" s="455">
        <v>1</v>
      </c>
      <c r="H591" s="454" t="s">
        <v>6</v>
      </c>
      <c r="I591" s="456">
        <v>1</v>
      </c>
      <c r="J591" s="454" t="s">
        <v>706</v>
      </c>
      <c r="K591" s="457">
        <v>343</v>
      </c>
      <c r="L591" s="457">
        <v>343</v>
      </c>
      <c r="M591" s="457">
        <v>343</v>
      </c>
    </row>
    <row r="592" spans="1:13">
      <c r="A592" s="454" t="s">
        <v>878</v>
      </c>
      <c r="B592" s="454" t="s">
        <v>106</v>
      </c>
      <c r="C592" s="454" t="s">
        <v>114</v>
      </c>
      <c r="D592" s="454" t="s">
        <v>652</v>
      </c>
      <c r="E592" s="454" t="s">
        <v>1302</v>
      </c>
      <c r="F592" s="454" t="s">
        <v>885</v>
      </c>
      <c r="G592" s="455">
        <v>1</v>
      </c>
      <c r="H592" s="454" t="s">
        <v>6</v>
      </c>
      <c r="I592" s="456">
        <v>1</v>
      </c>
      <c r="J592" s="454" t="s">
        <v>706</v>
      </c>
      <c r="K592" s="457">
        <v>10.199999999999999</v>
      </c>
      <c r="L592" s="457">
        <v>10.199999999999999</v>
      </c>
      <c r="M592" s="457">
        <v>10.199999999999999</v>
      </c>
    </row>
    <row r="593" spans="1:13">
      <c r="A593" s="454" t="s">
        <v>878</v>
      </c>
      <c r="B593" s="454" t="s">
        <v>106</v>
      </c>
      <c r="C593" s="454" t="s">
        <v>114</v>
      </c>
      <c r="D593" s="454" t="s">
        <v>653</v>
      </c>
      <c r="E593" s="454" t="s">
        <v>30</v>
      </c>
      <c r="F593" s="454" t="s">
        <v>885</v>
      </c>
      <c r="G593" s="455">
        <v>1</v>
      </c>
      <c r="H593" s="454" t="s">
        <v>6</v>
      </c>
      <c r="I593" s="456">
        <v>1</v>
      </c>
      <c r="J593" s="454" t="s">
        <v>706</v>
      </c>
      <c r="K593" s="457">
        <v>17</v>
      </c>
      <c r="L593" s="457">
        <v>17</v>
      </c>
      <c r="M593" s="457">
        <v>17</v>
      </c>
    </row>
    <row r="594" spans="1:13">
      <c r="A594" s="454" t="s">
        <v>878</v>
      </c>
      <c r="B594" s="454" t="s">
        <v>106</v>
      </c>
      <c r="C594" s="454" t="s">
        <v>114</v>
      </c>
      <c r="D594" s="454" t="s">
        <v>116</v>
      </c>
      <c r="E594" s="454" t="s">
        <v>10</v>
      </c>
      <c r="F594" s="454" t="s">
        <v>885</v>
      </c>
      <c r="G594" s="455">
        <v>1</v>
      </c>
      <c r="H594" s="454" t="s">
        <v>6</v>
      </c>
      <c r="I594" s="456">
        <v>1</v>
      </c>
      <c r="J594" s="454" t="s">
        <v>706</v>
      </c>
      <c r="K594" s="457">
        <v>893.4</v>
      </c>
      <c r="L594" s="457">
        <v>893.4</v>
      </c>
      <c r="M594" s="457">
        <v>893.4</v>
      </c>
    </row>
    <row r="595" spans="1:13">
      <c r="A595" s="454" t="s">
        <v>878</v>
      </c>
      <c r="B595" s="454" t="s">
        <v>106</v>
      </c>
      <c r="C595" s="454" t="s">
        <v>114</v>
      </c>
      <c r="D595" s="454" t="s">
        <v>941</v>
      </c>
      <c r="E595" s="454" t="s">
        <v>10</v>
      </c>
      <c r="F595" s="454" t="s">
        <v>885</v>
      </c>
      <c r="G595" s="455">
        <v>1</v>
      </c>
      <c r="H595" s="454" t="s">
        <v>6</v>
      </c>
      <c r="I595" s="456">
        <v>1</v>
      </c>
      <c r="J595" s="454" t="s">
        <v>706</v>
      </c>
      <c r="K595" s="457">
        <v>365</v>
      </c>
      <c r="L595" s="457">
        <v>365</v>
      </c>
      <c r="M595" s="457">
        <v>365</v>
      </c>
    </row>
    <row r="596" spans="1:13">
      <c r="A596" s="454" t="s">
        <v>878</v>
      </c>
      <c r="B596" s="454" t="s">
        <v>106</v>
      </c>
      <c r="C596" s="454" t="s">
        <v>114</v>
      </c>
      <c r="D596" s="454" t="s">
        <v>654</v>
      </c>
      <c r="E596" s="454" t="s">
        <v>30</v>
      </c>
      <c r="F596" s="454" t="s">
        <v>886</v>
      </c>
      <c r="G596" s="455">
        <v>1</v>
      </c>
      <c r="H596" s="454" t="s">
        <v>6</v>
      </c>
      <c r="I596" s="456">
        <v>1</v>
      </c>
      <c r="J596" s="454" t="s">
        <v>706</v>
      </c>
      <c r="K596" s="457">
        <v>17.600000000000001</v>
      </c>
      <c r="L596" s="457">
        <v>17.600000000000001</v>
      </c>
      <c r="M596" s="457">
        <v>17.600000000000001</v>
      </c>
    </row>
    <row r="597" spans="1:13">
      <c r="A597" s="454" t="s">
        <v>878</v>
      </c>
      <c r="B597" s="454" t="s">
        <v>106</v>
      </c>
      <c r="C597" s="454" t="s">
        <v>114</v>
      </c>
      <c r="D597" s="454" t="s">
        <v>655</v>
      </c>
      <c r="E597" s="454" t="s">
        <v>30</v>
      </c>
      <c r="F597" s="454" t="s">
        <v>886</v>
      </c>
      <c r="G597" s="455">
        <v>1</v>
      </c>
      <c r="H597" s="454" t="s">
        <v>6</v>
      </c>
      <c r="I597" s="456">
        <v>1</v>
      </c>
      <c r="J597" s="454" t="s">
        <v>706</v>
      </c>
      <c r="K597" s="457">
        <v>17.600000000000001</v>
      </c>
      <c r="L597" s="457">
        <v>17.600000000000001</v>
      </c>
      <c r="M597" s="457">
        <v>17.600000000000001</v>
      </c>
    </row>
    <row r="598" spans="1:13">
      <c r="A598" s="454" t="s">
        <v>878</v>
      </c>
      <c r="B598" s="454" t="s">
        <v>106</v>
      </c>
      <c r="C598" s="454" t="s">
        <v>114</v>
      </c>
      <c r="D598" s="454" t="s">
        <v>656</v>
      </c>
      <c r="E598" s="454" t="s">
        <v>30</v>
      </c>
      <c r="F598" s="454" t="s">
        <v>886</v>
      </c>
      <c r="G598" s="455">
        <v>1</v>
      </c>
      <c r="H598" s="454" t="s">
        <v>6</v>
      </c>
      <c r="I598" s="456">
        <v>1</v>
      </c>
      <c r="J598" s="454" t="s">
        <v>706</v>
      </c>
      <c r="K598" s="457">
        <v>5</v>
      </c>
      <c r="L598" s="457">
        <v>5</v>
      </c>
      <c r="M598" s="457">
        <v>5</v>
      </c>
    </row>
    <row r="599" spans="1:13">
      <c r="A599" s="454" t="s">
        <v>878</v>
      </c>
      <c r="B599" s="454" t="s">
        <v>106</v>
      </c>
      <c r="C599" s="454" t="s">
        <v>114</v>
      </c>
      <c r="D599" s="454" t="s">
        <v>115</v>
      </c>
      <c r="E599" s="454" t="s">
        <v>10</v>
      </c>
      <c r="F599" s="454" t="s">
        <v>885</v>
      </c>
      <c r="G599" s="455">
        <v>1</v>
      </c>
      <c r="H599" s="454" t="s">
        <v>6</v>
      </c>
      <c r="I599" s="456">
        <v>1</v>
      </c>
      <c r="J599" s="454" t="s">
        <v>706</v>
      </c>
      <c r="K599" s="457">
        <v>1393.6</v>
      </c>
      <c r="L599" s="457">
        <v>1393.6</v>
      </c>
      <c r="M599" s="457">
        <v>1393.6</v>
      </c>
    </row>
    <row r="600" spans="1:13">
      <c r="A600" s="454" t="s">
        <v>878</v>
      </c>
      <c r="B600" s="454" t="s">
        <v>106</v>
      </c>
      <c r="C600" s="454" t="s">
        <v>114</v>
      </c>
      <c r="D600" s="454" t="s">
        <v>128</v>
      </c>
      <c r="E600" s="454" t="s">
        <v>10</v>
      </c>
      <c r="F600" s="454" t="s">
        <v>885</v>
      </c>
      <c r="G600" s="455">
        <v>1</v>
      </c>
      <c r="H600" s="454" t="s">
        <v>6</v>
      </c>
      <c r="I600" s="456">
        <v>1</v>
      </c>
      <c r="J600" s="454" t="s">
        <v>706</v>
      </c>
      <c r="K600" s="457">
        <v>158</v>
      </c>
      <c r="L600" s="457">
        <v>158</v>
      </c>
      <c r="M600" s="457">
        <v>158</v>
      </c>
    </row>
    <row r="601" spans="1:13">
      <c r="A601" s="454" t="s">
        <v>878</v>
      </c>
      <c r="B601" s="454" t="s">
        <v>106</v>
      </c>
      <c r="C601" s="454" t="s">
        <v>114</v>
      </c>
      <c r="D601" s="454" t="s">
        <v>657</v>
      </c>
      <c r="E601" s="454" t="s">
        <v>10</v>
      </c>
      <c r="F601" s="454" t="s">
        <v>885</v>
      </c>
      <c r="G601" s="455">
        <v>1</v>
      </c>
      <c r="H601" s="454" t="s">
        <v>6</v>
      </c>
      <c r="I601" s="456">
        <v>1</v>
      </c>
      <c r="J601" s="454" t="s">
        <v>706</v>
      </c>
      <c r="K601" s="457">
        <v>52</v>
      </c>
      <c r="L601" s="457">
        <v>52</v>
      </c>
      <c r="M601" s="457">
        <v>52</v>
      </c>
    </row>
    <row r="602" spans="1:13">
      <c r="A602" s="454" t="s">
        <v>878</v>
      </c>
      <c r="B602" s="454" t="s">
        <v>106</v>
      </c>
      <c r="C602" s="454" t="s">
        <v>114</v>
      </c>
      <c r="D602" s="454" t="s">
        <v>131</v>
      </c>
      <c r="E602" s="454" t="s">
        <v>35</v>
      </c>
      <c r="F602" s="454" t="s">
        <v>885</v>
      </c>
      <c r="G602" s="455">
        <v>1</v>
      </c>
      <c r="H602" s="454" t="s">
        <v>6</v>
      </c>
      <c r="I602" s="456">
        <v>1</v>
      </c>
      <c r="J602" s="454" t="s">
        <v>706</v>
      </c>
      <c r="K602" s="457">
        <v>51</v>
      </c>
      <c r="L602" s="457">
        <v>51</v>
      </c>
      <c r="M602" s="457">
        <v>51</v>
      </c>
    </row>
    <row r="603" spans="1:13">
      <c r="A603" s="454" t="s">
        <v>878</v>
      </c>
      <c r="B603" s="454" t="s">
        <v>106</v>
      </c>
      <c r="C603" s="454" t="s">
        <v>114</v>
      </c>
      <c r="D603" s="454" t="s">
        <v>132</v>
      </c>
      <c r="E603" s="454" t="s">
        <v>1302</v>
      </c>
      <c r="F603" s="454" t="s">
        <v>885</v>
      </c>
      <c r="G603" s="455">
        <v>1</v>
      </c>
      <c r="H603" s="454" t="s">
        <v>6</v>
      </c>
      <c r="I603" s="456">
        <v>1</v>
      </c>
      <c r="J603" s="454" t="s">
        <v>706</v>
      </c>
      <c r="K603" s="457">
        <v>1146</v>
      </c>
      <c r="L603" s="457">
        <v>1146</v>
      </c>
      <c r="M603" s="457">
        <v>1146</v>
      </c>
    </row>
    <row r="604" spans="1:13">
      <c r="A604" s="454" t="s">
        <v>878</v>
      </c>
      <c r="B604" s="454" t="s">
        <v>106</v>
      </c>
      <c r="C604" s="454" t="s">
        <v>114</v>
      </c>
      <c r="D604" s="454" t="s">
        <v>132</v>
      </c>
      <c r="E604" s="454" t="s">
        <v>1302</v>
      </c>
      <c r="F604" s="454" t="s">
        <v>885</v>
      </c>
      <c r="G604" s="455">
        <v>1</v>
      </c>
      <c r="H604" s="454" t="s">
        <v>6</v>
      </c>
      <c r="I604" s="456">
        <v>1</v>
      </c>
      <c r="J604" s="454" t="s">
        <v>916</v>
      </c>
      <c r="K604" s="457">
        <v>22</v>
      </c>
      <c r="L604" s="457">
        <v>22</v>
      </c>
      <c r="M604" s="457">
        <v>22</v>
      </c>
    </row>
    <row r="605" spans="1:13">
      <c r="A605" s="454" t="s">
        <v>878</v>
      </c>
      <c r="B605" s="454" t="s">
        <v>106</v>
      </c>
      <c r="C605" s="454" t="s">
        <v>114</v>
      </c>
      <c r="D605" s="454" t="s">
        <v>132</v>
      </c>
      <c r="E605" s="454" t="s">
        <v>1122</v>
      </c>
      <c r="F605" s="454" t="s">
        <v>885</v>
      </c>
      <c r="G605" s="455">
        <v>1</v>
      </c>
      <c r="H605" s="454" t="s">
        <v>6</v>
      </c>
      <c r="I605" s="456">
        <v>1</v>
      </c>
      <c r="J605" s="454" t="s">
        <v>706</v>
      </c>
      <c r="K605" s="457">
        <v>1.7</v>
      </c>
      <c r="L605" s="457">
        <v>1.7</v>
      </c>
      <c r="M605" s="457">
        <v>1.7</v>
      </c>
    </row>
    <row r="606" spans="1:13">
      <c r="A606" s="454" t="s">
        <v>878</v>
      </c>
      <c r="B606" s="454" t="s">
        <v>106</v>
      </c>
      <c r="C606" s="454" t="s">
        <v>114</v>
      </c>
      <c r="D606" s="454" t="s">
        <v>658</v>
      </c>
      <c r="E606" s="454" t="s">
        <v>30</v>
      </c>
      <c r="F606" s="454" t="s">
        <v>885</v>
      </c>
      <c r="G606" s="455">
        <v>1</v>
      </c>
      <c r="H606" s="454" t="s">
        <v>6</v>
      </c>
      <c r="I606" s="456">
        <v>1</v>
      </c>
      <c r="J606" s="454" t="s">
        <v>706</v>
      </c>
      <c r="K606" s="457">
        <v>16.2</v>
      </c>
      <c r="L606" s="457">
        <v>16.2</v>
      </c>
      <c r="M606" s="457">
        <v>16.2</v>
      </c>
    </row>
    <row r="607" spans="1:13">
      <c r="A607" s="454" t="s">
        <v>878</v>
      </c>
      <c r="B607" s="454" t="s">
        <v>106</v>
      </c>
      <c r="C607" s="454" t="s">
        <v>114</v>
      </c>
      <c r="D607" s="454" t="s">
        <v>124</v>
      </c>
      <c r="E607" s="454" t="s">
        <v>10</v>
      </c>
      <c r="F607" s="454" t="s">
        <v>886</v>
      </c>
      <c r="G607" s="455">
        <v>0.5</v>
      </c>
      <c r="H607" s="454" t="s">
        <v>9</v>
      </c>
      <c r="I607" s="456">
        <v>0.5</v>
      </c>
      <c r="J607" s="454" t="s">
        <v>706</v>
      </c>
      <c r="K607" s="457">
        <v>393</v>
      </c>
      <c r="L607" s="457">
        <v>196.5</v>
      </c>
      <c r="M607" s="457">
        <v>196.5</v>
      </c>
    </row>
    <row r="608" spans="1:13">
      <c r="A608" s="454" t="s">
        <v>878</v>
      </c>
      <c r="B608" s="454" t="s">
        <v>106</v>
      </c>
      <c r="C608" s="454" t="s">
        <v>114</v>
      </c>
      <c r="D608" s="454" t="s">
        <v>126</v>
      </c>
      <c r="E608" s="454" t="s">
        <v>10</v>
      </c>
      <c r="F608" s="454" t="s">
        <v>885</v>
      </c>
      <c r="G608" s="455">
        <v>1</v>
      </c>
      <c r="H608" s="454" t="s">
        <v>6</v>
      </c>
      <c r="I608" s="456">
        <v>1</v>
      </c>
      <c r="J608" s="454" t="s">
        <v>706</v>
      </c>
      <c r="K608" s="457">
        <v>304</v>
      </c>
      <c r="L608" s="457">
        <v>304</v>
      </c>
      <c r="M608" s="457">
        <v>304</v>
      </c>
    </row>
    <row r="609" spans="1:13">
      <c r="A609" s="454" t="s">
        <v>878</v>
      </c>
      <c r="B609" s="454" t="s">
        <v>106</v>
      </c>
      <c r="C609" s="454" t="s">
        <v>114</v>
      </c>
      <c r="D609" s="454" t="s">
        <v>126</v>
      </c>
      <c r="E609" s="454" t="s">
        <v>32</v>
      </c>
      <c r="F609" s="454" t="s">
        <v>885</v>
      </c>
      <c r="G609" s="455">
        <v>1</v>
      </c>
      <c r="H609" s="454" t="s">
        <v>6</v>
      </c>
      <c r="I609" s="456">
        <v>1</v>
      </c>
      <c r="J609" s="454" t="s">
        <v>706</v>
      </c>
      <c r="K609" s="457">
        <v>15.5</v>
      </c>
      <c r="L609" s="457">
        <v>15.5</v>
      </c>
      <c r="M609" s="457">
        <v>15.5</v>
      </c>
    </row>
    <row r="610" spans="1:13">
      <c r="A610" s="454" t="s">
        <v>878</v>
      </c>
      <c r="B610" s="454" t="s">
        <v>106</v>
      </c>
      <c r="C610" s="454" t="s">
        <v>114</v>
      </c>
      <c r="D610" s="454" t="s">
        <v>659</v>
      </c>
      <c r="E610" s="454" t="s">
        <v>1302</v>
      </c>
      <c r="F610" s="454" t="s">
        <v>885</v>
      </c>
      <c r="G610" s="455">
        <v>1</v>
      </c>
      <c r="H610" s="454" t="s">
        <v>6</v>
      </c>
      <c r="I610" s="456">
        <v>1</v>
      </c>
      <c r="J610" s="454" t="s">
        <v>706</v>
      </c>
      <c r="K610" s="457">
        <v>0.624</v>
      </c>
      <c r="L610" s="457">
        <v>0.624</v>
      </c>
      <c r="M610" s="457">
        <v>0.624</v>
      </c>
    </row>
    <row r="611" spans="1:13">
      <c r="A611" s="454" t="s">
        <v>878</v>
      </c>
      <c r="B611" s="454" t="s">
        <v>106</v>
      </c>
      <c r="C611" s="454" t="s">
        <v>114</v>
      </c>
      <c r="D611" s="454" t="s">
        <v>134</v>
      </c>
      <c r="E611" s="454" t="s">
        <v>1302</v>
      </c>
      <c r="F611" s="454" t="s">
        <v>885</v>
      </c>
      <c r="G611" s="455">
        <v>1</v>
      </c>
      <c r="H611" s="454" t="s">
        <v>6</v>
      </c>
      <c r="I611" s="456">
        <v>1</v>
      </c>
      <c r="J611" s="454" t="s">
        <v>706</v>
      </c>
      <c r="K611" s="457">
        <v>29</v>
      </c>
      <c r="L611" s="457">
        <v>29</v>
      </c>
      <c r="M611" s="457">
        <v>29</v>
      </c>
    </row>
    <row r="612" spans="1:13">
      <c r="A612" s="454" t="s">
        <v>878</v>
      </c>
      <c r="B612" s="454" t="s">
        <v>106</v>
      </c>
      <c r="C612" s="454" t="s">
        <v>114</v>
      </c>
      <c r="D612" s="454" t="s">
        <v>660</v>
      </c>
      <c r="E612" s="454" t="s">
        <v>30</v>
      </c>
      <c r="F612" s="454" t="s">
        <v>886</v>
      </c>
      <c r="G612" s="455">
        <v>1</v>
      </c>
      <c r="H612" s="454" t="s">
        <v>6</v>
      </c>
      <c r="I612" s="456">
        <v>0.66869999999999996</v>
      </c>
      <c r="J612" s="454" t="s">
        <v>706</v>
      </c>
      <c r="K612" s="457">
        <v>20</v>
      </c>
      <c r="L612" s="457">
        <v>20</v>
      </c>
      <c r="M612" s="457">
        <v>13.374000000000001</v>
      </c>
    </row>
    <row r="613" spans="1:13">
      <c r="A613" s="454" t="s">
        <v>878</v>
      </c>
      <c r="B613" s="454" t="s">
        <v>106</v>
      </c>
      <c r="C613" s="454" t="s">
        <v>114</v>
      </c>
      <c r="D613" s="454" t="s">
        <v>942</v>
      </c>
      <c r="E613" s="454" t="s">
        <v>10</v>
      </c>
      <c r="F613" s="454" t="s">
        <v>885</v>
      </c>
      <c r="G613" s="455">
        <v>0.5</v>
      </c>
      <c r="H613" s="454" t="s">
        <v>9</v>
      </c>
      <c r="I613" s="456">
        <v>0.5</v>
      </c>
      <c r="J613" s="454" t="s">
        <v>706</v>
      </c>
      <c r="K613" s="457">
        <v>311</v>
      </c>
      <c r="L613" s="457">
        <v>155.5</v>
      </c>
      <c r="M613" s="457">
        <v>155.5</v>
      </c>
    </row>
    <row r="614" spans="1:13">
      <c r="A614" s="454" t="s">
        <v>878</v>
      </c>
      <c r="B614" s="454" t="s">
        <v>106</v>
      </c>
      <c r="C614" s="454" t="s">
        <v>114</v>
      </c>
      <c r="D614" s="454" t="s">
        <v>661</v>
      </c>
      <c r="E614" s="454" t="s">
        <v>1302</v>
      </c>
      <c r="F614" s="454" t="s">
        <v>885</v>
      </c>
      <c r="G614" s="455">
        <v>1</v>
      </c>
      <c r="H614" s="454" t="s">
        <v>6</v>
      </c>
      <c r="I614" s="456">
        <v>1</v>
      </c>
      <c r="J614" s="454" t="s">
        <v>706</v>
      </c>
      <c r="K614" s="457">
        <v>2.2000000000000002</v>
      </c>
      <c r="L614" s="457">
        <v>2.2000000000000002</v>
      </c>
      <c r="M614" s="457">
        <v>2.2000000000000002</v>
      </c>
    </row>
    <row r="615" spans="1:13">
      <c r="A615" s="454" t="s">
        <v>878</v>
      </c>
      <c r="B615" s="454" t="s">
        <v>106</v>
      </c>
      <c r="C615" s="454" t="s">
        <v>114</v>
      </c>
      <c r="D615" s="454" t="s">
        <v>135</v>
      </c>
      <c r="E615" s="454" t="s">
        <v>1302</v>
      </c>
      <c r="F615" s="454" t="s">
        <v>885</v>
      </c>
      <c r="G615" s="455">
        <v>1</v>
      </c>
      <c r="H615" s="454" t="s">
        <v>6</v>
      </c>
      <c r="I615" s="456">
        <v>1</v>
      </c>
      <c r="J615" s="454" t="s">
        <v>706</v>
      </c>
      <c r="K615" s="457">
        <v>42.6</v>
      </c>
      <c r="L615" s="457">
        <v>42.6</v>
      </c>
      <c r="M615" s="457">
        <v>42.6</v>
      </c>
    </row>
    <row r="616" spans="1:13">
      <c r="A616" s="454" t="s">
        <v>878</v>
      </c>
      <c r="B616" s="454" t="s">
        <v>106</v>
      </c>
      <c r="C616" s="454" t="s">
        <v>114</v>
      </c>
      <c r="D616" s="454" t="s">
        <v>136</v>
      </c>
      <c r="E616" s="454" t="s">
        <v>1302</v>
      </c>
      <c r="F616" s="454" t="s">
        <v>885</v>
      </c>
      <c r="G616" s="455">
        <v>1</v>
      </c>
      <c r="H616" s="454" t="s">
        <v>6</v>
      </c>
      <c r="I616" s="456">
        <v>1</v>
      </c>
      <c r="J616" s="454" t="s">
        <v>706</v>
      </c>
      <c r="K616" s="457">
        <v>28.9</v>
      </c>
      <c r="L616" s="457">
        <v>28.9</v>
      </c>
      <c r="M616" s="457">
        <v>28.9</v>
      </c>
    </row>
    <row r="617" spans="1:13">
      <c r="A617" s="454" t="s">
        <v>878</v>
      </c>
      <c r="B617" s="454" t="s">
        <v>106</v>
      </c>
      <c r="C617" s="454" t="s">
        <v>114</v>
      </c>
      <c r="D617" s="454" t="s">
        <v>662</v>
      </c>
      <c r="E617" s="454" t="s">
        <v>1302</v>
      </c>
      <c r="F617" s="454" t="s">
        <v>885</v>
      </c>
      <c r="G617" s="455">
        <v>1</v>
      </c>
      <c r="H617" s="454" t="s">
        <v>6</v>
      </c>
      <c r="I617" s="456">
        <v>1</v>
      </c>
      <c r="J617" s="454" t="s">
        <v>706</v>
      </c>
      <c r="K617" s="457">
        <v>2</v>
      </c>
      <c r="L617" s="457">
        <v>2</v>
      </c>
      <c r="M617" s="457">
        <v>2</v>
      </c>
    </row>
    <row r="618" spans="1:13">
      <c r="A618" s="454" t="s">
        <v>878</v>
      </c>
      <c r="B618" s="454" t="s">
        <v>106</v>
      </c>
      <c r="C618" s="454" t="s">
        <v>114</v>
      </c>
      <c r="D618" s="454" t="s">
        <v>663</v>
      </c>
      <c r="E618" s="454" t="s">
        <v>30</v>
      </c>
      <c r="F618" s="454" t="s">
        <v>885</v>
      </c>
      <c r="G618" s="455">
        <v>1</v>
      </c>
      <c r="H618" s="454" t="s">
        <v>6</v>
      </c>
      <c r="I618" s="456">
        <v>1</v>
      </c>
      <c r="J618" s="454" t="s">
        <v>706</v>
      </c>
      <c r="K618" s="457">
        <v>20</v>
      </c>
      <c r="L618" s="457">
        <v>20</v>
      </c>
      <c r="M618" s="457">
        <v>20</v>
      </c>
    </row>
    <row r="619" spans="1:13">
      <c r="A619" s="454" t="s">
        <v>878</v>
      </c>
      <c r="B619" s="454" t="s">
        <v>106</v>
      </c>
      <c r="C619" s="454" t="s">
        <v>114</v>
      </c>
      <c r="D619" s="454" t="s">
        <v>119</v>
      </c>
      <c r="E619" s="454" t="s">
        <v>10</v>
      </c>
      <c r="F619" s="454" t="s">
        <v>885</v>
      </c>
      <c r="G619" s="455">
        <v>1</v>
      </c>
      <c r="H619" s="454" t="s">
        <v>6</v>
      </c>
      <c r="I619" s="456">
        <v>1</v>
      </c>
      <c r="J619" s="454" t="s">
        <v>706</v>
      </c>
      <c r="K619" s="457">
        <v>609</v>
      </c>
      <c r="L619" s="457">
        <v>609</v>
      </c>
      <c r="M619" s="457">
        <v>609</v>
      </c>
    </row>
    <row r="620" spans="1:13">
      <c r="A620" s="454" t="s">
        <v>878</v>
      </c>
      <c r="B620" s="454" t="s">
        <v>106</v>
      </c>
      <c r="C620" s="454" t="s">
        <v>114</v>
      </c>
      <c r="D620" s="454" t="s">
        <v>119</v>
      </c>
      <c r="E620" s="454" t="s">
        <v>32</v>
      </c>
      <c r="F620" s="454" t="s">
        <v>885</v>
      </c>
      <c r="G620" s="455">
        <v>1</v>
      </c>
      <c r="H620" s="454" t="s">
        <v>6</v>
      </c>
      <c r="I620" s="456">
        <v>1</v>
      </c>
      <c r="J620" s="454" t="s">
        <v>706</v>
      </c>
      <c r="K620" s="457">
        <v>15.5</v>
      </c>
      <c r="L620" s="457">
        <v>15.5</v>
      </c>
      <c r="M620" s="457">
        <v>15.5</v>
      </c>
    </row>
    <row r="621" spans="1:13">
      <c r="A621" s="454" t="s">
        <v>878</v>
      </c>
      <c r="B621" s="454" t="s">
        <v>106</v>
      </c>
      <c r="C621" s="454" t="s">
        <v>114</v>
      </c>
      <c r="D621" s="454" t="s">
        <v>137</v>
      </c>
      <c r="E621" s="454" t="s">
        <v>1302</v>
      </c>
      <c r="F621" s="454" t="s">
        <v>885</v>
      </c>
      <c r="G621" s="455">
        <v>1</v>
      </c>
      <c r="H621" s="454" t="s">
        <v>6</v>
      </c>
      <c r="I621" s="456">
        <v>1</v>
      </c>
      <c r="J621" s="454" t="s">
        <v>706</v>
      </c>
      <c r="K621" s="457">
        <v>2.1</v>
      </c>
      <c r="L621" s="457">
        <v>2.1</v>
      </c>
      <c r="M621" s="457">
        <v>2.1</v>
      </c>
    </row>
    <row r="622" spans="1:13">
      <c r="A622" s="454" t="s">
        <v>878</v>
      </c>
      <c r="B622" s="454" t="s">
        <v>106</v>
      </c>
      <c r="C622" s="454" t="s">
        <v>114</v>
      </c>
      <c r="D622" s="454" t="s">
        <v>137</v>
      </c>
      <c r="E622" s="454" t="s">
        <v>32</v>
      </c>
      <c r="F622" s="454" t="s">
        <v>885</v>
      </c>
      <c r="G622" s="455">
        <v>1</v>
      </c>
      <c r="H622" s="454" t="s">
        <v>6</v>
      </c>
      <c r="I622" s="456">
        <v>1</v>
      </c>
      <c r="J622" s="454" t="s">
        <v>706</v>
      </c>
      <c r="K622" s="457">
        <v>22.1</v>
      </c>
      <c r="L622" s="457">
        <v>22.1</v>
      </c>
      <c r="M622" s="457">
        <v>22.1</v>
      </c>
    </row>
    <row r="623" spans="1:13">
      <c r="A623" s="454" t="s">
        <v>878</v>
      </c>
      <c r="B623" s="454" t="s">
        <v>106</v>
      </c>
      <c r="C623" s="454" t="s">
        <v>114</v>
      </c>
      <c r="D623" s="454" t="s">
        <v>664</v>
      </c>
      <c r="E623" s="454" t="s">
        <v>1302</v>
      </c>
      <c r="F623" s="454" t="s">
        <v>885</v>
      </c>
      <c r="G623" s="455">
        <v>1</v>
      </c>
      <c r="H623" s="454" t="s">
        <v>6</v>
      </c>
      <c r="I623" s="456">
        <v>1</v>
      </c>
      <c r="J623" s="454" t="s">
        <v>706</v>
      </c>
      <c r="K623" s="457">
        <v>6.4</v>
      </c>
      <c r="L623" s="457">
        <v>6.4</v>
      </c>
      <c r="M623" s="457">
        <v>6.4</v>
      </c>
    </row>
    <row r="624" spans="1:13">
      <c r="A624" s="454" t="s">
        <v>878</v>
      </c>
      <c r="B624" s="454" t="s">
        <v>106</v>
      </c>
      <c r="C624" s="454" t="s">
        <v>114</v>
      </c>
      <c r="D624" s="454" t="s">
        <v>665</v>
      </c>
      <c r="E624" s="454" t="s">
        <v>10</v>
      </c>
      <c r="F624" s="454" t="s">
        <v>886</v>
      </c>
      <c r="G624" s="455">
        <v>1</v>
      </c>
      <c r="H624" s="454" t="s">
        <v>6</v>
      </c>
      <c r="I624" s="456">
        <v>0.98</v>
      </c>
      <c r="J624" s="454" t="s">
        <v>706</v>
      </c>
      <c r="K624" s="457">
        <v>95.7</v>
      </c>
      <c r="L624" s="457">
        <v>95.7</v>
      </c>
      <c r="M624" s="457">
        <v>93.786000000000001</v>
      </c>
    </row>
    <row r="625" spans="1:13">
      <c r="A625" s="454" t="s">
        <v>878</v>
      </c>
      <c r="B625" s="454" t="s">
        <v>106</v>
      </c>
      <c r="C625" s="454" t="s">
        <v>114</v>
      </c>
      <c r="D625" s="454" t="s">
        <v>666</v>
      </c>
      <c r="E625" s="454" t="s">
        <v>10</v>
      </c>
      <c r="F625" s="454" t="s">
        <v>885</v>
      </c>
      <c r="G625" s="455">
        <v>1</v>
      </c>
      <c r="H625" s="454" t="s">
        <v>6</v>
      </c>
      <c r="I625" s="456">
        <v>1</v>
      </c>
      <c r="J625" s="454" t="s">
        <v>706</v>
      </c>
      <c r="K625" s="457">
        <v>67</v>
      </c>
      <c r="L625" s="457">
        <v>67</v>
      </c>
      <c r="M625" s="457">
        <v>67</v>
      </c>
    </row>
    <row r="626" spans="1:13">
      <c r="A626" s="454" t="s">
        <v>878</v>
      </c>
      <c r="B626" s="454" t="s">
        <v>106</v>
      </c>
      <c r="C626" s="454" t="s">
        <v>114</v>
      </c>
      <c r="D626" s="454" t="s">
        <v>117</v>
      </c>
      <c r="E626" s="454" t="s">
        <v>10</v>
      </c>
      <c r="F626" s="454" t="s">
        <v>885</v>
      </c>
      <c r="G626" s="455">
        <v>1</v>
      </c>
      <c r="H626" s="454" t="s">
        <v>6</v>
      </c>
      <c r="I626" s="456">
        <v>1</v>
      </c>
      <c r="J626" s="454" t="s">
        <v>706</v>
      </c>
      <c r="K626" s="457">
        <v>746</v>
      </c>
      <c r="L626" s="457">
        <v>746</v>
      </c>
      <c r="M626" s="457">
        <v>746</v>
      </c>
    </row>
    <row r="627" spans="1:13">
      <c r="A627" s="454" t="s">
        <v>878</v>
      </c>
      <c r="B627" s="454" t="s">
        <v>915</v>
      </c>
      <c r="C627" s="454" t="s">
        <v>843</v>
      </c>
      <c r="D627" s="454" t="s">
        <v>152</v>
      </c>
      <c r="E627" s="454" t="s">
        <v>10</v>
      </c>
      <c r="F627" s="454" t="s">
        <v>886</v>
      </c>
      <c r="G627" s="455">
        <v>0.45050000000000001</v>
      </c>
      <c r="H627" s="454" t="s">
        <v>9</v>
      </c>
      <c r="I627" s="456">
        <v>0.45050000000000001</v>
      </c>
      <c r="J627" s="454" t="s">
        <v>706</v>
      </c>
      <c r="K627" s="457">
        <v>1234</v>
      </c>
      <c r="L627" s="457">
        <v>555.91800000000001</v>
      </c>
      <c r="M627" s="457">
        <v>555.91800000000001</v>
      </c>
    </row>
    <row r="628" spans="1:13">
      <c r="A628" s="454" t="s">
        <v>878</v>
      </c>
      <c r="B628" s="454" t="s">
        <v>915</v>
      </c>
      <c r="C628" s="454" t="s">
        <v>843</v>
      </c>
      <c r="D628" s="454" t="s">
        <v>153</v>
      </c>
      <c r="E628" s="454" t="s">
        <v>10</v>
      </c>
      <c r="F628" s="454" t="s">
        <v>886</v>
      </c>
      <c r="G628" s="455">
        <v>0.44999</v>
      </c>
      <c r="H628" s="454" t="s">
        <v>9</v>
      </c>
      <c r="I628" s="456">
        <v>0.45</v>
      </c>
      <c r="J628" s="454" t="s">
        <v>706</v>
      </c>
      <c r="K628" s="457">
        <v>954</v>
      </c>
      <c r="L628" s="457">
        <v>429.29</v>
      </c>
      <c r="M628" s="457">
        <v>429.3</v>
      </c>
    </row>
    <row r="629" spans="1:13">
      <c r="A629" s="454" t="s">
        <v>878</v>
      </c>
      <c r="B629" s="454" t="s">
        <v>915</v>
      </c>
      <c r="C629" s="454" t="s">
        <v>843</v>
      </c>
      <c r="D629" s="454" t="s">
        <v>154</v>
      </c>
      <c r="E629" s="454" t="s">
        <v>10</v>
      </c>
      <c r="F629" s="454" t="s">
        <v>886</v>
      </c>
      <c r="G629" s="455">
        <v>0.3</v>
      </c>
      <c r="H629" s="454" t="s">
        <v>9</v>
      </c>
      <c r="I629" s="456">
        <v>0.3</v>
      </c>
      <c r="J629" s="454" t="s">
        <v>706</v>
      </c>
      <c r="K629" s="457">
        <v>928.87699999999995</v>
      </c>
      <c r="L629" s="457">
        <v>278.66300000000001</v>
      </c>
      <c r="M629" s="457">
        <v>278.66300000000001</v>
      </c>
    </row>
    <row r="630" spans="1:13">
      <c r="A630" s="454" t="s">
        <v>878</v>
      </c>
      <c r="B630" s="454" t="s">
        <v>915</v>
      </c>
      <c r="C630" s="454" t="s">
        <v>844</v>
      </c>
      <c r="D630" s="454" t="s">
        <v>765</v>
      </c>
      <c r="E630" s="454" t="s">
        <v>35</v>
      </c>
      <c r="F630" s="454" t="s">
        <v>885</v>
      </c>
      <c r="G630" s="455">
        <v>1</v>
      </c>
      <c r="H630" s="454" t="s">
        <v>6</v>
      </c>
      <c r="I630" s="456">
        <v>0.88232999999999995</v>
      </c>
      <c r="J630" s="454" t="s">
        <v>706</v>
      </c>
      <c r="K630" s="457">
        <v>269.16000000000003</v>
      </c>
      <c r="L630" s="457">
        <v>269.16000000000003</v>
      </c>
      <c r="M630" s="457">
        <v>237.488</v>
      </c>
    </row>
    <row r="631" spans="1:13">
      <c r="A631" s="454" t="s">
        <v>878</v>
      </c>
      <c r="B631" s="454" t="s">
        <v>915</v>
      </c>
      <c r="C631" s="454" t="s">
        <v>844</v>
      </c>
      <c r="D631" s="454" t="s">
        <v>766</v>
      </c>
      <c r="E631" s="454" t="s">
        <v>35</v>
      </c>
      <c r="F631" s="454" t="s">
        <v>885</v>
      </c>
      <c r="G631" s="455">
        <v>1</v>
      </c>
      <c r="H631" s="454" t="s">
        <v>6</v>
      </c>
      <c r="I631" s="456">
        <v>0.88232999999999995</v>
      </c>
      <c r="J631" s="454" t="s">
        <v>916</v>
      </c>
      <c r="K631" s="457">
        <v>638</v>
      </c>
      <c r="L631" s="457">
        <v>638</v>
      </c>
      <c r="M631" s="457">
        <v>562.92600000000004</v>
      </c>
    </row>
    <row r="632" spans="1:13">
      <c r="A632" s="454" t="s">
        <v>878</v>
      </c>
      <c r="B632" s="454" t="s">
        <v>915</v>
      </c>
      <c r="C632" s="454" t="s">
        <v>845</v>
      </c>
      <c r="D632" s="454" t="s">
        <v>767</v>
      </c>
      <c r="E632" s="454" t="s">
        <v>10</v>
      </c>
      <c r="F632" s="454" t="s">
        <v>886</v>
      </c>
      <c r="G632" s="455">
        <v>0.17499999999999999</v>
      </c>
      <c r="H632" s="454" t="s">
        <v>9</v>
      </c>
      <c r="I632" s="456">
        <v>0.17499999999999999</v>
      </c>
      <c r="J632" s="454" t="s">
        <v>706</v>
      </c>
      <c r="K632" s="457">
        <v>668.37300000000005</v>
      </c>
      <c r="L632" s="457">
        <v>116.965</v>
      </c>
      <c r="M632" s="457">
        <v>116.965</v>
      </c>
    </row>
    <row r="633" spans="1:13">
      <c r="A633" s="454" t="s">
        <v>878</v>
      </c>
      <c r="B633" s="454" t="s">
        <v>915</v>
      </c>
      <c r="C633" s="454" t="s">
        <v>845</v>
      </c>
      <c r="D633" s="454" t="s">
        <v>767</v>
      </c>
      <c r="E633" s="454" t="s">
        <v>10</v>
      </c>
      <c r="F633" s="454" t="s">
        <v>886</v>
      </c>
      <c r="G633" s="455">
        <v>0.17499999999999999</v>
      </c>
      <c r="H633" s="454" t="s">
        <v>9</v>
      </c>
      <c r="I633" s="456">
        <v>0.17499999999999999</v>
      </c>
      <c r="J633" s="454" t="s">
        <v>916</v>
      </c>
      <c r="K633" s="457">
        <v>881.62699999999995</v>
      </c>
      <c r="L633" s="457">
        <v>154.285</v>
      </c>
      <c r="M633" s="457">
        <v>154.285</v>
      </c>
    </row>
    <row r="634" spans="1:13">
      <c r="A634" s="454" t="s">
        <v>878</v>
      </c>
      <c r="B634" s="454" t="s">
        <v>915</v>
      </c>
      <c r="C634" s="454" t="s">
        <v>846</v>
      </c>
      <c r="D634" s="454" t="s">
        <v>907</v>
      </c>
      <c r="E634" s="454" t="s">
        <v>35</v>
      </c>
      <c r="F634" s="454" t="s">
        <v>886</v>
      </c>
      <c r="G634" s="455">
        <v>0.35</v>
      </c>
      <c r="H634" s="454" t="s">
        <v>9</v>
      </c>
      <c r="I634" s="456">
        <v>0.35</v>
      </c>
      <c r="J634" s="454" t="s">
        <v>916</v>
      </c>
      <c r="K634" s="457">
        <v>1386</v>
      </c>
      <c r="L634" s="457">
        <v>485.1</v>
      </c>
      <c r="M634" s="457">
        <v>485.1</v>
      </c>
    </row>
    <row r="635" spans="1:13">
      <c r="A635" s="454" t="s">
        <v>878</v>
      </c>
      <c r="B635" s="454" t="s">
        <v>915</v>
      </c>
      <c r="C635" s="454" t="s">
        <v>846</v>
      </c>
      <c r="D635" s="454" t="s">
        <v>637</v>
      </c>
      <c r="E635" s="454" t="s">
        <v>7</v>
      </c>
      <c r="F635" s="454" t="s">
        <v>886</v>
      </c>
      <c r="G635" s="455">
        <v>0.5</v>
      </c>
      <c r="H635" s="454" t="s">
        <v>9</v>
      </c>
      <c r="I635" s="456">
        <v>0.5</v>
      </c>
      <c r="J635" s="454" t="s">
        <v>706</v>
      </c>
      <c r="K635" s="457">
        <v>301.3</v>
      </c>
      <c r="L635" s="457">
        <v>150.65</v>
      </c>
      <c r="M635" s="457">
        <v>150.65</v>
      </c>
    </row>
    <row r="636" spans="1:13">
      <c r="A636" s="454" t="s">
        <v>878</v>
      </c>
      <c r="B636" s="454" t="s">
        <v>915</v>
      </c>
      <c r="C636" s="454" t="s">
        <v>847</v>
      </c>
      <c r="D636" s="454" t="s">
        <v>159</v>
      </c>
      <c r="E636" s="454" t="s">
        <v>10</v>
      </c>
      <c r="F636" s="454" t="s">
        <v>886</v>
      </c>
      <c r="G636" s="455">
        <v>1</v>
      </c>
      <c r="H636" s="454" t="s">
        <v>6</v>
      </c>
      <c r="I636" s="456">
        <v>0.65</v>
      </c>
      <c r="J636" s="454" t="s">
        <v>706</v>
      </c>
      <c r="K636" s="457">
        <v>277</v>
      </c>
      <c r="L636" s="457">
        <v>277</v>
      </c>
      <c r="M636" s="457">
        <v>180.05</v>
      </c>
    </row>
    <row r="637" spans="1:13">
      <c r="A637" s="454" t="s">
        <v>878</v>
      </c>
      <c r="B637" s="454" t="s">
        <v>915</v>
      </c>
      <c r="C637" s="454" t="s">
        <v>847</v>
      </c>
      <c r="D637" s="454" t="s">
        <v>156</v>
      </c>
      <c r="E637" s="454" t="s">
        <v>10</v>
      </c>
      <c r="F637" s="454" t="s">
        <v>886</v>
      </c>
      <c r="G637" s="455">
        <v>0.30875000000000002</v>
      </c>
      <c r="H637" s="454" t="s">
        <v>9</v>
      </c>
      <c r="I637" s="456">
        <v>0.30869999999999997</v>
      </c>
      <c r="J637" s="454" t="s">
        <v>706</v>
      </c>
      <c r="K637" s="457">
        <v>664.99900000000002</v>
      </c>
      <c r="L637" s="457">
        <v>205.31899999999999</v>
      </c>
      <c r="M637" s="457">
        <v>205.285</v>
      </c>
    </row>
    <row r="638" spans="1:13">
      <c r="A638" s="454" t="s">
        <v>878</v>
      </c>
      <c r="B638" s="454" t="s">
        <v>915</v>
      </c>
      <c r="C638" s="454" t="s">
        <v>847</v>
      </c>
      <c r="D638" s="454" t="s">
        <v>157</v>
      </c>
      <c r="E638" s="454" t="s">
        <v>10</v>
      </c>
      <c r="F638" s="454" t="s">
        <v>886</v>
      </c>
      <c r="G638" s="455">
        <v>0.30875000000000002</v>
      </c>
      <c r="H638" s="454" t="s">
        <v>9</v>
      </c>
      <c r="I638" s="456">
        <v>0.30869999999999997</v>
      </c>
      <c r="J638" s="454" t="s">
        <v>706</v>
      </c>
      <c r="K638" s="457">
        <v>678</v>
      </c>
      <c r="L638" s="457">
        <v>209.333</v>
      </c>
      <c r="M638" s="457">
        <v>209.29900000000001</v>
      </c>
    </row>
    <row r="639" spans="1:13">
      <c r="A639" s="454" t="s">
        <v>878</v>
      </c>
      <c r="B639" s="454" t="s">
        <v>915</v>
      </c>
      <c r="C639" s="454" t="s">
        <v>847</v>
      </c>
      <c r="D639" s="454" t="s">
        <v>158</v>
      </c>
      <c r="E639" s="454" t="s">
        <v>10</v>
      </c>
      <c r="F639" s="454" t="s">
        <v>886</v>
      </c>
      <c r="G639" s="455">
        <v>0.29899999999999999</v>
      </c>
      <c r="H639" s="454" t="s">
        <v>9</v>
      </c>
      <c r="I639" s="456">
        <v>0.29899999999999999</v>
      </c>
      <c r="J639" s="454" t="s">
        <v>706</v>
      </c>
      <c r="K639" s="457">
        <v>744</v>
      </c>
      <c r="L639" s="457">
        <v>222.45599999999999</v>
      </c>
      <c r="M639" s="457">
        <v>222.45599999999999</v>
      </c>
    </row>
    <row r="640" spans="1:13">
      <c r="A640" s="454" t="s">
        <v>878</v>
      </c>
      <c r="B640" s="454" t="s">
        <v>915</v>
      </c>
      <c r="C640" s="454" t="s">
        <v>847</v>
      </c>
      <c r="D640" s="454" t="s">
        <v>160</v>
      </c>
      <c r="E640" s="454" t="s">
        <v>10</v>
      </c>
      <c r="F640" s="454" t="s">
        <v>886</v>
      </c>
      <c r="G640" s="455">
        <v>0.35</v>
      </c>
      <c r="H640" s="454" t="s">
        <v>9</v>
      </c>
      <c r="I640" s="456">
        <v>0.35</v>
      </c>
      <c r="J640" s="454" t="s">
        <v>706</v>
      </c>
      <c r="K640" s="457">
        <v>585</v>
      </c>
      <c r="L640" s="457">
        <v>204.75</v>
      </c>
      <c r="M640" s="457">
        <v>204.75</v>
      </c>
    </row>
    <row r="641" spans="1:13">
      <c r="A641" s="454" t="s">
        <v>878</v>
      </c>
      <c r="B641" s="454" t="s">
        <v>915</v>
      </c>
      <c r="C641" s="454" t="s">
        <v>847</v>
      </c>
      <c r="D641" s="454" t="s">
        <v>638</v>
      </c>
      <c r="E641" s="454" t="s">
        <v>10</v>
      </c>
      <c r="F641" s="454" t="s">
        <v>886</v>
      </c>
      <c r="G641" s="455">
        <v>0.29899999999999999</v>
      </c>
      <c r="H641" s="454" t="s">
        <v>9</v>
      </c>
      <c r="I641" s="456">
        <v>0.29899999999999999</v>
      </c>
      <c r="J641" s="454" t="s">
        <v>706</v>
      </c>
      <c r="K641" s="457">
        <v>744</v>
      </c>
      <c r="L641" s="457">
        <v>222.45599999999999</v>
      </c>
      <c r="M641" s="457">
        <v>222.45599999999999</v>
      </c>
    </row>
    <row r="642" spans="1:13">
      <c r="A642" s="454" t="s">
        <v>878</v>
      </c>
      <c r="B642" s="454" t="s">
        <v>915</v>
      </c>
      <c r="C642" s="454" t="s">
        <v>848</v>
      </c>
      <c r="D642" s="454" t="s">
        <v>626</v>
      </c>
      <c r="E642" s="454" t="s">
        <v>10</v>
      </c>
      <c r="F642" s="454" t="s">
        <v>886</v>
      </c>
      <c r="G642" s="455">
        <v>1</v>
      </c>
      <c r="H642" s="454" t="s">
        <v>6</v>
      </c>
      <c r="I642" s="456">
        <v>1</v>
      </c>
      <c r="J642" s="454" t="s">
        <v>706</v>
      </c>
      <c r="K642" s="457">
        <v>551.29999999999995</v>
      </c>
      <c r="L642" s="457">
        <v>551.29999999999995</v>
      </c>
      <c r="M642" s="457">
        <v>551.29999999999995</v>
      </c>
    </row>
    <row r="643" spans="1:13">
      <c r="A643" s="454" t="s">
        <v>878</v>
      </c>
      <c r="B643" s="454" t="s">
        <v>915</v>
      </c>
      <c r="C643" s="454" t="s">
        <v>848</v>
      </c>
      <c r="D643" s="454" t="s">
        <v>178</v>
      </c>
      <c r="E643" s="454" t="s">
        <v>10</v>
      </c>
      <c r="F643" s="454" t="s">
        <v>886</v>
      </c>
      <c r="G643" s="455">
        <v>1</v>
      </c>
      <c r="H643" s="454" t="s">
        <v>6</v>
      </c>
      <c r="I643" s="456">
        <v>1</v>
      </c>
      <c r="J643" s="454" t="s">
        <v>706</v>
      </c>
      <c r="K643" s="457">
        <v>380.75</v>
      </c>
      <c r="L643" s="457">
        <v>380.75</v>
      </c>
      <c r="M643" s="457">
        <v>380.75</v>
      </c>
    </row>
    <row r="644" spans="1:13">
      <c r="A644" s="454" t="s">
        <v>878</v>
      </c>
      <c r="B644" s="454" t="s">
        <v>915</v>
      </c>
      <c r="C644" s="454" t="s">
        <v>849</v>
      </c>
      <c r="D644" s="454" t="s">
        <v>162</v>
      </c>
      <c r="E644" s="454" t="s">
        <v>10</v>
      </c>
      <c r="F644" s="454" t="s">
        <v>886</v>
      </c>
      <c r="G644" s="455">
        <v>0.4</v>
      </c>
      <c r="H644" s="454" t="s">
        <v>9</v>
      </c>
      <c r="I644" s="456">
        <v>0.4</v>
      </c>
      <c r="J644" s="454" t="s">
        <v>706</v>
      </c>
      <c r="K644" s="457">
        <v>1025</v>
      </c>
      <c r="L644" s="457">
        <v>410</v>
      </c>
      <c r="M644" s="457">
        <v>410</v>
      </c>
    </row>
    <row r="645" spans="1:13">
      <c r="A645" s="454" t="s">
        <v>878</v>
      </c>
      <c r="B645" s="454" t="s">
        <v>915</v>
      </c>
      <c r="C645" s="454" t="s">
        <v>849</v>
      </c>
      <c r="D645" s="454" t="s">
        <v>163</v>
      </c>
      <c r="E645" s="454" t="s">
        <v>10</v>
      </c>
      <c r="F645" s="454" t="s">
        <v>886</v>
      </c>
      <c r="G645" s="455">
        <v>0.2</v>
      </c>
      <c r="H645" s="454" t="s">
        <v>9</v>
      </c>
      <c r="I645" s="456">
        <v>0.2</v>
      </c>
      <c r="J645" s="454" t="s">
        <v>706</v>
      </c>
      <c r="K645" s="457">
        <v>2730</v>
      </c>
      <c r="L645" s="457">
        <v>546</v>
      </c>
      <c r="M645" s="457">
        <v>546</v>
      </c>
    </row>
    <row r="646" spans="1:13">
      <c r="A646" s="454" t="s">
        <v>878</v>
      </c>
      <c r="B646" s="454" t="s">
        <v>915</v>
      </c>
      <c r="C646" s="454" t="s">
        <v>850</v>
      </c>
      <c r="D646" s="454" t="s">
        <v>164</v>
      </c>
      <c r="E646" s="454" t="s">
        <v>10</v>
      </c>
      <c r="F646" s="454" t="s">
        <v>886</v>
      </c>
      <c r="G646" s="455">
        <v>0.6</v>
      </c>
      <c r="H646" s="454" t="s">
        <v>9</v>
      </c>
      <c r="I646" s="456">
        <v>0.6</v>
      </c>
      <c r="J646" s="454" t="s">
        <v>706</v>
      </c>
      <c r="K646" s="457">
        <v>483.9</v>
      </c>
      <c r="L646" s="457">
        <v>290.33999999999997</v>
      </c>
      <c r="M646" s="457">
        <v>290.33999999999997</v>
      </c>
    </row>
    <row r="647" spans="1:13">
      <c r="A647" s="454" t="s">
        <v>878</v>
      </c>
      <c r="B647" s="454" t="s">
        <v>915</v>
      </c>
      <c r="C647" s="454" t="s">
        <v>850</v>
      </c>
      <c r="D647" s="454" t="s">
        <v>165</v>
      </c>
      <c r="E647" s="454" t="s">
        <v>10</v>
      </c>
      <c r="F647" s="454" t="s">
        <v>886</v>
      </c>
      <c r="G647" s="455">
        <v>0.2</v>
      </c>
      <c r="H647" s="454" t="s">
        <v>9</v>
      </c>
      <c r="I647" s="456">
        <v>0.2</v>
      </c>
      <c r="J647" s="454" t="s">
        <v>706</v>
      </c>
      <c r="K647" s="457">
        <v>2744</v>
      </c>
      <c r="L647" s="457">
        <v>548.79999999999995</v>
      </c>
      <c r="M647" s="457">
        <v>548.79999999999995</v>
      </c>
    </row>
    <row r="648" spans="1:13">
      <c r="A648" s="454" t="s">
        <v>878</v>
      </c>
      <c r="B648" s="454" t="s">
        <v>915</v>
      </c>
      <c r="C648" s="454" t="s">
        <v>850</v>
      </c>
      <c r="D648" s="454" t="s">
        <v>166</v>
      </c>
      <c r="E648" s="454" t="s">
        <v>10</v>
      </c>
      <c r="F648" s="454" t="s">
        <v>886</v>
      </c>
      <c r="G648" s="455">
        <v>0.6</v>
      </c>
      <c r="H648" s="454" t="s">
        <v>9</v>
      </c>
      <c r="I648" s="456">
        <v>0.6</v>
      </c>
      <c r="J648" s="454" t="s">
        <v>706</v>
      </c>
      <c r="K648" s="457">
        <v>147.6</v>
      </c>
      <c r="L648" s="457">
        <v>88.56</v>
      </c>
      <c r="M648" s="457">
        <v>88.56</v>
      </c>
    </row>
    <row r="649" spans="1:13">
      <c r="A649" s="454" t="s">
        <v>878</v>
      </c>
      <c r="B649" s="454" t="s">
        <v>915</v>
      </c>
      <c r="C649" s="454" t="s">
        <v>850</v>
      </c>
      <c r="D649" s="454" t="s">
        <v>167</v>
      </c>
      <c r="E649" s="454" t="s">
        <v>10</v>
      </c>
      <c r="F649" s="454" t="s">
        <v>886</v>
      </c>
      <c r="G649" s="455">
        <v>0.2</v>
      </c>
      <c r="H649" s="454" t="s">
        <v>9</v>
      </c>
      <c r="I649" s="456">
        <v>0.2</v>
      </c>
      <c r="J649" s="454" t="s">
        <v>706</v>
      </c>
      <c r="K649" s="457">
        <v>1729.02</v>
      </c>
      <c r="L649" s="457">
        <v>345.80399999999997</v>
      </c>
      <c r="M649" s="457">
        <v>345.80399999999997</v>
      </c>
    </row>
    <row r="650" spans="1:13">
      <c r="A650" s="454" t="s">
        <v>878</v>
      </c>
      <c r="B650" s="454" t="s">
        <v>915</v>
      </c>
      <c r="C650" s="454" t="s">
        <v>850</v>
      </c>
      <c r="D650" s="454" t="s">
        <v>168</v>
      </c>
      <c r="E650" s="454" t="s">
        <v>10</v>
      </c>
      <c r="F650" s="454" t="s">
        <v>886</v>
      </c>
      <c r="G650" s="455">
        <v>0.6</v>
      </c>
      <c r="H650" s="454" t="s">
        <v>9</v>
      </c>
      <c r="I650" s="456">
        <v>0.6</v>
      </c>
      <c r="J650" s="454" t="s">
        <v>706</v>
      </c>
      <c r="K650" s="457">
        <v>483.7</v>
      </c>
      <c r="L650" s="457">
        <v>290.22000000000003</v>
      </c>
      <c r="M650" s="457">
        <v>290.22000000000003</v>
      </c>
    </row>
    <row r="651" spans="1:13">
      <c r="A651" s="454" t="s">
        <v>878</v>
      </c>
      <c r="B651" s="454" t="s">
        <v>915</v>
      </c>
      <c r="C651" s="454" t="s">
        <v>850</v>
      </c>
      <c r="D651" s="454" t="s">
        <v>169</v>
      </c>
      <c r="E651" s="454" t="s">
        <v>10</v>
      </c>
      <c r="F651" s="454" t="s">
        <v>886</v>
      </c>
      <c r="G651" s="455">
        <v>0.6</v>
      </c>
      <c r="H651" s="454" t="s">
        <v>9</v>
      </c>
      <c r="I651" s="456">
        <v>0.6</v>
      </c>
      <c r="J651" s="454" t="s">
        <v>706</v>
      </c>
      <c r="K651" s="457">
        <v>305</v>
      </c>
      <c r="L651" s="457">
        <v>183</v>
      </c>
      <c r="M651" s="457">
        <v>183</v>
      </c>
    </row>
    <row r="652" spans="1:13">
      <c r="A652" s="454" t="s">
        <v>878</v>
      </c>
      <c r="B652" s="454" t="s">
        <v>915</v>
      </c>
      <c r="C652" s="454" t="s">
        <v>850</v>
      </c>
      <c r="D652" s="454" t="s">
        <v>169</v>
      </c>
      <c r="E652" s="454" t="s">
        <v>10</v>
      </c>
      <c r="F652" s="454" t="s">
        <v>886</v>
      </c>
      <c r="G652" s="455">
        <v>0.6</v>
      </c>
      <c r="H652" s="454" t="s">
        <v>9</v>
      </c>
      <c r="I652" s="456">
        <v>0.6</v>
      </c>
      <c r="J652" s="454" t="s">
        <v>916</v>
      </c>
      <c r="K652" s="457">
        <v>178.7</v>
      </c>
      <c r="L652" s="457">
        <v>107.22</v>
      </c>
      <c r="M652" s="457">
        <v>107.22</v>
      </c>
    </row>
    <row r="653" spans="1:13">
      <c r="A653" s="454" t="s">
        <v>878</v>
      </c>
      <c r="B653" s="454" t="s">
        <v>915</v>
      </c>
      <c r="C653" s="454" t="s">
        <v>851</v>
      </c>
      <c r="D653" s="454" t="s">
        <v>768</v>
      </c>
      <c r="E653" s="454" t="s">
        <v>32</v>
      </c>
      <c r="F653" s="454" t="s">
        <v>886</v>
      </c>
      <c r="G653" s="455">
        <v>0.37330000000000002</v>
      </c>
      <c r="H653" s="454" t="s">
        <v>9</v>
      </c>
      <c r="I653" s="456">
        <v>0.37330000000000002</v>
      </c>
      <c r="J653" s="454" t="s">
        <v>916</v>
      </c>
      <c r="K653" s="457">
        <v>670</v>
      </c>
      <c r="L653" s="457">
        <v>250.11099999999999</v>
      </c>
      <c r="M653" s="457">
        <v>250.11099999999999</v>
      </c>
    </row>
    <row r="654" spans="1:13">
      <c r="A654" s="454" t="s">
        <v>878</v>
      </c>
      <c r="B654" s="454" t="s">
        <v>915</v>
      </c>
      <c r="C654" s="454" t="s">
        <v>851</v>
      </c>
      <c r="D654" s="454" t="s">
        <v>769</v>
      </c>
      <c r="E654" s="454" t="s">
        <v>32</v>
      </c>
      <c r="F654" s="454" t="s">
        <v>886</v>
      </c>
      <c r="G654" s="455">
        <v>0.37330000000000002</v>
      </c>
      <c r="H654" s="454" t="s">
        <v>9</v>
      </c>
      <c r="I654" s="456">
        <v>0.37330000000000002</v>
      </c>
      <c r="J654" s="454" t="s">
        <v>706</v>
      </c>
      <c r="K654" s="457">
        <v>341.82</v>
      </c>
      <c r="L654" s="457">
        <v>127.602</v>
      </c>
      <c r="M654" s="457">
        <v>127.602</v>
      </c>
    </row>
    <row r="655" spans="1:13">
      <c r="A655" s="454" t="s">
        <v>878</v>
      </c>
      <c r="B655" s="454" t="s">
        <v>915</v>
      </c>
      <c r="C655" s="454" t="s">
        <v>851</v>
      </c>
      <c r="D655" s="454" t="s">
        <v>738</v>
      </c>
      <c r="E655" s="454" t="s">
        <v>7</v>
      </c>
      <c r="F655" s="454" t="s">
        <v>886</v>
      </c>
      <c r="G655" s="455">
        <v>0.43</v>
      </c>
      <c r="H655" s="454" t="s">
        <v>9</v>
      </c>
      <c r="I655" s="456">
        <v>0.43</v>
      </c>
      <c r="J655" s="454" t="s">
        <v>706</v>
      </c>
      <c r="K655" s="457">
        <v>94</v>
      </c>
      <c r="L655" s="457">
        <v>40.42</v>
      </c>
      <c r="M655" s="457">
        <v>40.42</v>
      </c>
    </row>
    <row r="656" spans="1:13">
      <c r="A656" s="454" t="s">
        <v>878</v>
      </c>
      <c r="B656" s="454" t="s">
        <v>915</v>
      </c>
      <c r="C656" s="454" t="s">
        <v>1251</v>
      </c>
      <c r="D656" s="454" t="s">
        <v>147</v>
      </c>
      <c r="E656" s="454" t="s">
        <v>10</v>
      </c>
      <c r="F656" s="454" t="s">
        <v>886</v>
      </c>
      <c r="G656" s="455">
        <v>0.2</v>
      </c>
      <c r="H656" s="454" t="s">
        <v>9</v>
      </c>
      <c r="I656" s="456">
        <v>0.2</v>
      </c>
      <c r="J656" s="454" t="s">
        <v>706</v>
      </c>
      <c r="K656" s="457">
        <v>2000</v>
      </c>
      <c r="L656" s="457">
        <v>400</v>
      </c>
      <c r="M656" s="457">
        <v>400</v>
      </c>
    </row>
    <row r="657" spans="1:13">
      <c r="A657" s="454" t="s">
        <v>878</v>
      </c>
      <c r="B657" s="454" t="s">
        <v>915</v>
      </c>
      <c r="C657" s="454" t="s">
        <v>1251</v>
      </c>
      <c r="D657" s="454" t="s">
        <v>908</v>
      </c>
      <c r="E657" s="454" t="s">
        <v>10</v>
      </c>
      <c r="F657" s="454" t="s">
        <v>886</v>
      </c>
      <c r="G657" s="455">
        <v>0.2</v>
      </c>
      <c r="H657" s="454" t="s">
        <v>9</v>
      </c>
      <c r="I657" s="456">
        <v>0.2</v>
      </c>
      <c r="J657" s="454" t="s">
        <v>916</v>
      </c>
      <c r="K657" s="457">
        <v>1600</v>
      </c>
      <c r="L657" s="457">
        <v>320</v>
      </c>
      <c r="M657" s="457">
        <v>320</v>
      </c>
    </row>
    <row r="658" spans="1:13">
      <c r="A658" s="454" t="s">
        <v>878</v>
      </c>
      <c r="B658" s="454" t="s">
        <v>915</v>
      </c>
      <c r="C658" s="454" t="s">
        <v>1251</v>
      </c>
      <c r="D658" s="454" t="s">
        <v>148</v>
      </c>
      <c r="E658" s="454" t="s">
        <v>10</v>
      </c>
      <c r="F658" s="454" t="s">
        <v>886</v>
      </c>
      <c r="G658" s="455">
        <v>0.2</v>
      </c>
      <c r="H658" s="454" t="s">
        <v>9</v>
      </c>
      <c r="I658" s="456">
        <v>0.2</v>
      </c>
      <c r="J658" s="454" t="s">
        <v>706</v>
      </c>
      <c r="K658" s="457">
        <v>1510</v>
      </c>
      <c r="L658" s="457">
        <v>302</v>
      </c>
      <c r="M658" s="457">
        <v>302</v>
      </c>
    </row>
    <row r="659" spans="1:13">
      <c r="A659" s="454" t="s">
        <v>878</v>
      </c>
      <c r="B659" s="454" t="s">
        <v>915</v>
      </c>
      <c r="C659" s="454" t="s">
        <v>1251</v>
      </c>
      <c r="D659" s="454" t="s">
        <v>149</v>
      </c>
      <c r="E659" s="454" t="s">
        <v>10</v>
      </c>
      <c r="F659" s="454" t="s">
        <v>886</v>
      </c>
      <c r="G659" s="455">
        <v>0.2</v>
      </c>
      <c r="H659" s="454" t="s">
        <v>9</v>
      </c>
      <c r="I659" s="456">
        <v>0.2</v>
      </c>
      <c r="J659" s="454" t="s">
        <v>706</v>
      </c>
      <c r="K659" s="457">
        <v>1500</v>
      </c>
      <c r="L659" s="457">
        <v>300</v>
      </c>
      <c r="M659" s="457">
        <v>300</v>
      </c>
    </row>
    <row r="660" spans="1:13">
      <c r="A660" s="454" t="s">
        <v>878</v>
      </c>
      <c r="B660" s="454" t="s">
        <v>915</v>
      </c>
      <c r="C660" s="454" t="s">
        <v>1251</v>
      </c>
      <c r="D660" s="454" t="s">
        <v>150</v>
      </c>
      <c r="E660" s="454" t="s">
        <v>10</v>
      </c>
      <c r="F660" s="454" t="s">
        <v>886</v>
      </c>
      <c r="G660" s="455">
        <v>0.2</v>
      </c>
      <c r="H660" s="454" t="s">
        <v>9</v>
      </c>
      <c r="I660" s="456">
        <v>0.2</v>
      </c>
      <c r="J660" s="454" t="s">
        <v>706</v>
      </c>
      <c r="K660" s="457">
        <v>1592</v>
      </c>
      <c r="L660" s="457">
        <v>318.39999999999998</v>
      </c>
      <c r="M660" s="457">
        <v>318.39999999999998</v>
      </c>
    </row>
    <row r="661" spans="1:13">
      <c r="A661" s="454" t="s">
        <v>878</v>
      </c>
      <c r="B661" s="454" t="s">
        <v>915</v>
      </c>
      <c r="C661" s="454" t="s">
        <v>1251</v>
      </c>
      <c r="D661" s="454" t="s">
        <v>151</v>
      </c>
      <c r="E661" s="454" t="s">
        <v>10</v>
      </c>
      <c r="F661" s="454" t="s">
        <v>886</v>
      </c>
      <c r="G661" s="455">
        <v>0.2</v>
      </c>
      <c r="H661" s="454" t="s">
        <v>9</v>
      </c>
      <c r="I661" s="456">
        <v>0.2</v>
      </c>
      <c r="J661" s="454" t="s">
        <v>706</v>
      </c>
      <c r="K661" s="457">
        <v>2240</v>
      </c>
      <c r="L661" s="457">
        <v>448</v>
      </c>
      <c r="M661" s="457">
        <v>448</v>
      </c>
    </row>
    <row r="662" spans="1:13">
      <c r="A662" s="454" t="s">
        <v>878</v>
      </c>
      <c r="B662" s="454" t="s">
        <v>909</v>
      </c>
      <c r="C662" s="454" t="s">
        <v>852</v>
      </c>
      <c r="D662" s="454" t="s">
        <v>171</v>
      </c>
      <c r="E662" s="454" t="s">
        <v>10</v>
      </c>
      <c r="F662" s="454" t="s">
        <v>886</v>
      </c>
      <c r="G662" s="455">
        <v>1</v>
      </c>
      <c r="H662" s="454" t="s">
        <v>6</v>
      </c>
      <c r="I662" s="456">
        <v>0.95</v>
      </c>
      <c r="J662" s="454" t="s">
        <v>706</v>
      </c>
      <c r="K662" s="457">
        <v>763.1</v>
      </c>
      <c r="L662" s="457">
        <v>763.1</v>
      </c>
      <c r="M662" s="457">
        <v>724.94500000000005</v>
      </c>
    </row>
    <row r="663" spans="1:13">
      <c r="A663" s="454" t="s">
        <v>878</v>
      </c>
      <c r="B663" s="454" t="s">
        <v>909</v>
      </c>
      <c r="C663" s="454" t="s">
        <v>852</v>
      </c>
      <c r="D663" s="454" t="s">
        <v>172</v>
      </c>
      <c r="E663" s="454" t="s">
        <v>10</v>
      </c>
      <c r="F663" s="454" t="s">
        <v>886</v>
      </c>
      <c r="G663" s="455">
        <v>0.33333000000000002</v>
      </c>
      <c r="H663" s="454" t="s">
        <v>9</v>
      </c>
      <c r="I663" s="456">
        <v>0.33333000000000002</v>
      </c>
      <c r="J663" s="454" t="s">
        <v>706</v>
      </c>
      <c r="K663" s="457">
        <v>480</v>
      </c>
      <c r="L663" s="457">
        <v>159.99799999999999</v>
      </c>
      <c r="M663" s="457">
        <v>159.99799999999999</v>
      </c>
    </row>
    <row r="664" spans="1:13">
      <c r="A664" s="454" t="s">
        <v>878</v>
      </c>
      <c r="B664" s="454" t="s">
        <v>909</v>
      </c>
      <c r="C664" s="454" t="s">
        <v>315</v>
      </c>
      <c r="D664" s="454" t="s">
        <v>667</v>
      </c>
      <c r="E664" s="454" t="s">
        <v>7</v>
      </c>
      <c r="F664" s="454" t="s">
        <v>886</v>
      </c>
      <c r="G664" s="455">
        <v>0.5</v>
      </c>
      <c r="H664" s="454" t="s">
        <v>9</v>
      </c>
      <c r="I664" s="456">
        <v>0.5</v>
      </c>
      <c r="J664" s="454" t="s">
        <v>706</v>
      </c>
      <c r="K664" s="457">
        <v>8.1999999999999993</v>
      </c>
      <c r="L664" s="457">
        <v>4.0999999999999996</v>
      </c>
      <c r="M664" s="457">
        <v>4.0999999999999996</v>
      </c>
    </row>
    <row r="665" spans="1:13">
      <c r="A665" s="454" t="s">
        <v>878</v>
      </c>
      <c r="B665" s="454" t="s">
        <v>909</v>
      </c>
      <c r="C665" s="454" t="s">
        <v>315</v>
      </c>
      <c r="D665" s="454" t="s">
        <v>668</v>
      </c>
      <c r="E665" s="454" t="s">
        <v>7</v>
      </c>
      <c r="F665" s="454" t="s">
        <v>886</v>
      </c>
      <c r="G665" s="455">
        <v>0.5</v>
      </c>
      <c r="H665" s="454" t="s">
        <v>9</v>
      </c>
      <c r="I665" s="456">
        <v>0.5</v>
      </c>
      <c r="J665" s="454" t="s">
        <v>706</v>
      </c>
      <c r="K665" s="457">
        <v>12.3</v>
      </c>
      <c r="L665" s="457">
        <v>6.15</v>
      </c>
      <c r="M665" s="457">
        <v>6.15</v>
      </c>
    </row>
    <row r="666" spans="1:13">
      <c r="A666" s="454" t="s">
        <v>878</v>
      </c>
      <c r="B666" s="454" t="s">
        <v>909</v>
      </c>
      <c r="C666" s="454" t="s">
        <v>315</v>
      </c>
      <c r="D666" s="454" t="s">
        <v>669</v>
      </c>
      <c r="E666" s="454" t="s">
        <v>7</v>
      </c>
      <c r="F666" s="454" t="s">
        <v>886</v>
      </c>
      <c r="G666" s="455">
        <v>0.5</v>
      </c>
      <c r="H666" s="454" t="s">
        <v>9</v>
      </c>
      <c r="I666" s="456">
        <v>0.5</v>
      </c>
      <c r="J666" s="454" t="s">
        <v>706</v>
      </c>
      <c r="K666" s="457">
        <v>8.1999999999999993</v>
      </c>
      <c r="L666" s="457">
        <v>4.0999999999999996</v>
      </c>
      <c r="M666" s="457">
        <v>4.0999999999999996</v>
      </c>
    </row>
    <row r="667" spans="1:13">
      <c r="A667" s="454" t="s">
        <v>878</v>
      </c>
      <c r="B667" s="454" t="s">
        <v>909</v>
      </c>
      <c r="C667" s="454" t="s">
        <v>315</v>
      </c>
      <c r="D667" s="454" t="s">
        <v>672</v>
      </c>
      <c r="E667" s="454" t="s">
        <v>7</v>
      </c>
      <c r="F667" s="454" t="s">
        <v>886</v>
      </c>
      <c r="G667" s="455">
        <v>0.5</v>
      </c>
      <c r="H667" s="454" t="s">
        <v>9</v>
      </c>
      <c r="I667" s="456">
        <v>0.5</v>
      </c>
      <c r="J667" s="454" t="s">
        <v>706</v>
      </c>
      <c r="K667" s="457">
        <v>20</v>
      </c>
      <c r="L667" s="457">
        <v>10</v>
      </c>
      <c r="M667" s="457">
        <v>10</v>
      </c>
    </row>
    <row r="668" spans="1:13">
      <c r="A668" s="454" t="s">
        <v>878</v>
      </c>
      <c r="B668" s="454" t="s">
        <v>909</v>
      </c>
      <c r="C668" s="454" t="s">
        <v>315</v>
      </c>
      <c r="D668" s="454" t="s">
        <v>144</v>
      </c>
      <c r="E668" s="454" t="s">
        <v>7</v>
      </c>
      <c r="F668" s="454" t="s">
        <v>886</v>
      </c>
      <c r="G668" s="455">
        <v>0.5</v>
      </c>
      <c r="H668" s="454" t="s">
        <v>9</v>
      </c>
      <c r="I668" s="456">
        <v>0.5</v>
      </c>
      <c r="J668" s="454" t="s">
        <v>706</v>
      </c>
      <c r="K668" s="457">
        <v>2.4</v>
      </c>
      <c r="L668" s="457">
        <v>1.2</v>
      </c>
      <c r="M668" s="457">
        <v>1.2</v>
      </c>
    </row>
    <row r="669" spans="1:13">
      <c r="A669" s="454" t="s">
        <v>878</v>
      </c>
      <c r="B669" s="454" t="s">
        <v>909</v>
      </c>
      <c r="C669" s="454" t="s">
        <v>315</v>
      </c>
      <c r="D669" s="454" t="s">
        <v>140</v>
      </c>
      <c r="E669" s="454" t="s">
        <v>10</v>
      </c>
      <c r="F669" s="454" t="s">
        <v>885</v>
      </c>
      <c r="G669" s="455">
        <v>1</v>
      </c>
      <c r="H669" s="454" t="s">
        <v>6</v>
      </c>
      <c r="I669" s="456">
        <v>0.75</v>
      </c>
      <c r="J669" s="454" t="s">
        <v>706</v>
      </c>
      <c r="K669" s="457">
        <v>515</v>
      </c>
      <c r="L669" s="457">
        <v>515</v>
      </c>
      <c r="M669" s="457">
        <v>386.25</v>
      </c>
    </row>
    <row r="670" spans="1:13">
      <c r="A670" s="454" t="s">
        <v>878</v>
      </c>
      <c r="B670" s="454" t="s">
        <v>909</v>
      </c>
      <c r="C670" s="454" t="s">
        <v>315</v>
      </c>
      <c r="D670" s="454" t="s">
        <v>143</v>
      </c>
      <c r="E670" s="454" t="s">
        <v>1302</v>
      </c>
      <c r="F670" s="454" t="s">
        <v>885</v>
      </c>
      <c r="G670" s="455">
        <v>1</v>
      </c>
      <c r="H670" s="454" t="s">
        <v>6</v>
      </c>
      <c r="I670" s="456">
        <v>0.75</v>
      </c>
      <c r="J670" s="454" t="s">
        <v>706</v>
      </c>
      <c r="K670" s="457">
        <v>2088</v>
      </c>
      <c r="L670" s="457">
        <v>2088</v>
      </c>
      <c r="M670" s="457">
        <v>1566</v>
      </c>
    </row>
    <row r="671" spans="1:13">
      <c r="A671" s="454" t="s">
        <v>878</v>
      </c>
      <c r="B671" s="454" t="s">
        <v>909</v>
      </c>
      <c r="C671" s="454" t="s">
        <v>315</v>
      </c>
      <c r="D671" s="454" t="s">
        <v>670</v>
      </c>
      <c r="E671" s="454" t="s">
        <v>7</v>
      </c>
      <c r="F671" s="454" t="s">
        <v>886</v>
      </c>
      <c r="G671" s="455">
        <v>0.5</v>
      </c>
      <c r="H671" s="454" t="s">
        <v>9</v>
      </c>
      <c r="I671" s="456">
        <v>0.5</v>
      </c>
      <c r="J671" s="454" t="s">
        <v>706</v>
      </c>
      <c r="K671" s="457">
        <v>6.15</v>
      </c>
      <c r="L671" s="457">
        <v>3.0750000000000002</v>
      </c>
      <c r="M671" s="457">
        <v>3.0750000000000002</v>
      </c>
    </row>
    <row r="672" spans="1:13">
      <c r="A672" s="454" t="s">
        <v>878</v>
      </c>
      <c r="B672" s="454" t="s">
        <v>909</v>
      </c>
      <c r="C672" s="454" t="s">
        <v>315</v>
      </c>
      <c r="D672" s="454" t="s">
        <v>1177</v>
      </c>
      <c r="E672" s="454" t="s">
        <v>7</v>
      </c>
      <c r="F672" s="454" t="s">
        <v>886</v>
      </c>
      <c r="G672" s="455">
        <v>0.5</v>
      </c>
      <c r="H672" s="454" t="s">
        <v>9</v>
      </c>
      <c r="I672" s="456">
        <v>0.5</v>
      </c>
      <c r="J672" s="454" t="s">
        <v>916</v>
      </c>
      <c r="K672" s="457">
        <v>10</v>
      </c>
      <c r="L672" s="457">
        <v>5</v>
      </c>
      <c r="M672" s="457">
        <v>5</v>
      </c>
    </row>
    <row r="673" spans="1:13">
      <c r="A673" s="454" t="s">
        <v>878</v>
      </c>
      <c r="B673" s="454" t="s">
        <v>909</v>
      </c>
      <c r="C673" s="454" t="s">
        <v>315</v>
      </c>
      <c r="D673" s="454" t="s">
        <v>145</v>
      </c>
      <c r="E673" s="454" t="s">
        <v>32</v>
      </c>
      <c r="F673" s="454" t="s">
        <v>885</v>
      </c>
      <c r="G673" s="455">
        <v>1</v>
      </c>
      <c r="H673" s="454" t="s">
        <v>6</v>
      </c>
      <c r="I673" s="456">
        <v>0.75</v>
      </c>
      <c r="J673" s="454" t="s">
        <v>706</v>
      </c>
      <c r="K673" s="457">
        <v>129.19999999999999</v>
      </c>
      <c r="L673" s="457">
        <v>129.19999999999999</v>
      </c>
      <c r="M673" s="457">
        <v>96.9</v>
      </c>
    </row>
    <row r="674" spans="1:13">
      <c r="A674" s="454" t="s">
        <v>878</v>
      </c>
      <c r="B674" s="454" t="s">
        <v>909</v>
      </c>
      <c r="C674" s="454" t="s">
        <v>315</v>
      </c>
      <c r="D674" s="454" t="s">
        <v>142</v>
      </c>
      <c r="E674" s="454" t="s">
        <v>35</v>
      </c>
      <c r="F674" s="454" t="s">
        <v>885</v>
      </c>
      <c r="G674" s="455">
        <v>1</v>
      </c>
      <c r="H674" s="454" t="s">
        <v>6</v>
      </c>
      <c r="I674" s="456">
        <v>0.75</v>
      </c>
      <c r="J674" s="454" t="s">
        <v>706</v>
      </c>
      <c r="K674" s="457">
        <v>1026</v>
      </c>
      <c r="L674" s="457">
        <v>1026</v>
      </c>
      <c r="M674" s="457">
        <v>769.5</v>
      </c>
    </row>
    <row r="675" spans="1:13">
      <c r="A675" s="454" t="s">
        <v>878</v>
      </c>
      <c r="B675" s="454" t="s">
        <v>909</v>
      </c>
      <c r="C675" s="454" t="s">
        <v>315</v>
      </c>
      <c r="D675" s="454" t="s">
        <v>141</v>
      </c>
      <c r="E675" s="454" t="s">
        <v>10</v>
      </c>
      <c r="F675" s="454" t="s">
        <v>890</v>
      </c>
      <c r="G675" s="455">
        <v>1</v>
      </c>
      <c r="H675" s="454" t="s">
        <v>6</v>
      </c>
      <c r="I675" s="456">
        <v>0.75</v>
      </c>
      <c r="J675" s="454" t="s">
        <v>706</v>
      </c>
      <c r="K675" s="457">
        <v>1197</v>
      </c>
      <c r="L675" s="457">
        <v>1197</v>
      </c>
      <c r="M675" s="457">
        <v>897.75</v>
      </c>
    </row>
    <row r="676" spans="1:13">
      <c r="A676" s="454" t="s">
        <v>878</v>
      </c>
      <c r="B676" s="454" t="s">
        <v>909</v>
      </c>
      <c r="C676" s="454" t="s">
        <v>315</v>
      </c>
      <c r="D676" s="454" t="s">
        <v>671</v>
      </c>
      <c r="E676" s="454" t="s">
        <v>7</v>
      </c>
      <c r="F676" s="454" t="s">
        <v>886</v>
      </c>
      <c r="G676" s="455">
        <v>0.5</v>
      </c>
      <c r="H676" s="454" t="s">
        <v>9</v>
      </c>
      <c r="I676" s="456">
        <v>0.5</v>
      </c>
      <c r="J676" s="454" t="s">
        <v>706</v>
      </c>
      <c r="K676" s="457">
        <v>12.3</v>
      </c>
      <c r="L676" s="457">
        <v>6.15</v>
      </c>
      <c r="M676" s="457">
        <v>6.15</v>
      </c>
    </row>
    <row r="677" spans="1:13">
      <c r="A677" s="454" t="s">
        <v>1248</v>
      </c>
      <c r="B677" s="454" t="s">
        <v>1248</v>
      </c>
      <c r="C677" s="454" t="s">
        <v>838</v>
      </c>
      <c r="D677" s="454" t="s">
        <v>1178</v>
      </c>
      <c r="E677" s="454" t="s">
        <v>1122</v>
      </c>
      <c r="F677" s="454" t="s">
        <v>250</v>
      </c>
      <c r="G677" s="455">
        <v>1</v>
      </c>
      <c r="H677" s="454" t="s">
        <v>6</v>
      </c>
      <c r="I677" s="456">
        <v>0.95</v>
      </c>
      <c r="J677" s="454" t="s">
        <v>706</v>
      </c>
      <c r="K677" s="457">
        <v>1.26</v>
      </c>
      <c r="L677" s="457">
        <v>1.26</v>
      </c>
      <c r="M677" s="457">
        <v>1.1970000000000001</v>
      </c>
    </row>
    <row r="678" spans="1:13">
      <c r="A678" s="454" t="s">
        <v>1248</v>
      </c>
      <c r="B678" s="454" t="s">
        <v>1248</v>
      </c>
      <c r="C678" s="454" t="s">
        <v>838</v>
      </c>
      <c r="D678" s="454" t="s">
        <v>1179</v>
      </c>
      <c r="E678" s="454" t="s">
        <v>1122</v>
      </c>
      <c r="F678" s="454" t="s">
        <v>250</v>
      </c>
      <c r="G678" s="455">
        <v>1</v>
      </c>
      <c r="H678" s="454" t="s">
        <v>6</v>
      </c>
      <c r="I678" s="456">
        <v>0.95</v>
      </c>
      <c r="J678" s="454" t="s">
        <v>916</v>
      </c>
      <c r="K678" s="457">
        <v>54</v>
      </c>
      <c r="L678" s="457">
        <v>54</v>
      </c>
      <c r="M678" s="457">
        <v>51.3</v>
      </c>
    </row>
    <row r="679" spans="1:13">
      <c r="A679" s="454" t="s">
        <v>1248</v>
      </c>
      <c r="B679" s="454" t="s">
        <v>1248</v>
      </c>
      <c r="C679" s="454" t="s">
        <v>783</v>
      </c>
      <c r="D679" s="454" t="s">
        <v>1180</v>
      </c>
      <c r="E679" s="454" t="s">
        <v>1122</v>
      </c>
      <c r="F679" s="454" t="s">
        <v>250</v>
      </c>
      <c r="G679" s="455">
        <v>1</v>
      </c>
      <c r="H679" s="454" t="s">
        <v>6</v>
      </c>
      <c r="I679" s="456">
        <v>9.5000000000000001E-2</v>
      </c>
      <c r="J679" s="454" t="s">
        <v>706</v>
      </c>
      <c r="K679" s="457">
        <v>10</v>
      </c>
      <c r="L679" s="457">
        <v>10</v>
      </c>
      <c r="M679" s="457">
        <v>0.95</v>
      </c>
    </row>
    <row r="680" spans="1:13">
      <c r="A680" s="454" t="s">
        <v>1248</v>
      </c>
      <c r="B680" s="454" t="s">
        <v>1248</v>
      </c>
      <c r="C680" s="454" t="s">
        <v>783</v>
      </c>
      <c r="D680" s="454" t="s">
        <v>1181</v>
      </c>
      <c r="E680" s="454" t="s">
        <v>1122</v>
      </c>
      <c r="F680" s="454" t="s">
        <v>250</v>
      </c>
      <c r="G680" s="455">
        <v>1</v>
      </c>
      <c r="H680" s="454" t="s">
        <v>6</v>
      </c>
      <c r="I680" s="456">
        <v>9.5000000000000001E-2</v>
      </c>
      <c r="J680" s="454" t="s">
        <v>706</v>
      </c>
      <c r="K680" s="457">
        <v>3</v>
      </c>
      <c r="L680" s="457">
        <v>3</v>
      </c>
      <c r="M680" s="457">
        <v>0.28499999999999998</v>
      </c>
    </row>
    <row r="681" spans="1:13">
      <c r="A681" s="454" t="s">
        <v>1248</v>
      </c>
      <c r="B681" s="454" t="s">
        <v>1248</v>
      </c>
      <c r="C681" s="454" t="s">
        <v>783</v>
      </c>
      <c r="D681" s="454" t="s">
        <v>1182</v>
      </c>
      <c r="E681" s="454" t="s">
        <v>1122</v>
      </c>
      <c r="F681" s="454" t="s">
        <v>250</v>
      </c>
      <c r="G681" s="455">
        <v>1</v>
      </c>
      <c r="H681" s="454" t="s">
        <v>6</v>
      </c>
      <c r="I681" s="456">
        <v>9.5000000000000001E-2</v>
      </c>
      <c r="J681" s="454" t="s">
        <v>706</v>
      </c>
      <c r="K681" s="457">
        <v>12</v>
      </c>
      <c r="L681" s="457">
        <v>12</v>
      </c>
      <c r="M681" s="457">
        <v>1.1399999999999999</v>
      </c>
    </row>
    <row r="682" spans="1:13">
      <c r="A682" s="454" t="s">
        <v>1248</v>
      </c>
      <c r="B682" s="454" t="s">
        <v>1248</v>
      </c>
      <c r="C682" s="454" t="s">
        <v>783</v>
      </c>
      <c r="D682" s="454" t="s">
        <v>1183</v>
      </c>
      <c r="E682" s="454" t="s">
        <v>1122</v>
      </c>
      <c r="F682" s="454" t="s">
        <v>250</v>
      </c>
      <c r="G682" s="455">
        <v>1</v>
      </c>
      <c r="H682" s="454" t="s">
        <v>6</v>
      </c>
      <c r="I682" s="456">
        <v>0.95</v>
      </c>
      <c r="J682" s="454" t="s">
        <v>916</v>
      </c>
      <c r="K682" s="457">
        <v>4.3</v>
      </c>
      <c r="L682" s="457">
        <v>4.3</v>
      </c>
      <c r="M682" s="457">
        <v>4.085</v>
      </c>
    </row>
    <row r="683" spans="1:13">
      <c r="A683" s="454" t="s">
        <v>1248</v>
      </c>
      <c r="B683" s="454" t="s">
        <v>1248</v>
      </c>
      <c r="C683" s="454" t="s">
        <v>783</v>
      </c>
      <c r="D683" s="454" t="s">
        <v>1184</v>
      </c>
      <c r="E683" s="454" t="s">
        <v>1122</v>
      </c>
      <c r="F683" s="454" t="s">
        <v>250</v>
      </c>
      <c r="G683" s="455">
        <v>1</v>
      </c>
      <c r="H683" s="454" t="s">
        <v>6</v>
      </c>
      <c r="I683" s="456">
        <v>0.95</v>
      </c>
      <c r="J683" s="454" t="s">
        <v>916</v>
      </c>
      <c r="K683" s="457">
        <v>7</v>
      </c>
      <c r="L683" s="457">
        <v>7</v>
      </c>
      <c r="M683" s="457">
        <v>6.65</v>
      </c>
    </row>
    <row r="684" spans="1:13">
      <c r="A684" s="454" t="s">
        <v>1248</v>
      </c>
      <c r="B684" s="454" t="s">
        <v>1248</v>
      </c>
      <c r="C684" s="454" t="s">
        <v>783</v>
      </c>
      <c r="D684" s="454" t="s">
        <v>1185</v>
      </c>
      <c r="E684" s="454" t="s">
        <v>1122</v>
      </c>
      <c r="F684" s="454" t="s">
        <v>250</v>
      </c>
      <c r="G684" s="455">
        <v>1</v>
      </c>
      <c r="H684" s="454" t="s">
        <v>6</v>
      </c>
      <c r="I684" s="456">
        <v>0.14249999999999999</v>
      </c>
      <c r="J684" s="454" t="s">
        <v>706</v>
      </c>
      <c r="K684" s="457">
        <v>4.4000000000000004</v>
      </c>
      <c r="L684" s="457">
        <v>4.4000000000000004</v>
      </c>
      <c r="M684" s="457">
        <v>0.627</v>
      </c>
    </row>
    <row r="685" spans="1:13">
      <c r="A685" s="454" t="s">
        <v>1248</v>
      </c>
      <c r="B685" s="454" t="s">
        <v>1248</v>
      </c>
      <c r="C685" s="454" t="s">
        <v>783</v>
      </c>
      <c r="D685" s="454" t="s">
        <v>1186</v>
      </c>
      <c r="E685" s="454" t="s">
        <v>1122</v>
      </c>
      <c r="F685" s="454" t="s">
        <v>250</v>
      </c>
      <c r="G685" s="455">
        <v>1</v>
      </c>
      <c r="H685" s="454" t="s">
        <v>6</v>
      </c>
      <c r="I685" s="456">
        <v>1</v>
      </c>
      <c r="J685" s="454" t="s">
        <v>706</v>
      </c>
      <c r="K685" s="457">
        <v>1.5740000000000001</v>
      </c>
      <c r="L685" s="457">
        <v>1.5740000000000001</v>
      </c>
      <c r="M685" s="457">
        <v>1.5740000000000001</v>
      </c>
    </row>
    <row r="686" spans="1:13">
      <c r="A686" s="454" t="s">
        <v>1248</v>
      </c>
      <c r="B686" s="454" t="s">
        <v>1248</v>
      </c>
      <c r="C686" s="454" t="s">
        <v>783</v>
      </c>
      <c r="D686" s="454" t="s">
        <v>1187</v>
      </c>
      <c r="E686" s="454" t="s">
        <v>1122</v>
      </c>
      <c r="F686" s="454" t="s">
        <v>250</v>
      </c>
      <c r="G686" s="455">
        <v>1</v>
      </c>
      <c r="H686" s="454" t="s">
        <v>6</v>
      </c>
      <c r="I686" s="456">
        <v>0.14249999999999999</v>
      </c>
      <c r="J686" s="454" t="s">
        <v>706</v>
      </c>
      <c r="K686" s="457">
        <v>1.159</v>
      </c>
      <c r="L686" s="457">
        <v>1.159</v>
      </c>
      <c r="M686" s="457">
        <v>0.16500000000000001</v>
      </c>
    </row>
    <row r="687" spans="1:13">
      <c r="A687" s="454" t="s">
        <v>1248</v>
      </c>
      <c r="B687" s="454" t="s">
        <v>1248</v>
      </c>
      <c r="C687" s="454" t="s">
        <v>783</v>
      </c>
      <c r="D687" s="454" t="s">
        <v>1188</v>
      </c>
      <c r="E687" s="454" t="s">
        <v>1122</v>
      </c>
      <c r="F687" s="454" t="s">
        <v>250</v>
      </c>
      <c r="G687" s="455">
        <v>1</v>
      </c>
      <c r="H687" s="454" t="s">
        <v>6</v>
      </c>
      <c r="I687" s="456">
        <v>0.95</v>
      </c>
      <c r="J687" s="454" t="s">
        <v>916</v>
      </c>
      <c r="K687" s="457">
        <v>2.95</v>
      </c>
      <c r="L687" s="457">
        <v>2.95</v>
      </c>
      <c r="M687" s="457">
        <v>2.8029999999999999</v>
      </c>
    </row>
    <row r="688" spans="1:13">
      <c r="A688" s="454" t="s">
        <v>1248</v>
      </c>
      <c r="B688" s="454" t="s">
        <v>1248</v>
      </c>
      <c r="C688" s="454" t="s">
        <v>783</v>
      </c>
      <c r="D688" s="454" t="s">
        <v>1189</v>
      </c>
      <c r="E688" s="454" t="s">
        <v>1122</v>
      </c>
      <c r="F688" s="454" t="s">
        <v>250</v>
      </c>
      <c r="G688" s="455">
        <v>1</v>
      </c>
      <c r="H688" s="454" t="s">
        <v>6</v>
      </c>
      <c r="I688" s="456">
        <v>0.95</v>
      </c>
      <c r="J688" s="454" t="s">
        <v>916</v>
      </c>
      <c r="K688" s="457">
        <v>8.84</v>
      </c>
      <c r="L688" s="457">
        <v>8.84</v>
      </c>
      <c r="M688" s="457">
        <v>8.3979999999999997</v>
      </c>
    </row>
    <row r="689" spans="1:13">
      <c r="A689" s="454" t="s">
        <v>1248</v>
      </c>
      <c r="B689" s="454" t="s">
        <v>1248</v>
      </c>
      <c r="C689" s="454" t="s">
        <v>783</v>
      </c>
      <c r="D689" s="454" t="s">
        <v>1190</v>
      </c>
      <c r="E689" s="454" t="s">
        <v>1122</v>
      </c>
      <c r="F689" s="454" t="s">
        <v>250</v>
      </c>
      <c r="G689" s="455">
        <v>1</v>
      </c>
      <c r="H689" s="454" t="s">
        <v>6</v>
      </c>
      <c r="I689" s="456">
        <v>0.14249999999999999</v>
      </c>
      <c r="J689" s="454" t="s">
        <v>706</v>
      </c>
      <c r="K689" s="457">
        <v>12</v>
      </c>
      <c r="L689" s="457">
        <v>12</v>
      </c>
      <c r="M689" s="457">
        <v>1.71</v>
      </c>
    </row>
    <row r="690" spans="1:13">
      <c r="A690" s="454" t="s">
        <v>1248</v>
      </c>
      <c r="B690" s="454" t="s">
        <v>1248</v>
      </c>
      <c r="C690" s="454" t="s">
        <v>783</v>
      </c>
      <c r="D690" s="454" t="s">
        <v>1191</v>
      </c>
      <c r="E690" s="454" t="s">
        <v>1122</v>
      </c>
      <c r="F690" s="454" t="s">
        <v>250</v>
      </c>
      <c r="G690" s="455">
        <v>1</v>
      </c>
      <c r="H690" s="454" t="s">
        <v>6</v>
      </c>
      <c r="I690" s="456">
        <v>9.5000000000000001E-2</v>
      </c>
      <c r="J690" s="454" t="s">
        <v>706</v>
      </c>
      <c r="K690" s="457">
        <v>11.682</v>
      </c>
      <c r="L690" s="457">
        <v>11.682</v>
      </c>
      <c r="M690" s="457">
        <v>1.109</v>
      </c>
    </row>
    <row r="691" spans="1:13">
      <c r="A691" s="454" t="s">
        <v>1248</v>
      </c>
      <c r="B691" s="454" t="s">
        <v>1248</v>
      </c>
      <c r="C691" s="454" t="s">
        <v>783</v>
      </c>
      <c r="D691" s="454" t="s">
        <v>1192</v>
      </c>
      <c r="E691" s="454" t="s">
        <v>1122</v>
      </c>
      <c r="F691" s="454" t="s">
        <v>250</v>
      </c>
      <c r="G691" s="455">
        <v>1</v>
      </c>
      <c r="H691" s="454" t="s">
        <v>6</v>
      </c>
      <c r="I691" s="456">
        <v>0.95</v>
      </c>
      <c r="J691" s="454" t="s">
        <v>916</v>
      </c>
      <c r="K691" s="457">
        <v>5.0199999999999996</v>
      </c>
      <c r="L691" s="457">
        <v>5.0199999999999996</v>
      </c>
      <c r="M691" s="457">
        <v>4.7690000000000001</v>
      </c>
    </row>
    <row r="692" spans="1:13">
      <c r="A692" s="454" t="s">
        <v>1248</v>
      </c>
      <c r="B692" s="454" t="s">
        <v>1248</v>
      </c>
      <c r="C692" s="454" t="s">
        <v>783</v>
      </c>
      <c r="D692" s="454" t="s">
        <v>1193</v>
      </c>
      <c r="E692" s="454" t="s">
        <v>1122</v>
      </c>
      <c r="F692" s="454" t="s">
        <v>250</v>
      </c>
      <c r="G692" s="455">
        <v>1</v>
      </c>
      <c r="H692" s="454" t="s">
        <v>6</v>
      </c>
      <c r="I692" s="456">
        <v>0.14249999999999999</v>
      </c>
      <c r="J692" s="454" t="s">
        <v>706</v>
      </c>
      <c r="K692" s="457">
        <v>4.5</v>
      </c>
      <c r="L692" s="457">
        <v>4.5</v>
      </c>
      <c r="M692" s="457">
        <v>0.64100000000000001</v>
      </c>
    </row>
    <row r="693" spans="1:13">
      <c r="A693" s="454" t="s">
        <v>1248</v>
      </c>
      <c r="B693" s="454" t="s">
        <v>1248</v>
      </c>
      <c r="C693" s="454" t="s">
        <v>783</v>
      </c>
      <c r="D693" s="454" t="s">
        <v>1194</v>
      </c>
      <c r="E693" s="454" t="s">
        <v>1122</v>
      </c>
      <c r="F693" s="454" t="s">
        <v>250</v>
      </c>
      <c r="G693" s="455">
        <v>1</v>
      </c>
      <c r="H693" s="454" t="s">
        <v>6</v>
      </c>
      <c r="I693" s="456">
        <v>0.14249999999999999</v>
      </c>
      <c r="J693" s="454" t="s">
        <v>706</v>
      </c>
      <c r="K693" s="457">
        <v>12</v>
      </c>
      <c r="L693" s="457">
        <v>12</v>
      </c>
      <c r="M693" s="457">
        <v>1.71</v>
      </c>
    </row>
    <row r="694" spans="1:13">
      <c r="A694" s="454" t="s">
        <v>1248</v>
      </c>
      <c r="B694" s="454" t="s">
        <v>1248</v>
      </c>
      <c r="C694" s="454" t="s">
        <v>783</v>
      </c>
      <c r="D694" s="454" t="s">
        <v>1195</v>
      </c>
      <c r="E694" s="454" t="s">
        <v>1122</v>
      </c>
      <c r="F694" s="454" t="s">
        <v>250</v>
      </c>
      <c r="G694" s="455">
        <v>1</v>
      </c>
      <c r="H694" s="454" t="s">
        <v>6</v>
      </c>
      <c r="I694" s="456">
        <v>9.5000000000000001E-2</v>
      </c>
      <c r="J694" s="454" t="s">
        <v>706</v>
      </c>
      <c r="K694" s="457">
        <v>7.9379999999999997</v>
      </c>
      <c r="L694" s="457">
        <v>7.9379999999999997</v>
      </c>
      <c r="M694" s="457">
        <v>0.754</v>
      </c>
    </row>
    <row r="695" spans="1:13">
      <c r="A695" s="454" t="s">
        <v>1248</v>
      </c>
      <c r="B695" s="454" t="s">
        <v>1248</v>
      </c>
      <c r="C695" s="454" t="s">
        <v>783</v>
      </c>
      <c r="D695" s="454" t="s">
        <v>1196</v>
      </c>
      <c r="E695" s="454" t="s">
        <v>1122</v>
      </c>
      <c r="F695" s="454" t="s">
        <v>250</v>
      </c>
      <c r="G695" s="455">
        <v>1</v>
      </c>
      <c r="H695" s="454" t="s">
        <v>6</v>
      </c>
      <c r="I695" s="456">
        <v>9.5000000000000001E-2</v>
      </c>
      <c r="J695" s="454" t="s">
        <v>706</v>
      </c>
      <c r="K695" s="457">
        <v>12</v>
      </c>
      <c r="L695" s="457">
        <v>12</v>
      </c>
      <c r="M695" s="457">
        <v>1.1399999999999999</v>
      </c>
    </row>
    <row r="696" spans="1:13">
      <c r="A696" s="454" t="s">
        <v>1248</v>
      </c>
      <c r="B696" s="454" t="s">
        <v>1248</v>
      </c>
      <c r="C696" s="454" t="s">
        <v>783</v>
      </c>
      <c r="D696" s="454" t="s">
        <v>1197</v>
      </c>
      <c r="E696" s="454" t="s">
        <v>1122</v>
      </c>
      <c r="F696" s="454" t="s">
        <v>250</v>
      </c>
      <c r="G696" s="455">
        <v>1</v>
      </c>
      <c r="H696" s="454" t="s">
        <v>6</v>
      </c>
      <c r="I696" s="456">
        <v>9.5000000000000001E-2</v>
      </c>
      <c r="J696" s="454" t="s">
        <v>706</v>
      </c>
      <c r="K696" s="457">
        <v>10.436</v>
      </c>
      <c r="L696" s="457">
        <v>10.436</v>
      </c>
      <c r="M696" s="457">
        <v>0.99099999999999999</v>
      </c>
    </row>
    <row r="697" spans="1:13">
      <c r="A697" s="454" t="s">
        <v>1248</v>
      </c>
      <c r="B697" s="454" t="s">
        <v>1248</v>
      </c>
      <c r="C697" s="454" t="s">
        <v>783</v>
      </c>
      <c r="D697" s="454" t="s">
        <v>1198</v>
      </c>
      <c r="E697" s="454" t="s">
        <v>1122</v>
      </c>
      <c r="F697" s="454" t="s">
        <v>250</v>
      </c>
      <c r="G697" s="455">
        <v>1</v>
      </c>
      <c r="H697" s="454" t="s">
        <v>6</v>
      </c>
      <c r="I697" s="456">
        <v>9.5000000000000001E-2</v>
      </c>
      <c r="J697" s="454" t="s">
        <v>706</v>
      </c>
      <c r="K697" s="457">
        <v>6.3179999999999996</v>
      </c>
      <c r="L697" s="457">
        <v>6.3179999999999996</v>
      </c>
      <c r="M697" s="457">
        <v>0.6</v>
      </c>
    </row>
    <row r="698" spans="1:13">
      <c r="A698" s="454" t="s">
        <v>1248</v>
      </c>
      <c r="B698" s="454" t="s">
        <v>1248</v>
      </c>
      <c r="C698" s="454" t="s">
        <v>783</v>
      </c>
      <c r="D698" s="454" t="s">
        <v>1199</v>
      </c>
      <c r="E698" s="454" t="s">
        <v>1122</v>
      </c>
      <c r="F698" s="454" t="s">
        <v>250</v>
      </c>
      <c r="G698" s="455">
        <v>1</v>
      </c>
      <c r="H698" s="454" t="s">
        <v>6</v>
      </c>
      <c r="I698" s="456">
        <v>9.5000000000000001E-2</v>
      </c>
      <c r="J698" s="454" t="s">
        <v>706</v>
      </c>
      <c r="K698" s="457">
        <v>23.978999999999999</v>
      </c>
      <c r="L698" s="457">
        <v>23.978999999999999</v>
      </c>
      <c r="M698" s="457">
        <v>2.278</v>
      </c>
    </row>
    <row r="699" spans="1:13">
      <c r="A699" s="454" t="s">
        <v>1248</v>
      </c>
      <c r="B699" s="454" t="s">
        <v>1248</v>
      </c>
      <c r="C699" s="454" t="s">
        <v>783</v>
      </c>
      <c r="D699" s="454" t="s">
        <v>1200</v>
      </c>
      <c r="E699" s="454" t="s">
        <v>1122</v>
      </c>
      <c r="F699" s="454" t="s">
        <v>250</v>
      </c>
      <c r="G699" s="455">
        <v>1</v>
      </c>
      <c r="H699" s="454" t="s">
        <v>6</v>
      </c>
      <c r="I699" s="456">
        <v>9.5000000000000001E-2</v>
      </c>
      <c r="J699" s="454" t="s">
        <v>706</v>
      </c>
      <c r="K699" s="457">
        <v>6.1559999999999997</v>
      </c>
      <c r="L699" s="457">
        <v>6.1559999999999997</v>
      </c>
      <c r="M699" s="457">
        <v>0.58499999999999996</v>
      </c>
    </row>
    <row r="700" spans="1:13">
      <c r="A700" s="454" t="s">
        <v>1248</v>
      </c>
      <c r="B700" s="454" t="s">
        <v>1248</v>
      </c>
      <c r="C700" s="454" t="s">
        <v>783</v>
      </c>
      <c r="D700" s="454" t="s">
        <v>1201</v>
      </c>
      <c r="E700" s="454" t="s">
        <v>1122</v>
      </c>
      <c r="F700" s="454" t="s">
        <v>250</v>
      </c>
      <c r="G700" s="455">
        <v>1</v>
      </c>
      <c r="H700" s="454" t="s">
        <v>6</v>
      </c>
      <c r="I700" s="456">
        <v>0.14249999999999999</v>
      </c>
      <c r="J700" s="454" t="s">
        <v>706</v>
      </c>
      <c r="K700" s="457">
        <v>6</v>
      </c>
      <c r="L700" s="457">
        <v>6</v>
      </c>
      <c r="M700" s="457">
        <v>0.85499999999999998</v>
      </c>
    </row>
    <row r="701" spans="1:13">
      <c r="A701" s="454" t="s">
        <v>1248</v>
      </c>
      <c r="B701" s="454" t="s">
        <v>1248</v>
      </c>
      <c r="C701" s="454" t="s">
        <v>783</v>
      </c>
      <c r="D701" s="454" t="s">
        <v>1202</v>
      </c>
      <c r="E701" s="454" t="s">
        <v>1122</v>
      </c>
      <c r="F701" s="454" t="s">
        <v>250</v>
      </c>
      <c r="G701" s="455">
        <v>1</v>
      </c>
      <c r="H701" s="454" t="s">
        <v>6</v>
      </c>
      <c r="I701" s="456">
        <v>9.5000000000000001E-2</v>
      </c>
      <c r="J701" s="454" t="s">
        <v>706</v>
      </c>
      <c r="K701" s="457">
        <v>12</v>
      </c>
      <c r="L701" s="457">
        <v>12</v>
      </c>
      <c r="M701" s="457">
        <v>1.1399999999999999</v>
      </c>
    </row>
    <row r="702" spans="1:13">
      <c r="A702" s="454" t="s">
        <v>1248</v>
      </c>
      <c r="B702" s="454" t="s">
        <v>1248</v>
      </c>
      <c r="C702" s="454" t="s">
        <v>783</v>
      </c>
      <c r="D702" s="454" t="s">
        <v>1203</v>
      </c>
      <c r="E702" s="454" t="s">
        <v>1122</v>
      </c>
      <c r="F702" s="454" t="s">
        <v>250</v>
      </c>
      <c r="G702" s="455">
        <v>1</v>
      </c>
      <c r="H702" s="454" t="s">
        <v>6</v>
      </c>
      <c r="I702" s="456">
        <v>9.5000000000000001E-2</v>
      </c>
      <c r="J702" s="454" t="s">
        <v>706</v>
      </c>
      <c r="K702" s="457">
        <v>11.988</v>
      </c>
      <c r="L702" s="457">
        <v>11.988</v>
      </c>
      <c r="M702" s="457">
        <v>1.139</v>
      </c>
    </row>
    <row r="703" spans="1:13">
      <c r="A703" s="454" t="s">
        <v>1248</v>
      </c>
      <c r="B703" s="454" t="s">
        <v>1248</v>
      </c>
      <c r="C703" s="454" t="s">
        <v>783</v>
      </c>
      <c r="D703" s="454" t="s">
        <v>1204</v>
      </c>
      <c r="E703" s="454" t="s">
        <v>1122</v>
      </c>
      <c r="F703" s="454" t="s">
        <v>250</v>
      </c>
      <c r="G703" s="455">
        <v>1</v>
      </c>
      <c r="H703" s="454" t="s">
        <v>6</v>
      </c>
      <c r="I703" s="456">
        <v>0.95</v>
      </c>
      <c r="J703" s="454" t="s">
        <v>916</v>
      </c>
      <c r="K703" s="457">
        <v>6.64</v>
      </c>
      <c r="L703" s="457">
        <v>6.64</v>
      </c>
      <c r="M703" s="457">
        <v>6.3079999999999998</v>
      </c>
    </row>
    <row r="704" spans="1:13">
      <c r="A704" s="454" t="s">
        <v>1248</v>
      </c>
      <c r="B704" s="454" t="s">
        <v>1248</v>
      </c>
      <c r="C704" s="454" t="s">
        <v>783</v>
      </c>
      <c r="D704" s="454" t="s">
        <v>1205</v>
      </c>
      <c r="E704" s="454" t="s">
        <v>1122</v>
      </c>
      <c r="F704" s="454" t="s">
        <v>250</v>
      </c>
      <c r="G704" s="455">
        <v>1</v>
      </c>
      <c r="H704" s="454" t="s">
        <v>6</v>
      </c>
      <c r="I704" s="456">
        <v>0.95</v>
      </c>
      <c r="J704" s="454" t="s">
        <v>916</v>
      </c>
      <c r="K704" s="457">
        <v>8.36</v>
      </c>
      <c r="L704" s="457">
        <v>8.36</v>
      </c>
      <c r="M704" s="457">
        <v>7.9420000000000002</v>
      </c>
    </row>
    <row r="705" spans="1:13">
      <c r="A705" s="454" t="s">
        <v>1248</v>
      </c>
      <c r="B705" s="454" t="s">
        <v>1248</v>
      </c>
      <c r="C705" s="454" t="s">
        <v>783</v>
      </c>
      <c r="D705" s="454" t="s">
        <v>1206</v>
      </c>
      <c r="E705" s="454" t="s">
        <v>1122</v>
      </c>
      <c r="F705" s="454" t="s">
        <v>250</v>
      </c>
      <c r="G705" s="455">
        <v>1</v>
      </c>
      <c r="H705" s="454" t="s">
        <v>6</v>
      </c>
      <c r="I705" s="456">
        <v>0.95</v>
      </c>
      <c r="J705" s="454" t="s">
        <v>916</v>
      </c>
      <c r="K705" s="457">
        <v>7.51</v>
      </c>
      <c r="L705" s="457">
        <v>7.51</v>
      </c>
      <c r="M705" s="457">
        <v>7.1349999999999998</v>
      </c>
    </row>
    <row r="706" spans="1:13">
      <c r="A706" s="454" t="s">
        <v>1248</v>
      </c>
      <c r="B706" s="454" t="s">
        <v>1248</v>
      </c>
      <c r="C706" s="454" t="s">
        <v>783</v>
      </c>
      <c r="D706" s="454" t="s">
        <v>1207</v>
      </c>
      <c r="E706" s="454" t="s">
        <v>1122</v>
      </c>
      <c r="F706" s="454" t="s">
        <v>250</v>
      </c>
      <c r="G706" s="455">
        <v>1</v>
      </c>
      <c r="H706" s="454" t="s">
        <v>6</v>
      </c>
      <c r="I706" s="456">
        <v>0.14249999999999999</v>
      </c>
      <c r="J706" s="454" t="s">
        <v>706</v>
      </c>
      <c r="K706" s="457">
        <v>4.4930000000000003</v>
      </c>
      <c r="L706" s="457">
        <v>4.4930000000000003</v>
      </c>
      <c r="M706" s="457">
        <v>0.64</v>
      </c>
    </row>
    <row r="707" spans="1:13">
      <c r="A707" s="454" t="s">
        <v>1248</v>
      </c>
      <c r="B707" s="454" t="s">
        <v>1248</v>
      </c>
      <c r="C707" s="454" t="s">
        <v>783</v>
      </c>
      <c r="D707" s="454" t="s">
        <v>1208</v>
      </c>
      <c r="E707" s="454" t="s">
        <v>1122</v>
      </c>
      <c r="F707" s="454" t="s">
        <v>250</v>
      </c>
      <c r="G707" s="455">
        <v>1</v>
      </c>
      <c r="H707" s="454" t="s">
        <v>6</v>
      </c>
      <c r="I707" s="456">
        <v>0.14249999999999999</v>
      </c>
      <c r="J707" s="454" t="s">
        <v>706</v>
      </c>
      <c r="K707" s="457">
        <v>4.5</v>
      </c>
      <c r="L707" s="457">
        <v>4.5</v>
      </c>
      <c r="M707" s="457">
        <v>0.64100000000000001</v>
      </c>
    </row>
    <row r="708" spans="1:13">
      <c r="A708" s="454" t="s">
        <v>1248</v>
      </c>
      <c r="B708" s="454" t="s">
        <v>1248</v>
      </c>
      <c r="C708" s="454" t="s">
        <v>783</v>
      </c>
      <c r="D708" s="454" t="s">
        <v>1209</v>
      </c>
      <c r="E708" s="454" t="s">
        <v>1122</v>
      </c>
      <c r="F708" s="454" t="s">
        <v>250</v>
      </c>
      <c r="G708" s="455">
        <v>1</v>
      </c>
      <c r="H708" s="454" t="s">
        <v>6</v>
      </c>
      <c r="I708" s="456">
        <v>9.5000000000000001E-2</v>
      </c>
      <c r="J708" s="454" t="s">
        <v>706</v>
      </c>
      <c r="K708" s="457">
        <v>7.29</v>
      </c>
      <c r="L708" s="457">
        <v>7.29</v>
      </c>
      <c r="M708" s="457">
        <v>0.69299999999999995</v>
      </c>
    </row>
    <row r="709" spans="1:13">
      <c r="A709" s="454" t="s">
        <v>1248</v>
      </c>
      <c r="B709" s="454" t="s">
        <v>1248</v>
      </c>
      <c r="C709" s="454" t="s">
        <v>783</v>
      </c>
      <c r="D709" s="454" t="s">
        <v>1210</v>
      </c>
      <c r="E709" s="454" t="s">
        <v>1122</v>
      </c>
      <c r="F709" s="454" t="s">
        <v>250</v>
      </c>
      <c r="G709" s="455">
        <v>1</v>
      </c>
      <c r="H709" s="454" t="s">
        <v>6</v>
      </c>
      <c r="I709" s="456">
        <v>0.14249999999999999</v>
      </c>
      <c r="J709" s="454" t="s">
        <v>706</v>
      </c>
      <c r="K709" s="457">
        <v>4</v>
      </c>
      <c r="L709" s="457">
        <v>4</v>
      </c>
      <c r="M709" s="457">
        <v>0.56999999999999995</v>
      </c>
    </row>
    <row r="710" spans="1:13">
      <c r="A710" s="454" t="s">
        <v>1248</v>
      </c>
      <c r="B710" s="454" t="s">
        <v>1248</v>
      </c>
      <c r="C710" s="454" t="s">
        <v>783</v>
      </c>
      <c r="D710" s="454" t="s">
        <v>1211</v>
      </c>
      <c r="E710" s="454" t="s">
        <v>1122</v>
      </c>
      <c r="F710" s="454" t="s">
        <v>250</v>
      </c>
      <c r="G710" s="455">
        <v>1</v>
      </c>
      <c r="H710" s="454" t="s">
        <v>6</v>
      </c>
      <c r="I710" s="456">
        <v>9.5000000000000001E-2</v>
      </c>
      <c r="J710" s="454" t="s">
        <v>706</v>
      </c>
      <c r="K710" s="457">
        <v>7.7220000000000004</v>
      </c>
      <c r="L710" s="457">
        <v>7.7220000000000004</v>
      </c>
      <c r="M710" s="457">
        <v>0.73399999999999999</v>
      </c>
    </row>
    <row r="711" spans="1:13">
      <c r="A711" s="454" t="s">
        <v>1248</v>
      </c>
      <c r="B711" s="454" t="s">
        <v>1248</v>
      </c>
      <c r="C711" s="454" t="s">
        <v>783</v>
      </c>
      <c r="D711" s="454" t="s">
        <v>1212</v>
      </c>
      <c r="E711" s="454" t="s">
        <v>1122</v>
      </c>
      <c r="F711" s="454" t="s">
        <v>250</v>
      </c>
      <c r="G711" s="455">
        <v>1</v>
      </c>
      <c r="H711" s="454" t="s">
        <v>6</v>
      </c>
      <c r="I711" s="456">
        <v>0.19914000000000001</v>
      </c>
      <c r="J711" s="454" t="s">
        <v>706</v>
      </c>
      <c r="K711" s="457">
        <v>8.7040000000000006</v>
      </c>
      <c r="L711" s="457">
        <v>8.7040000000000006</v>
      </c>
      <c r="M711" s="457">
        <v>1.7330000000000001</v>
      </c>
    </row>
    <row r="712" spans="1:13">
      <c r="A712" s="454" t="s">
        <v>1248</v>
      </c>
      <c r="B712" s="454" t="s">
        <v>1248</v>
      </c>
      <c r="C712" s="454" t="s">
        <v>783</v>
      </c>
      <c r="D712" s="454" t="s">
        <v>1213</v>
      </c>
      <c r="E712" s="454" t="s">
        <v>1122</v>
      </c>
      <c r="F712" s="454" t="s">
        <v>250</v>
      </c>
      <c r="G712" s="455">
        <v>1</v>
      </c>
      <c r="H712" s="454" t="s">
        <v>6</v>
      </c>
      <c r="I712" s="456">
        <v>0.95</v>
      </c>
      <c r="J712" s="454" t="s">
        <v>916</v>
      </c>
      <c r="K712" s="457">
        <v>4.6900000000000004</v>
      </c>
      <c r="L712" s="457">
        <v>4.6900000000000004</v>
      </c>
      <c r="M712" s="457">
        <v>4.4560000000000004</v>
      </c>
    </row>
    <row r="713" spans="1:13">
      <c r="A713" s="454" t="s">
        <v>1248</v>
      </c>
      <c r="B713" s="454" t="s">
        <v>1248</v>
      </c>
      <c r="C713" s="454" t="s">
        <v>783</v>
      </c>
      <c r="D713" s="454" t="s">
        <v>1214</v>
      </c>
      <c r="E713" s="454" t="s">
        <v>1122</v>
      </c>
      <c r="F713" s="454" t="s">
        <v>250</v>
      </c>
      <c r="G713" s="455">
        <v>1</v>
      </c>
      <c r="H713" s="454" t="s">
        <v>6</v>
      </c>
      <c r="I713" s="456">
        <v>9.5000000000000001E-2</v>
      </c>
      <c r="J713" s="454" t="s">
        <v>706</v>
      </c>
      <c r="K713" s="457">
        <v>8.74</v>
      </c>
      <c r="L713" s="457">
        <v>8.74</v>
      </c>
      <c r="M713" s="457">
        <v>0.83</v>
      </c>
    </row>
    <row r="714" spans="1:13">
      <c r="A714" s="454" t="s">
        <v>1248</v>
      </c>
      <c r="B714" s="454" t="s">
        <v>1248</v>
      </c>
      <c r="C714" s="454" t="s">
        <v>783</v>
      </c>
      <c r="D714" s="454" t="s">
        <v>1215</v>
      </c>
      <c r="E714" s="454" t="s">
        <v>1122</v>
      </c>
      <c r="F714" s="454" t="s">
        <v>250</v>
      </c>
      <c r="G714" s="455">
        <v>1</v>
      </c>
      <c r="H714" s="454" t="s">
        <v>6</v>
      </c>
      <c r="I714" s="456">
        <v>0.95</v>
      </c>
      <c r="J714" s="454" t="s">
        <v>916</v>
      </c>
      <c r="K714" s="457">
        <v>10.26</v>
      </c>
      <c r="L714" s="457">
        <v>10.26</v>
      </c>
      <c r="M714" s="457">
        <v>9.7469999999999999</v>
      </c>
    </row>
    <row r="715" spans="1:13">
      <c r="A715" s="454" t="s">
        <v>1248</v>
      </c>
      <c r="B715" s="454" t="s">
        <v>1248</v>
      </c>
      <c r="C715" s="454" t="s">
        <v>783</v>
      </c>
      <c r="D715" s="454" t="s">
        <v>1216</v>
      </c>
      <c r="E715" s="454" t="s">
        <v>1122</v>
      </c>
      <c r="F715" s="454" t="s">
        <v>250</v>
      </c>
      <c r="G715" s="455">
        <v>1</v>
      </c>
      <c r="H715" s="454" t="s">
        <v>6</v>
      </c>
      <c r="I715" s="456">
        <v>0.95</v>
      </c>
      <c r="J715" s="454" t="s">
        <v>916</v>
      </c>
      <c r="K715" s="457">
        <v>6.14</v>
      </c>
      <c r="L715" s="457">
        <v>6.14</v>
      </c>
      <c r="M715" s="457">
        <v>5.8330000000000002</v>
      </c>
    </row>
    <row r="716" spans="1:13">
      <c r="A716" s="454" t="s">
        <v>1248</v>
      </c>
      <c r="B716" s="454" t="s">
        <v>1248</v>
      </c>
      <c r="C716" s="454" t="s">
        <v>783</v>
      </c>
      <c r="D716" s="454" t="s">
        <v>1217</v>
      </c>
      <c r="E716" s="454" t="s">
        <v>1122</v>
      </c>
      <c r="F716" s="454" t="s">
        <v>250</v>
      </c>
      <c r="G716" s="455">
        <v>1</v>
      </c>
      <c r="H716" s="454" t="s">
        <v>6</v>
      </c>
      <c r="I716" s="456">
        <v>0.16494</v>
      </c>
      <c r="J716" s="454" t="s">
        <v>706</v>
      </c>
      <c r="K716" s="457">
        <v>2</v>
      </c>
      <c r="L716" s="457">
        <v>2</v>
      </c>
      <c r="M716" s="457">
        <v>0.33</v>
      </c>
    </row>
    <row r="717" spans="1:13">
      <c r="A717" s="454" t="s">
        <v>1248</v>
      </c>
      <c r="B717" s="454" t="s">
        <v>1248</v>
      </c>
      <c r="C717" s="454" t="s">
        <v>783</v>
      </c>
      <c r="D717" s="454" t="s">
        <v>1218</v>
      </c>
      <c r="E717" s="454" t="s">
        <v>1122</v>
      </c>
      <c r="F717" s="454" t="s">
        <v>250</v>
      </c>
      <c r="G717" s="455">
        <v>1</v>
      </c>
      <c r="H717" s="454" t="s">
        <v>6</v>
      </c>
      <c r="I717" s="456">
        <v>9.5000000000000001E-2</v>
      </c>
      <c r="J717" s="454" t="s">
        <v>706</v>
      </c>
      <c r="K717" s="457">
        <v>11.419</v>
      </c>
      <c r="L717" s="457">
        <v>11.419</v>
      </c>
      <c r="M717" s="457">
        <v>1.085</v>
      </c>
    </row>
    <row r="718" spans="1:13">
      <c r="A718" s="454" t="s">
        <v>1248</v>
      </c>
      <c r="B718" s="454" t="s">
        <v>1248</v>
      </c>
      <c r="C718" s="454" t="s">
        <v>783</v>
      </c>
      <c r="D718" s="454" t="s">
        <v>1219</v>
      </c>
      <c r="E718" s="454" t="s">
        <v>1122</v>
      </c>
      <c r="F718" s="454" t="s">
        <v>250</v>
      </c>
      <c r="G718" s="455">
        <v>1</v>
      </c>
      <c r="H718" s="454" t="s">
        <v>6</v>
      </c>
      <c r="I718" s="456">
        <v>0.95</v>
      </c>
      <c r="J718" s="454" t="s">
        <v>916</v>
      </c>
      <c r="K718" s="457">
        <v>2.95</v>
      </c>
      <c r="L718" s="457">
        <v>2.95</v>
      </c>
      <c r="M718" s="457">
        <v>2.8029999999999999</v>
      </c>
    </row>
    <row r="719" spans="1:13">
      <c r="A719" s="454" t="s">
        <v>1248</v>
      </c>
      <c r="B719" s="454" t="s">
        <v>1248</v>
      </c>
      <c r="C719" s="454" t="s">
        <v>783</v>
      </c>
      <c r="D719" s="454" t="s">
        <v>1220</v>
      </c>
      <c r="E719" s="454" t="s">
        <v>1122</v>
      </c>
      <c r="F719" s="454" t="s">
        <v>250</v>
      </c>
      <c r="G719" s="455">
        <v>1</v>
      </c>
      <c r="H719" s="454" t="s">
        <v>6</v>
      </c>
      <c r="I719" s="456">
        <v>0.33190999999999998</v>
      </c>
      <c r="J719" s="454" t="s">
        <v>706</v>
      </c>
      <c r="K719" s="457">
        <v>10.836</v>
      </c>
      <c r="L719" s="457">
        <v>10.836</v>
      </c>
      <c r="M719" s="457">
        <v>3.597</v>
      </c>
    </row>
    <row r="720" spans="1:13">
      <c r="A720" s="454" t="s">
        <v>1248</v>
      </c>
      <c r="B720" s="454" t="s">
        <v>1248</v>
      </c>
      <c r="C720" s="454" t="s">
        <v>783</v>
      </c>
      <c r="D720" s="454" t="s">
        <v>1221</v>
      </c>
      <c r="E720" s="454" t="s">
        <v>1122</v>
      </c>
      <c r="F720" s="454" t="s">
        <v>250</v>
      </c>
      <c r="G720" s="455">
        <v>1</v>
      </c>
      <c r="H720" s="454" t="s">
        <v>6</v>
      </c>
      <c r="I720" s="456">
        <v>9.5000000000000001E-2</v>
      </c>
      <c r="J720" s="454" t="s">
        <v>706</v>
      </c>
      <c r="K720" s="457">
        <v>9.99</v>
      </c>
      <c r="L720" s="457">
        <v>9.99</v>
      </c>
      <c r="M720" s="457">
        <v>0.94899999999999995</v>
      </c>
    </row>
    <row r="721" spans="1:13">
      <c r="A721" s="454" t="s">
        <v>1248</v>
      </c>
      <c r="B721" s="454" t="s">
        <v>1248</v>
      </c>
      <c r="C721" s="454" t="s">
        <v>783</v>
      </c>
      <c r="D721" s="454" t="s">
        <v>1222</v>
      </c>
      <c r="E721" s="454" t="s">
        <v>1122</v>
      </c>
      <c r="F721" s="454" t="s">
        <v>250</v>
      </c>
      <c r="G721" s="455">
        <v>1</v>
      </c>
      <c r="H721" s="454" t="s">
        <v>6</v>
      </c>
      <c r="I721" s="456">
        <v>9.5000000000000001E-2</v>
      </c>
      <c r="J721" s="454" t="s">
        <v>706</v>
      </c>
      <c r="K721" s="457">
        <v>4.5990000000000002</v>
      </c>
      <c r="L721" s="457">
        <v>4.5990000000000002</v>
      </c>
      <c r="M721" s="457">
        <v>0.437</v>
      </c>
    </row>
    <row r="722" spans="1:13">
      <c r="A722" s="454" t="s">
        <v>1248</v>
      </c>
      <c r="B722" s="454" t="s">
        <v>1248</v>
      </c>
      <c r="C722" s="454" t="s">
        <v>844</v>
      </c>
      <c r="D722" s="454" t="s">
        <v>1223</v>
      </c>
      <c r="E722" s="454" t="s">
        <v>1122</v>
      </c>
      <c r="F722" s="454" t="s">
        <v>250</v>
      </c>
      <c r="G722" s="455">
        <v>1</v>
      </c>
      <c r="H722" s="454" t="s">
        <v>6</v>
      </c>
      <c r="I722" s="456">
        <v>0.95</v>
      </c>
      <c r="J722" s="454" t="s">
        <v>706</v>
      </c>
      <c r="K722" s="457">
        <v>21</v>
      </c>
      <c r="L722" s="457">
        <v>21</v>
      </c>
      <c r="M722" s="457">
        <v>19.95</v>
      </c>
    </row>
    <row r="723" spans="1:13">
      <c r="A723" s="454" t="s">
        <v>1248</v>
      </c>
      <c r="B723" s="454" t="s">
        <v>1248</v>
      </c>
      <c r="C723" s="454" t="s">
        <v>844</v>
      </c>
      <c r="D723" s="454" t="s">
        <v>1224</v>
      </c>
      <c r="E723" s="454" t="s">
        <v>1122</v>
      </c>
      <c r="F723" s="454" t="s">
        <v>250</v>
      </c>
      <c r="G723" s="455">
        <v>1</v>
      </c>
      <c r="H723" s="454" t="s">
        <v>6</v>
      </c>
      <c r="I723" s="456">
        <v>0.95</v>
      </c>
      <c r="J723" s="454" t="s">
        <v>706</v>
      </c>
      <c r="K723" s="457">
        <v>5.6</v>
      </c>
      <c r="L723" s="457">
        <v>5.6</v>
      </c>
      <c r="M723" s="457">
        <v>5.32</v>
      </c>
    </row>
    <row r="724" spans="1:13">
      <c r="A724" s="454" t="s">
        <v>1248</v>
      </c>
      <c r="B724" s="454" t="s">
        <v>1248</v>
      </c>
      <c r="C724" s="454" t="s">
        <v>844</v>
      </c>
      <c r="D724" s="454" t="s">
        <v>1225</v>
      </c>
      <c r="E724" s="454" t="s">
        <v>1122</v>
      </c>
      <c r="F724" s="454" t="s">
        <v>250</v>
      </c>
      <c r="G724" s="455">
        <v>1</v>
      </c>
      <c r="H724" s="454" t="s">
        <v>6</v>
      </c>
      <c r="I724" s="456">
        <v>0.95</v>
      </c>
      <c r="J724" s="454" t="s">
        <v>706</v>
      </c>
      <c r="K724" s="457">
        <v>35</v>
      </c>
      <c r="L724" s="457">
        <v>35</v>
      </c>
      <c r="M724" s="457">
        <v>33.25</v>
      </c>
    </row>
    <row r="725" spans="1:13">
      <c r="A725" s="454" t="s">
        <v>1248</v>
      </c>
      <c r="B725" s="454" t="s">
        <v>1248</v>
      </c>
      <c r="C725" s="454" t="s">
        <v>844</v>
      </c>
      <c r="D725" s="454" t="s">
        <v>1226</v>
      </c>
      <c r="E725" s="454" t="s">
        <v>1122</v>
      </c>
      <c r="F725" s="454" t="s">
        <v>250</v>
      </c>
      <c r="G725" s="455">
        <v>1</v>
      </c>
      <c r="H725" s="454" t="s">
        <v>6</v>
      </c>
      <c r="I725" s="456">
        <v>0.95</v>
      </c>
      <c r="J725" s="454" t="s">
        <v>916</v>
      </c>
      <c r="K725" s="457">
        <v>50</v>
      </c>
      <c r="L725" s="457">
        <v>50</v>
      </c>
      <c r="M725" s="457">
        <v>47.5</v>
      </c>
    </row>
    <row r="726" spans="1:13">
      <c r="A726" s="454" t="s">
        <v>1248</v>
      </c>
      <c r="B726" s="454" t="s">
        <v>1248</v>
      </c>
      <c r="C726" s="454" t="s">
        <v>851</v>
      </c>
      <c r="D726" s="454" t="s">
        <v>1227</v>
      </c>
      <c r="E726" s="454" t="s">
        <v>1122</v>
      </c>
      <c r="F726" s="454" t="s">
        <v>250</v>
      </c>
      <c r="G726" s="455">
        <v>1</v>
      </c>
      <c r="H726" s="454" t="s">
        <v>6</v>
      </c>
      <c r="I726" s="456">
        <v>0.76</v>
      </c>
      <c r="J726" s="454" t="s">
        <v>706</v>
      </c>
      <c r="K726" s="457">
        <v>10.5</v>
      </c>
      <c r="L726" s="457">
        <v>10.5</v>
      </c>
      <c r="M726" s="457">
        <v>7.98</v>
      </c>
    </row>
    <row r="727" spans="1:13">
      <c r="A727" s="454" t="s">
        <v>1248</v>
      </c>
      <c r="B727" s="454" t="s">
        <v>1248</v>
      </c>
      <c r="C727" s="454" t="s">
        <v>851</v>
      </c>
      <c r="D727" s="454" t="s">
        <v>1228</v>
      </c>
      <c r="E727" s="454" t="s">
        <v>1122</v>
      </c>
      <c r="F727" s="454" t="s">
        <v>250</v>
      </c>
      <c r="G727" s="455">
        <v>1</v>
      </c>
      <c r="H727" s="454" t="s">
        <v>6</v>
      </c>
      <c r="I727" s="456">
        <v>0.76</v>
      </c>
      <c r="J727" s="454" t="s">
        <v>706</v>
      </c>
      <c r="K727" s="457">
        <v>10.5</v>
      </c>
      <c r="L727" s="457">
        <v>10.5</v>
      </c>
      <c r="M727" s="457">
        <v>7.98</v>
      </c>
    </row>
    <row r="728" spans="1:13">
      <c r="A728" s="454" t="s">
        <v>879</v>
      </c>
      <c r="B728" s="454" t="s">
        <v>879</v>
      </c>
      <c r="C728" s="454" t="s">
        <v>783</v>
      </c>
      <c r="D728" s="454" t="s">
        <v>677</v>
      </c>
      <c r="E728" s="454" t="s">
        <v>10</v>
      </c>
      <c r="F728" s="454" t="s">
        <v>250</v>
      </c>
      <c r="G728" s="455">
        <v>1</v>
      </c>
      <c r="H728" s="454" t="s">
        <v>6</v>
      </c>
      <c r="I728" s="456">
        <v>1</v>
      </c>
      <c r="J728" s="454" t="s">
        <v>706</v>
      </c>
      <c r="K728" s="457">
        <v>5</v>
      </c>
      <c r="L728" s="457">
        <v>5</v>
      </c>
      <c r="M728" s="457">
        <v>5</v>
      </c>
    </row>
    <row r="729" spans="1:13">
      <c r="A729" s="454" t="s">
        <v>879</v>
      </c>
      <c r="B729" s="454" t="s">
        <v>879</v>
      </c>
      <c r="C729" s="454" t="s">
        <v>783</v>
      </c>
      <c r="D729" s="454" t="s">
        <v>676</v>
      </c>
      <c r="E729" s="454" t="s">
        <v>30</v>
      </c>
      <c r="F729" s="454" t="s">
        <v>250</v>
      </c>
      <c r="G729" s="455">
        <v>1</v>
      </c>
      <c r="H729" s="454" t="s">
        <v>6</v>
      </c>
      <c r="I729" s="456">
        <v>1</v>
      </c>
      <c r="J729" s="454" t="s">
        <v>706</v>
      </c>
      <c r="K729" s="457">
        <v>9</v>
      </c>
      <c r="L729" s="457">
        <v>9</v>
      </c>
      <c r="M729" s="457">
        <v>9</v>
      </c>
    </row>
    <row r="730" spans="1:13">
      <c r="A730" s="454" t="s">
        <v>879</v>
      </c>
      <c r="B730" s="454" t="s">
        <v>879</v>
      </c>
      <c r="C730" s="454" t="s">
        <v>783</v>
      </c>
      <c r="D730" s="454" t="s">
        <v>1229</v>
      </c>
      <c r="E730" s="454" t="s">
        <v>10</v>
      </c>
      <c r="F730" s="454" t="s">
        <v>250</v>
      </c>
      <c r="G730" s="455">
        <v>1</v>
      </c>
      <c r="H730" s="454" t="s">
        <v>6</v>
      </c>
      <c r="I730" s="456">
        <v>1</v>
      </c>
      <c r="J730" s="454" t="s">
        <v>706</v>
      </c>
      <c r="K730" s="457">
        <v>9.6020000000000003</v>
      </c>
      <c r="L730" s="457">
        <v>9.6020000000000003</v>
      </c>
      <c r="M730" s="457">
        <v>9.6020000000000003</v>
      </c>
    </row>
    <row r="731" spans="1:13">
      <c r="A731" s="454" t="s">
        <v>879</v>
      </c>
      <c r="B731" s="454" t="s">
        <v>879</v>
      </c>
      <c r="C731" s="454" t="s">
        <v>783</v>
      </c>
      <c r="D731" s="454" t="s">
        <v>680</v>
      </c>
      <c r="E731" s="454" t="s">
        <v>10</v>
      </c>
      <c r="F731" s="454" t="s">
        <v>250</v>
      </c>
      <c r="G731" s="455">
        <v>1</v>
      </c>
      <c r="H731" s="454" t="s">
        <v>6</v>
      </c>
      <c r="I731" s="456">
        <v>1</v>
      </c>
      <c r="J731" s="454" t="s">
        <v>706</v>
      </c>
      <c r="K731" s="457">
        <v>10.8</v>
      </c>
      <c r="L731" s="457">
        <v>10.8</v>
      </c>
      <c r="M731" s="457">
        <v>10.8</v>
      </c>
    </row>
    <row r="732" spans="1:13">
      <c r="A732" s="454" t="s">
        <v>879</v>
      </c>
      <c r="B732" s="454" t="s">
        <v>879</v>
      </c>
      <c r="C732" s="454" t="s">
        <v>783</v>
      </c>
      <c r="D732" s="454" t="s">
        <v>678</v>
      </c>
      <c r="E732" s="454" t="s">
        <v>10</v>
      </c>
      <c r="F732" s="454" t="s">
        <v>250</v>
      </c>
      <c r="G732" s="455">
        <v>1</v>
      </c>
      <c r="H732" s="454" t="s">
        <v>6</v>
      </c>
      <c r="I732" s="456">
        <v>1</v>
      </c>
      <c r="J732" s="454" t="s">
        <v>706</v>
      </c>
      <c r="K732" s="457">
        <v>14.5</v>
      </c>
      <c r="L732" s="457">
        <v>14.5</v>
      </c>
      <c r="M732" s="457">
        <v>14.5</v>
      </c>
    </row>
    <row r="733" spans="1:13">
      <c r="A733" s="454" t="s">
        <v>879</v>
      </c>
      <c r="B733" s="454" t="s">
        <v>879</v>
      </c>
      <c r="C733" s="454" t="s">
        <v>783</v>
      </c>
      <c r="D733" s="454" t="s">
        <v>683</v>
      </c>
      <c r="E733" s="454" t="s">
        <v>10</v>
      </c>
      <c r="F733" s="454" t="s">
        <v>250</v>
      </c>
      <c r="G733" s="455">
        <v>1</v>
      </c>
      <c r="H733" s="454" t="s">
        <v>6</v>
      </c>
      <c r="I733" s="456">
        <v>1</v>
      </c>
      <c r="J733" s="454" t="s">
        <v>706</v>
      </c>
      <c r="K733" s="457">
        <v>7</v>
      </c>
      <c r="L733" s="457">
        <v>7</v>
      </c>
      <c r="M733" s="457">
        <v>7</v>
      </c>
    </row>
    <row r="734" spans="1:13">
      <c r="A734" s="454" t="s">
        <v>879</v>
      </c>
      <c r="B734" s="454" t="s">
        <v>879</v>
      </c>
      <c r="C734" s="454" t="s">
        <v>783</v>
      </c>
      <c r="D734" s="454" t="s">
        <v>686</v>
      </c>
      <c r="E734" s="454" t="s">
        <v>10</v>
      </c>
      <c r="F734" s="454" t="s">
        <v>250</v>
      </c>
      <c r="G734" s="455">
        <v>1</v>
      </c>
      <c r="H734" s="454" t="s">
        <v>6</v>
      </c>
      <c r="I734" s="456">
        <v>1</v>
      </c>
      <c r="J734" s="454" t="s">
        <v>706</v>
      </c>
      <c r="K734" s="457">
        <v>9</v>
      </c>
      <c r="L734" s="457">
        <v>9</v>
      </c>
      <c r="M734" s="457">
        <v>9</v>
      </c>
    </row>
    <row r="735" spans="1:13">
      <c r="A735" s="454" t="s">
        <v>879</v>
      </c>
      <c r="B735" s="454" t="s">
        <v>879</v>
      </c>
      <c r="C735" s="454" t="s">
        <v>783</v>
      </c>
      <c r="D735" s="454" t="s">
        <v>691</v>
      </c>
      <c r="E735" s="454" t="s">
        <v>10</v>
      </c>
      <c r="F735" s="454" t="s">
        <v>250</v>
      </c>
      <c r="G735" s="455">
        <v>1</v>
      </c>
      <c r="H735" s="454" t="s">
        <v>6</v>
      </c>
      <c r="I735" s="456">
        <v>1</v>
      </c>
      <c r="J735" s="454" t="s">
        <v>706</v>
      </c>
      <c r="K735" s="457">
        <v>10</v>
      </c>
      <c r="L735" s="457">
        <v>10</v>
      </c>
      <c r="M735" s="457">
        <v>10</v>
      </c>
    </row>
    <row r="736" spans="1:13">
      <c r="A736" s="454" t="s">
        <v>879</v>
      </c>
      <c r="B736" s="454" t="s">
        <v>879</v>
      </c>
      <c r="C736" s="454" t="s">
        <v>783</v>
      </c>
      <c r="D736" s="454" t="s">
        <v>689</v>
      </c>
      <c r="E736" s="454" t="s">
        <v>10</v>
      </c>
      <c r="F736" s="454" t="s">
        <v>250</v>
      </c>
      <c r="G736" s="455">
        <v>1</v>
      </c>
      <c r="H736" s="454" t="s">
        <v>6</v>
      </c>
      <c r="I736" s="456">
        <v>1</v>
      </c>
      <c r="J736" s="454" t="s">
        <v>706</v>
      </c>
      <c r="K736" s="457">
        <v>10</v>
      </c>
      <c r="L736" s="457">
        <v>10</v>
      </c>
      <c r="M736" s="457">
        <v>10</v>
      </c>
    </row>
    <row r="737" spans="1:13">
      <c r="A737" s="454" t="s">
        <v>879</v>
      </c>
      <c r="B737" s="454" t="s">
        <v>879</v>
      </c>
      <c r="C737" s="454" t="s">
        <v>783</v>
      </c>
      <c r="D737" s="454" t="s">
        <v>943</v>
      </c>
      <c r="E737" s="454" t="s">
        <v>10</v>
      </c>
      <c r="F737" s="454" t="s">
        <v>250</v>
      </c>
      <c r="G737" s="455">
        <v>1</v>
      </c>
      <c r="H737" s="454" t="s">
        <v>6</v>
      </c>
      <c r="I737" s="456">
        <v>1</v>
      </c>
      <c r="J737" s="454" t="s">
        <v>706</v>
      </c>
      <c r="K737" s="457">
        <v>44</v>
      </c>
      <c r="L737" s="457">
        <v>44</v>
      </c>
      <c r="M737" s="457">
        <v>44</v>
      </c>
    </row>
    <row r="738" spans="1:13">
      <c r="A738" s="454" t="s">
        <v>879</v>
      </c>
      <c r="B738" s="454" t="s">
        <v>879</v>
      </c>
      <c r="C738" s="454" t="s">
        <v>783</v>
      </c>
      <c r="D738" s="454" t="s">
        <v>944</v>
      </c>
      <c r="E738" s="454" t="s">
        <v>10</v>
      </c>
      <c r="F738" s="454" t="s">
        <v>250</v>
      </c>
      <c r="G738" s="455">
        <v>1</v>
      </c>
      <c r="H738" s="454" t="s">
        <v>6</v>
      </c>
      <c r="I738" s="456">
        <v>1</v>
      </c>
      <c r="J738" s="454" t="s">
        <v>706</v>
      </c>
      <c r="K738" s="457">
        <v>33</v>
      </c>
      <c r="L738" s="457">
        <v>33</v>
      </c>
      <c r="M738" s="457">
        <v>33</v>
      </c>
    </row>
    <row r="739" spans="1:13">
      <c r="A739" s="454" t="s">
        <v>879</v>
      </c>
      <c r="B739" s="454" t="s">
        <v>879</v>
      </c>
      <c r="C739" s="454" t="s">
        <v>783</v>
      </c>
      <c r="D739" s="454" t="s">
        <v>696</v>
      </c>
      <c r="E739" s="454" t="s">
        <v>10</v>
      </c>
      <c r="F739" s="454" t="s">
        <v>250</v>
      </c>
      <c r="G739" s="455">
        <v>1</v>
      </c>
      <c r="H739" s="454" t="s">
        <v>6</v>
      </c>
      <c r="I739" s="456">
        <v>1</v>
      </c>
      <c r="J739" s="454" t="s">
        <v>706</v>
      </c>
      <c r="K739" s="457">
        <v>7</v>
      </c>
      <c r="L739" s="457">
        <v>7</v>
      </c>
      <c r="M739" s="457">
        <v>7</v>
      </c>
    </row>
    <row r="740" spans="1:13">
      <c r="A740" s="454" t="s">
        <v>879</v>
      </c>
      <c r="B740" s="454" t="s">
        <v>879</v>
      </c>
      <c r="C740" s="454" t="s">
        <v>783</v>
      </c>
      <c r="D740" s="454" t="s">
        <v>206</v>
      </c>
      <c r="E740" s="454" t="s">
        <v>10</v>
      </c>
      <c r="F740" s="454" t="s">
        <v>250</v>
      </c>
      <c r="G740" s="455">
        <v>1</v>
      </c>
      <c r="H740" s="454" t="s">
        <v>6</v>
      </c>
      <c r="I740" s="456">
        <v>1</v>
      </c>
      <c r="J740" s="454" t="s">
        <v>706</v>
      </c>
      <c r="K740" s="457">
        <v>31</v>
      </c>
      <c r="L740" s="457">
        <v>31</v>
      </c>
      <c r="M740" s="457">
        <v>31</v>
      </c>
    </row>
    <row r="741" spans="1:13">
      <c r="A741" s="454" t="s">
        <v>879</v>
      </c>
      <c r="B741" s="454" t="s">
        <v>879</v>
      </c>
      <c r="C741" s="454" t="s">
        <v>783</v>
      </c>
      <c r="D741" s="454" t="s">
        <v>203</v>
      </c>
      <c r="E741" s="454" t="s">
        <v>30</v>
      </c>
      <c r="F741" s="454" t="s">
        <v>250</v>
      </c>
      <c r="G741" s="455">
        <v>1</v>
      </c>
      <c r="H741" s="454" t="s">
        <v>6</v>
      </c>
      <c r="I741" s="456">
        <v>1</v>
      </c>
      <c r="J741" s="454" t="s">
        <v>706</v>
      </c>
      <c r="K741" s="457">
        <v>6</v>
      </c>
      <c r="L741" s="457">
        <v>6</v>
      </c>
      <c r="M741" s="457">
        <v>6</v>
      </c>
    </row>
    <row r="742" spans="1:13">
      <c r="A742" s="454" t="s">
        <v>879</v>
      </c>
      <c r="B742" s="454" t="s">
        <v>879</v>
      </c>
      <c r="C742" s="454" t="s">
        <v>783</v>
      </c>
      <c r="D742" s="454" t="s">
        <v>203</v>
      </c>
      <c r="E742" s="454" t="s">
        <v>10</v>
      </c>
      <c r="F742" s="454" t="s">
        <v>250</v>
      </c>
      <c r="G742" s="455">
        <v>1</v>
      </c>
      <c r="H742" s="454" t="s">
        <v>6</v>
      </c>
      <c r="I742" s="456">
        <v>1</v>
      </c>
      <c r="J742" s="454" t="s">
        <v>706</v>
      </c>
      <c r="K742" s="457">
        <v>67</v>
      </c>
      <c r="L742" s="457">
        <v>67</v>
      </c>
      <c r="M742" s="457">
        <v>67</v>
      </c>
    </row>
    <row r="743" spans="1:13">
      <c r="A743" s="454" t="s">
        <v>879</v>
      </c>
      <c r="B743" s="454" t="s">
        <v>879</v>
      </c>
      <c r="C743" s="454" t="s">
        <v>783</v>
      </c>
      <c r="D743" s="454" t="s">
        <v>681</v>
      </c>
      <c r="E743" s="454" t="s">
        <v>10</v>
      </c>
      <c r="F743" s="454" t="s">
        <v>250</v>
      </c>
      <c r="G743" s="455">
        <v>1</v>
      </c>
      <c r="H743" s="454" t="s">
        <v>6</v>
      </c>
      <c r="I743" s="456">
        <v>1</v>
      </c>
      <c r="J743" s="454" t="s">
        <v>706</v>
      </c>
      <c r="K743" s="457">
        <v>15.185</v>
      </c>
      <c r="L743" s="457">
        <v>15.185</v>
      </c>
      <c r="M743" s="457">
        <v>15.185</v>
      </c>
    </row>
    <row r="744" spans="1:13">
      <c r="A744" s="454" t="s">
        <v>879</v>
      </c>
      <c r="B744" s="454" t="s">
        <v>879</v>
      </c>
      <c r="C744" s="454" t="s">
        <v>783</v>
      </c>
      <c r="D744" s="454" t="s">
        <v>682</v>
      </c>
      <c r="E744" s="454" t="s">
        <v>10</v>
      </c>
      <c r="F744" s="454" t="s">
        <v>250</v>
      </c>
      <c r="G744" s="455">
        <v>1</v>
      </c>
      <c r="H744" s="454" t="s">
        <v>6</v>
      </c>
      <c r="I744" s="456">
        <v>1</v>
      </c>
      <c r="J744" s="454" t="s">
        <v>706</v>
      </c>
      <c r="K744" s="457">
        <v>28</v>
      </c>
      <c r="L744" s="457">
        <v>28</v>
      </c>
      <c r="M744" s="457">
        <v>28</v>
      </c>
    </row>
    <row r="745" spans="1:13">
      <c r="A745" s="454" t="s">
        <v>879</v>
      </c>
      <c r="B745" s="454" t="s">
        <v>879</v>
      </c>
      <c r="C745" s="454" t="s">
        <v>783</v>
      </c>
      <c r="D745" s="454" t="s">
        <v>687</v>
      </c>
      <c r="E745" s="454" t="s">
        <v>35</v>
      </c>
      <c r="F745" s="454" t="s">
        <v>250</v>
      </c>
      <c r="G745" s="455">
        <v>1</v>
      </c>
      <c r="H745" s="454" t="s">
        <v>6</v>
      </c>
      <c r="I745" s="456">
        <v>1</v>
      </c>
      <c r="J745" s="454" t="s">
        <v>706</v>
      </c>
      <c r="K745" s="457">
        <v>8</v>
      </c>
      <c r="L745" s="457">
        <v>8</v>
      </c>
      <c r="M745" s="457">
        <v>8</v>
      </c>
    </row>
    <row r="746" spans="1:13">
      <c r="A746" s="454" t="s">
        <v>879</v>
      </c>
      <c r="B746" s="454" t="s">
        <v>879</v>
      </c>
      <c r="C746" s="454" t="s">
        <v>783</v>
      </c>
      <c r="D746" s="454" t="s">
        <v>688</v>
      </c>
      <c r="E746" s="454" t="s">
        <v>1122</v>
      </c>
      <c r="F746" s="454" t="s">
        <v>250</v>
      </c>
      <c r="G746" s="455">
        <v>1</v>
      </c>
      <c r="H746" s="454" t="s">
        <v>6</v>
      </c>
      <c r="I746" s="456">
        <v>1</v>
      </c>
      <c r="J746" s="454" t="s">
        <v>706</v>
      </c>
      <c r="K746" s="457">
        <v>0.45700000000000002</v>
      </c>
      <c r="L746" s="457">
        <v>0.45700000000000002</v>
      </c>
      <c r="M746" s="457">
        <v>0.45700000000000002</v>
      </c>
    </row>
    <row r="747" spans="1:13">
      <c r="A747" s="454" t="s">
        <v>879</v>
      </c>
      <c r="B747" s="454" t="s">
        <v>879</v>
      </c>
      <c r="C747" s="454" t="s">
        <v>783</v>
      </c>
      <c r="D747" s="454" t="s">
        <v>199</v>
      </c>
      <c r="E747" s="454" t="s">
        <v>30</v>
      </c>
      <c r="F747" s="454" t="s">
        <v>250</v>
      </c>
      <c r="G747" s="455">
        <v>1</v>
      </c>
      <c r="H747" s="454" t="s">
        <v>6</v>
      </c>
      <c r="I747" s="456">
        <v>1</v>
      </c>
      <c r="J747" s="454" t="s">
        <v>706</v>
      </c>
      <c r="K747" s="457">
        <v>66</v>
      </c>
      <c r="L747" s="457">
        <v>66</v>
      </c>
      <c r="M747" s="457">
        <v>66</v>
      </c>
    </row>
    <row r="748" spans="1:13">
      <c r="A748" s="454" t="s">
        <v>879</v>
      </c>
      <c r="B748" s="454" t="s">
        <v>879</v>
      </c>
      <c r="C748" s="454" t="s">
        <v>783</v>
      </c>
      <c r="D748" s="454" t="s">
        <v>199</v>
      </c>
      <c r="E748" s="454" t="s">
        <v>10</v>
      </c>
      <c r="F748" s="454" t="s">
        <v>250</v>
      </c>
      <c r="G748" s="455">
        <v>1</v>
      </c>
      <c r="H748" s="454" t="s">
        <v>6</v>
      </c>
      <c r="I748" s="456">
        <v>1</v>
      </c>
      <c r="J748" s="454" t="s">
        <v>706</v>
      </c>
      <c r="K748" s="457">
        <v>95</v>
      </c>
      <c r="L748" s="457">
        <v>95</v>
      </c>
      <c r="M748" s="457">
        <v>95</v>
      </c>
    </row>
    <row r="749" spans="1:13">
      <c r="A749" s="454" t="s">
        <v>879</v>
      </c>
      <c r="B749" s="454" t="s">
        <v>879</v>
      </c>
      <c r="C749" s="454" t="s">
        <v>783</v>
      </c>
      <c r="D749" s="454" t="s">
        <v>202</v>
      </c>
      <c r="E749" s="454" t="s">
        <v>10</v>
      </c>
      <c r="F749" s="454" t="s">
        <v>250</v>
      </c>
      <c r="G749" s="455">
        <v>1</v>
      </c>
      <c r="H749" s="454" t="s">
        <v>6</v>
      </c>
      <c r="I749" s="456">
        <v>1</v>
      </c>
      <c r="J749" s="454" t="s">
        <v>706</v>
      </c>
      <c r="K749" s="457">
        <v>57.814999999999998</v>
      </c>
      <c r="L749" s="457">
        <v>57.814999999999998</v>
      </c>
      <c r="M749" s="457">
        <v>57.814999999999998</v>
      </c>
    </row>
    <row r="750" spans="1:13">
      <c r="A750" s="454" t="s">
        <v>879</v>
      </c>
      <c r="B750" s="454" t="s">
        <v>879</v>
      </c>
      <c r="C750" s="454" t="s">
        <v>783</v>
      </c>
      <c r="D750" s="454" t="s">
        <v>684</v>
      </c>
      <c r="E750" s="454" t="s">
        <v>10</v>
      </c>
      <c r="F750" s="454" t="s">
        <v>250</v>
      </c>
      <c r="G750" s="455">
        <v>1</v>
      </c>
      <c r="H750" s="454" t="s">
        <v>6</v>
      </c>
      <c r="I750" s="456">
        <v>1</v>
      </c>
      <c r="J750" s="454" t="s">
        <v>706</v>
      </c>
      <c r="K750" s="457">
        <v>36.814999999999998</v>
      </c>
      <c r="L750" s="457">
        <v>36.814999999999998</v>
      </c>
      <c r="M750" s="457">
        <v>36.814999999999998</v>
      </c>
    </row>
    <row r="751" spans="1:13">
      <c r="A751" s="454" t="s">
        <v>879</v>
      </c>
      <c r="B751" s="454" t="s">
        <v>879</v>
      </c>
      <c r="C751" s="454" t="s">
        <v>783</v>
      </c>
      <c r="D751" s="454" t="s">
        <v>679</v>
      </c>
      <c r="E751" s="454" t="s">
        <v>10</v>
      </c>
      <c r="F751" s="454" t="s">
        <v>250</v>
      </c>
      <c r="G751" s="455">
        <v>1</v>
      </c>
      <c r="H751" s="454" t="s">
        <v>6</v>
      </c>
      <c r="I751" s="456">
        <v>1</v>
      </c>
      <c r="J751" s="454" t="s">
        <v>706</v>
      </c>
      <c r="K751" s="457">
        <v>10.8</v>
      </c>
      <c r="L751" s="457">
        <v>10.8</v>
      </c>
      <c r="M751" s="457">
        <v>10.8</v>
      </c>
    </row>
    <row r="752" spans="1:13">
      <c r="A752" s="454" t="s">
        <v>879</v>
      </c>
      <c r="B752" s="454" t="s">
        <v>879</v>
      </c>
      <c r="C752" s="454" t="s">
        <v>783</v>
      </c>
      <c r="D752" s="454" t="s">
        <v>945</v>
      </c>
      <c r="E752" s="454" t="s">
        <v>10</v>
      </c>
      <c r="F752" s="454" t="s">
        <v>250</v>
      </c>
      <c r="G752" s="455">
        <v>1</v>
      </c>
      <c r="H752" s="454" t="s">
        <v>6</v>
      </c>
      <c r="I752" s="456">
        <v>1</v>
      </c>
      <c r="J752" s="454" t="s">
        <v>706</v>
      </c>
      <c r="K752" s="457">
        <v>90</v>
      </c>
      <c r="L752" s="457">
        <v>90</v>
      </c>
      <c r="M752" s="457">
        <v>90</v>
      </c>
    </row>
    <row r="753" spans="1:13">
      <c r="A753" s="454" t="s">
        <v>879</v>
      </c>
      <c r="B753" s="454" t="s">
        <v>879</v>
      </c>
      <c r="C753" s="454" t="s">
        <v>783</v>
      </c>
      <c r="D753" s="454" t="s">
        <v>685</v>
      </c>
      <c r="E753" s="454" t="s">
        <v>10</v>
      </c>
      <c r="F753" s="454" t="s">
        <v>250</v>
      </c>
      <c r="G753" s="455">
        <v>1</v>
      </c>
      <c r="H753" s="454" t="s">
        <v>6</v>
      </c>
      <c r="I753" s="456">
        <v>1</v>
      </c>
      <c r="J753" s="454" t="s">
        <v>706</v>
      </c>
      <c r="K753" s="457">
        <v>5</v>
      </c>
      <c r="L753" s="457">
        <v>5</v>
      </c>
      <c r="M753" s="457">
        <v>5</v>
      </c>
    </row>
    <row r="754" spans="1:13">
      <c r="A754" s="454" t="s">
        <v>879</v>
      </c>
      <c r="B754" s="454" t="s">
        <v>879</v>
      </c>
      <c r="C754" s="454" t="s">
        <v>783</v>
      </c>
      <c r="D754" s="454" t="s">
        <v>690</v>
      </c>
      <c r="E754" s="454" t="s">
        <v>10</v>
      </c>
      <c r="F754" s="454" t="s">
        <v>250</v>
      </c>
      <c r="G754" s="455">
        <v>1</v>
      </c>
      <c r="H754" s="454" t="s">
        <v>6</v>
      </c>
      <c r="I754" s="456">
        <v>1</v>
      </c>
      <c r="J754" s="454" t="s">
        <v>706</v>
      </c>
      <c r="K754" s="457">
        <v>6</v>
      </c>
      <c r="L754" s="457">
        <v>6</v>
      </c>
      <c r="M754" s="457">
        <v>6</v>
      </c>
    </row>
    <row r="755" spans="1:13">
      <c r="A755" s="454" t="s">
        <v>879</v>
      </c>
      <c r="B755" s="454" t="s">
        <v>879</v>
      </c>
      <c r="C755" s="454" t="s">
        <v>783</v>
      </c>
      <c r="D755" s="454" t="s">
        <v>200</v>
      </c>
      <c r="E755" s="454" t="s">
        <v>10</v>
      </c>
      <c r="F755" s="454" t="s">
        <v>250</v>
      </c>
      <c r="G755" s="455">
        <v>1</v>
      </c>
      <c r="H755" s="454" t="s">
        <v>6</v>
      </c>
      <c r="I755" s="456">
        <v>1</v>
      </c>
      <c r="J755" s="454" t="s">
        <v>706</v>
      </c>
      <c r="K755" s="457">
        <v>130</v>
      </c>
      <c r="L755" s="457">
        <v>130</v>
      </c>
      <c r="M755" s="457">
        <v>130</v>
      </c>
    </row>
    <row r="756" spans="1:13">
      <c r="A756" s="454" t="s">
        <v>879</v>
      </c>
      <c r="B756" s="454" t="s">
        <v>879</v>
      </c>
      <c r="C756" s="454" t="s">
        <v>783</v>
      </c>
      <c r="D756" s="454" t="s">
        <v>201</v>
      </c>
      <c r="E756" s="454" t="s">
        <v>35</v>
      </c>
      <c r="F756" s="454" t="s">
        <v>250</v>
      </c>
      <c r="G756" s="455">
        <v>1</v>
      </c>
      <c r="H756" s="454" t="s">
        <v>6</v>
      </c>
      <c r="I756" s="456">
        <v>1</v>
      </c>
      <c r="J756" s="454" t="s">
        <v>706</v>
      </c>
      <c r="K756" s="457">
        <v>7</v>
      </c>
      <c r="L756" s="457">
        <v>7</v>
      </c>
      <c r="M756" s="457">
        <v>7</v>
      </c>
    </row>
    <row r="757" spans="1:13">
      <c r="A757" s="454" t="s">
        <v>879</v>
      </c>
      <c r="B757" s="454" t="s">
        <v>879</v>
      </c>
      <c r="C757" s="454" t="s">
        <v>783</v>
      </c>
      <c r="D757" s="454" t="s">
        <v>201</v>
      </c>
      <c r="E757" s="454" t="s">
        <v>10</v>
      </c>
      <c r="F757" s="454" t="s">
        <v>250</v>
      </c>
      <c r="G757" s="455">
        <v>1</v>
      </c>
      <c r="H757" s="454" t="s">
        <v>6</v>
      </c>
      <c r="I757" s="456">
        <v>1</v>
      </c>
      <c r="J757" s="454" t="s">
        <v>706</v>
      </c>
      <c r="K757" s="457">
        <v>130</v>
      </c>
      <c r="L757" s="457">
        <v>130</v>
      </c>
      <c r="M757" s="457">
        <v>130</v>
      </c>
    </row>
    <row r="758" spans="1:13">
      <c r="A758" s="454" t="s">
        <v>879</v>
      </c>
      <c r="B758" s="454" t="s">
        <v>879</v>
      </c>
      <c r="C758" s="454" t="s">
        <v>783</v>
      </c>
      <c r="D758" s="454" t="s">
        <v>205</v>
      </c>
      <c r="E758" s="454" t="s">
        <v>10</v>
      </c>
      <c r="F758" s="454" t="s">
        <v>250</v>
      </c>
      <c r="G758" s="455">
        <v>1</v>
      </c>
      <c r="H758" s="454" t="s">
        <v>6</v>
      </c>
      <c r="I758" s="456">
        <v>1</v>
      </c>
      <c r="J758" s="454" t="s">
        <v>706</v>
      </c>
      <c r="K758" s="457">
        <v>55</v>
      </c>
      <c r="L758" s="457">
        <v>55</v>
      </c>
      <c r="M758" s="457">
        <v>55</v>
      </c>
    </row>
    <row r="759" spans="1:13">
      <c r="A759" s="454" t="s">
        <v>879</v>
      </c>
      <c r="B759" s="454" t="s">
        <v>879</v>
      </c>
      <c r="C759" s="454" t="s">
        <v>783</v>
      </c>
      <c r="D759" s="454" t="s">
        <v>910</v>
      </c>
      <c r="E759" s="454" t="s">
        <v>10</v>
      </c>
      <c r="F759" s="454" t="s">
        <v>250</v>
      </c>
      <c r="G759" s="455">
        <v>1</v>
      </c>
      <c r="H759" s="454" t="s">
        <v>6</v>
      </c>
      <c r="I759" s="456">
        <v>1</v>
      </c>
      <c r="J759" s="454" t="s">
        <v>706</v>
      </c>
      <c r="K759" s="457">
        <v>12</v>
      </c>
      <c r="L759" s="457">
        <v>12</v>
      </c>
      <c r="M759" s="457">
        <v>12</v>
      </c>
    </row>
    <row r="760" spans="1:13">
      <c r="A760" s="454" t="s">
        <v>879</v>
      </c>
      <c r="B760" s="454" t="s">
        <v>879</v>
      </c>
      <c r="C760" s="454" t="s">
        <v>783</v>
      </c>
      <c r="D760" s="454" t="s">
        <v>692</v>
      </c>
      <c r="E760" s="454" t="s">
        <v>10</v>
      </c>
      <c r="F760" s="454" t="s">
        <v>250</v>
      </c>
      <c r="G760" s="455">
        <v>1</v>
      </c>
      <c r="H760" s="454" t="s">
        <v>6</v>
      </c>
      <c r="I760" s="456">
        <v>1</v>
      </c>
      <c r="J760" s="454" t="s">
        <v>706</v>
      </c>
      <c r="K760" s="457">
        <v>5</v>
      </c>
      <c r="L760" s="457">
        <v>5</v>
      </c>
      <c r="M760" s="457">
        <v>5</v>
      </c>
    </row>
    <row r="761" spans="1:13">
      <c r="A761" s="454" t="s">
        <v>879</v>
      </c>
      <c r="B761" s="454" t="s">
        <v>879</v>
      </c>
      <c r="C761" s="454" t="s">
        <v>783</v>
      </c>
      <c r="D761" s="454" t="s">
        <v>693</v>
      </c>
      <c r="E761" s="454" t="s">
        <v>1122</v>
      </c>
      <c r="F761" s="454" t="s">
        <v>250</v>
      </c>
      <c r="G761" s="455">
        <v>1</v>
      </c>
      <c r="H761" s="454" t="s">
        <v>6</v>
      </c>
      <c r="I761" s="456">
        <v>1</v>
      </c>
      <c r="J761" s="454" t="s">
        <v>706</v>
      </c>
      <c r="K761" s="457">
        <v>5</v>
      </c>
      <c r="L761" s="457">
        <v>5</v>
      </c>
      <c r="M761" s="457">
        <v>5</v>
      </c>
    </row>
    <row r="762" spans="1:13">
      <c r="A762" s="454" t="s">
        <v>879</v>
      </c>
      <c r="B762" s="454" t="s">
        <v>879</v>
      </c>
      <c r="C762" s="454" t="s">
        <v>783</v>
      </c>
      <c r="D762" s="454" t="s">
        <v>694</v>
      </c>
      <c r="E762" s="454" t="s">
        <v>10</v>
      </c>
      <c r="F762" s="454" t="s">
        <v>250</v>
      </c>
      <c r="G762" s="455">
        <v>1</v>
      </c>
      <c r="H762" s="454" t="s">
        <v>6</v>
      </c>
      <c r="I762" s="456">
        <v>1</v>
      </c>
      <c r="J762" s="454" t="s">
        <v>706</v>
      </c>
      <c r="K762" s="457">
        <v>8.8309999999999995</v>
      </c>
      <c r="L762" s="457">
        <v>8.8309999999999995</v>
      </c>
      <c r="M762" s="457">
        <v>8.8309999999999995</v>
      </c>
    </row>
    <row r="763" spans="1:13">
      <c r="A763" s="454" t="s">
        <v>879</v>
      </c>
      <c r="B763" s="454" t="s">
        <v>879</v>
      </c>
      <c r="C763" s="454" t="s">
        <v>783</v>
      </c>
      <c r="D763" s="454" t="s">
        <v>204</v>
      </c>
      <c r="E763" s="454" t="s">
        <v>10</v>
      </c>
      <c r="F763" s="454" t="s">
        <v>250</v>
      </c>
      <c r="G763" s="455">
        <v>1</v>
      </c>
      <c r="H763" s="454" t="s">
        <v>6</v>
      </c>
      <c r="I763" s="456">
        <v>1</v>
      </c>
      <c r="J763" s="454" t="s">
        <v>706</v>
      </c>
      <c r="K763" s="457">
        <v>17</v>
      </c>
      <c r="L763" s="457">
        <v>17</v>
      </c>
      <c r="M763" s="457">
        <v>17</v>
      </c>
    </row>
    <row r="764" spans="1:13">
      <c r="A764" s="454" t="s">
        <v>879</v>
      </c>
      <c r="B764" s="454" t="s">
        <v>879</v>
      </c>
      <c r="C764" s="454" t="s">
        <v>783</v>
      </c>
      <c r="D764" s="454" t="s">
        <v>695</v>
      </c>
      <c r="E764" s="454" t="s">
        <v>10</v>
      </c>
      <c r="F764" s="454" t="s">
        <v>250</v>
      </c>
      <c r="G764" s="455">
        <v>1</v>
      </c>
      <c r="H764" s="454" t="s">
        <v>6</v>
      </c>
      <c r="I764" s="456">
        <v>1</v>
      </c>
      <c r="J764" s="454" t="s">
        <v>706</v>
      </c>
      <c r="K764" s="457">
        <v>10.743</v>
      </c>
      <c r="L764" s="457">
        <v>10.743</v>
      </c>
      <c r="M764" s="457">
        <v>10.743</v>
      </c>
    </row>
    <row r="765" spans="1:13">
      <c r="A765" s="454" t="s">
        <v>879</v>
      </c>
      <c r="B765" s="454" t="s">
        <v>879</v>
      </c>
      <c r="C765" s="454" t="s">
        <v>783</v>
      </c>
      <c r="D765" s="454" t="s">
        <v>711</v>
      </c>
      <c r="E765" s="454" t="s">
        <v>10</v>
      </c>
      <c r="F765" s="454" t="s">
        <v>250</v>
      </c>
      <c r="G765" s="455">
        <v>1</v>
      </c>
      <c r="H765" s="454" t="s">
        <v>6</v>
      </c>
      <c r="I765" s="456">
        <v>1</v>
      </c>
      <c r="J765" s="454" t="s">
        <v>706</v>
      </c>
      <c r="K765" s="457">
        <v>5</v>
      </c>
      <c r="L765" s="457">
        <v>5</v>
      </c>
      <c r="M765" s="457">
        <v>5</v>
      </c>
    </row>
    <row r="766" spans="1:13">
      <c r="A766" s="454" t="s">
        <v>879</v>
      </c>
      <c r="B766" s="454" t="s">
        <v>879</v>
      </c>
      <c r="C766" s="454" t="s">
        <v>783</v>
      </c>
      <c r="D766" s="454" t="s">
        <v>697</v>
      </c>
      <c r="E766" s="454" t="s">
        <v>30</v>
      </c>
      <c r="F766" s="454" t="s">
        <v>250</v>
      </c>
      <c r="G766" s="455">
        <v>1</v>
      </c>
      <c r="H766" s="454" t="s">
        <v>6</v>
      </c>
      <c r="I766" s="456">
        <v>1</v>
      </c>
      <c r="J766" s="454" t="s">
        <v>706</v>
      </c>
      <c r="K766" s="457">
        <v>12</v>
      </c>
      <c r="L766" s="457">
        <v>12</v>
      </c>
      <c r="M766" s="457">
        <v>12</v>
      </c>
    </row>
    <row r="767" spans="1:13">
      <c r="A767" s="454" t="s">
        <v>879</v>
      </c>
      <c r="B767" s="454" t="s">
        <v>879</v>
      </c>
      <c r="C767" s="454" t="s">
        <v>783</v>
      </c>
      <c r="D767" s="454" t="s">
        <v>697</v>
      </c>
      <c r="E767" s="454" t="s">
        <v>10</v>
      </c>
      <c r="F767" s="454" t="s">
        <v>250</v>
      </c>
      <c r="G767" s="455">
        <v>1</v>
      </c>
      <c r="H767" s="454" t="s">
        <v>6</v>
      </c>
      <c r="I767" s="456">
        <v>1</v>
      </c>
      <c r="J767" s="454" t="s">
        <v>706</v>
      </c>
      <c r="K767" s="457">
        <v>6.8</v>
      </c>
      <c r="L767" s="457">
        <v>6.8</v>
      </c>
      <c r="M767" s="457">
        <v>6.8</v>
      </c>
    </row>
    <row r="768" spans="1:13">
      <c r="A768" s="454" t="s">
        <v>879</v>
      </c>
      <c r="B768" s="454" t="s">
        <v>879</v>
      </c>
      <c r="C768" s="454" t="s">
        <v>783</v>
      </c>
      <c r="D768" s="454" t="s">
        <v>698</v>
      </c>
      <c r="E768" s="454" t="s">
        <v>10</v>
      </c>
      <c r="F768" s="454" t="s">
        <v>250</v>
      </c>
      <c r="G768" s="455">
        <v>1</v>
      </c>
      <c r="H768" s="454" t="s">
        <v>6</v>
      </c>
      <c r="I768" s="456">
        <v>1</v>
      </c>
      <c r="J768" s="454" t="s">
        <v>706</v>
      </c>
      <c r="K768" s="457">
        <v>5.3849999999999998</v>
      </c>
      <c r="L768" s="457">
        <v>5.3849999999999998</v>
      </c>
      <c r="M768" s="457">
        <v>5.3849999999999998</v>
      </c>
    </row>
    <row r="769" spans="1:13">
      <c r="A769" s="454" t="s">
        <v>879</v>
      </c>
      <c r="B769" s="454" t="s">
        <v>879</v>
      </c>
      <c r="C769" s="454" t="s">
        <v>1249</v>
      </c>
      <c r="D769" s="454" t="s">
        <v>212</v>
      </c>
      <c r="E769" s="454" t="s">
        <v>32</v>
      </c>
      <c r="F769" s="454" t="s">
        <v>250</v>
      </c>
      <c r="G769" s="455">
        <v>1</v>
      </c>
      <c r="H769" s="454" t="s">
        <v>6</v>
      </c>
      <c r="I769" s="456">
        <v>1</v>
      </c>
      <c r="J769" s="454" t="s">
        <v>706</v>
      </c>
      <c r="K769" s="457">
        <v>123</v>
      </c>
      <c r="L769" s="457">
        <v>123</v>
      </c>
      <c r="M769" s="457">
        <v>123</v>
      </c>
    </row>
    <row r="770" spans="1:13">
      <c r="A770" s="454" t="s">
        <v>879</v>
      </c>
      <c r="B770" s="454" t="s">
        <v>879</v>
      </c>
      <c r="C770" s="454" t="s">
        <v>1249</v>
      </c>
      <c r="D770" s="454" t="s">
        <v>213</v>
      </c>
      <c r="E770" s="454" t="s">
        <v>32</v>
      </c>
      <c r="F770" s="454" t="s">
        <v>250</v>
      </c>
      <c r="G770" s="455">
        <v>1</v>
      </c>
      <c r="H770" s="454" t="s">
        <v>6</v>
      </c>
      <c r="I770" s="456">
        <v>1</v>
      </c>
      <c r="J770" s="454" t="s">
        <v>706</v>
      </c>
      <c r="K770" s="457">
        <v>35</v>
      </c>
      <c r="L770" s="457">
        <v>35</v>
      </c>
      <c r="M770" s="457">
        <v>35</v>
      </c>
    </row>
    <row r="771" spans="1:13">
      <c r="A771" s="454" t="s">
        <v>879</v>
      </c>
      <c r="B771" s="454" t="s">
        <v>879</v>
      </c>
      <c r="C771" s="454" t="s">
        <v>1249</v>
      </c>
      <c r="D771" s="454" t="s">
        <v>211</v>
      </c>
      <c r="E771" s="454" t="s">
        <v>1302</v>
      </c>
      <c r="F771" s="454" t="s">
        <v>250</v>
      </c>
      <c r="G771" s="455">
        <v>1</v>
      </c>
      <c r="H771" s="454" t="s">
        <v>6</v>
      </c>
      <c r="I771" s="456">
        <v>1</v>
      </c>
      <c r="J771" s="454" t="s">
        <v>706</v>
      </c>
      <c r="K771" s="457">
        <v>48</v>
      </c>
      <c r="L771" s="457">
        <v>48</v>
      </c>
      <c r="M771" s="457">
        <v>48</v>
      </c>
    </row>
    <row r="772" spans="1:13">
      <c r="A772" s="454" t="s">
        <v>879</v>
      </c>
      <c r="B772" s="454" t="s">
        <v>879</v>
      </c>
      <c r="C772" s="454" t="s">
        <v>1249</v>
      </c>
      <c r="D772" s="454" t="s">
        <v>214</v>
      </c>
      <c r="E772" s="454" t="s">
        <v>1122</v>
      </c>
      <c r="F772" s="454" t="s">
        <v>250</v>
      </c>
      <c r="G772" s="455">
        <v>1</v>
      </c>
      <c r="H772" s="454" t="s">
        <v>6</v>
      </c>
      <c r="I772" s="456">
        <v>1</v>
      </c>
      <c r="J772" s="454" t="s">
        <v>706</v>
      </c>
      <c r="K772" s="457">
        <v>0.54700000000000004</v>
      </c>
      <c r="L772" s="457">
        <v>0.54700000000000004</v>
      </c>
      <c r="M772" s="457">
        <v>0.54700000000000004</v>
      </c>
    </row>
    <row r="773" spans="1:13">
      <c r="A773" s="454" t="s">
        <v>879</v>
      </c>
      <c r="B773" s="454" t="s">
        <v>879</v>
      </c>
      <c r="C773" s="454" t="s">
        <v>1249</v>
      </c>
      <c r="D773" s="454" t="s">
        <v>1230</v>
      </c>
      <c r="E773" s="454" t="s">
        <v>32</v>
      </c>
      <c r="F773" s="454" t="s">
        <v>250</v>
      </c>
      <c r="G773" s="455">
        <v>1</v>
      </c>
      <c r="H773" s="454" t="s">
        <v>6</v>
      </c>
      <c r="I773" s="456">
        <v>1</v>
      </c>
      <c r="J773" s="454" t="s">
        <v>706</v>
      </c>
      <c r="K773" s="457">
        <v>102</v>
      </c>
      <c r="L773" s="457">
        <v>102</v>
      </c>
      <c r="M773" s="457">
        <v>102</v>
      </c>
    </row>
    <row r="774" spans="1:13">
      <c r="A774" s="454" t="s">
        <v>879</v>
      </c>
      <c r="B774" s="454" t="s">
        <v>879</v>
      </c>
      <c r="C774" s="454" t="s">
        <v>779</v>
      </c>
      <c r="D774" s="454" t="s">
        <v>207</v>
      </c>
      <c r="E774" s="454" t="s">
        <v>10</v>
      </c>
      <c r="F774" s="454" t="s">
        <v>250</v>
      </c>
      <c r="G774" s="455">
        <v>1</v>
      </c>
      <c r="H774" s="454" t="s">
        <v>6</v>
      </c>
      <c r="I774" s="456">
        <v>1</v>
      </c>
      <c r="J774" s="454" t="s">
        <v>706</v>
      </c>
      <c r="K774" s="457">
        <v>9</v>
      </c>
      <c r="L774" s="457">
        <v>9</v>
      </c>
      <c r="M774" s="457">
        <v>9</v>
      </c>
    </row>
    <row r="775" spans="1:13">
      <c r="A775" s="454" t="s">
        <v>879</v>
      </c>
      <c r="B775" s="454" t="s">
        <v>879</v>
      </c>
      <c r="C775" s="454" t="s">
        <v>823</v>
      </c>
      <c r="D775" s="454" t="s">
        <v>703</v>
      </c>
      <c r="E775" s="454" t="s">
        <v>10</v>
      </c>
      <c r="F775" s="454" t="s">
        <v>250</v>
      </c>
      <c r="G775" s="455">
        <v>1</v>
      </c>
      <c r="H775" s="454" t="s">
        <v>6</v>
      </c>
      <c r="I775" s="456">
        <v>1</v>
      </c>
      <c r="J775" s="454" t="s">
        <v>706</v>
      </c>
      <c r="K775" s="457">
        <v>57.09</v>
      </c>
      <c r="L775" s="457">
        <v>57.09</v>
      </c>
      <c r="M775" s="457">
        <v>57.09</v>
      </c>
    </row>
    <row r="776" spans="1:13">
      <c r="A776" s="454" t="s">
        <v>879</v>
      </c>
      <c r="B776" s="454" t="s">
        <v>879</v>
      </c>
      <c r="C776" s="454" t="s">
        <v>823</v>
      </c>
      <c r="D776" s="454" t="s">
        <v>704</v>
      </c>
      <c r="E776" s="454" t="s">
        <v>10</v>
      </c>
      <c r="F776" s="454" t="s">
        <v>250</v>
      </c>
      <c r="G776" s="455">
        <v>1</v>
      </c>
      <c r="H776" s="454" t="s">
        <v>6</v>
      </c>
      <c r="I776" s="456">
        <v>1</v>
      </c>
      <c r="J776" s="454" t="s">
        <v>706</v>
      </c>
      <c r="K776" s="457">
        <v>22.87</v>
      </c>
      <c r="L776" s="457">
        <v>22.87</v>
      </c>
      <c r="M776" s="457">
        <v>22.87</v>
      </c>
    </row>
    <row r="777" spans="1:13">
      <c r="A777" s="454" t="s">
        <v>879</v>
      </c>
      <c r="B777" s="454" t="s">
        <v>879</v>
      </c>
      <c r="C777" s="454" t="s">
        <v>823</v>
      </c>
      <c r="D777" s="454" t="s">
        <v>705</v>
      </c>
      <c r="E777" s="454" t="s">
        <v>30</v>
      </c>
      <c r="F777" s="454" t="s">
        <v>250</v>
      </c>
      <c r="G777" s="455">
        <v>1</v>
      </c>
      <c r="H777" s="454" t="s">
        <v>6</v>
      </c>
      <c r="I777" s="456">
        <v>1</v>
      </c>
      <c r="J777" s="454" t="s">
        <v>706</v>
      </c>
      <c r="K777" s="457">
        <v>9</v>
      </c>
      <c r="L777" s="457">
        <v>9</v>
      </c>
      <c r="M777" s="457">
        <v>9</v>
      </c>
    </row>
    <row r="778" spans="1:13">
      <c r="A778" s="454" t="s">
        <v>879</v>
      </c>
      <c r="B778" s="454" t="s">
        <v>879</v>
      </c>
      <c r="C778" s="454" t="s">
        <v>823</v>
      </c>
      <c r="D778" s="454" t="s">
        <v>705</v>
      </c>
      <c r="E778" s="454" t="s">
        <v>10</v>
      </c>
      <c r="F778" s="454" t="s">
        <v>250</v>
      </c>
      <c r="G778" s="455">
        <v>1</v>
      </c>
      <c r="H778" s="454" t="s">
        <v>6</v>
      </c>
      <c r="I778" s="456">
        <v>1</v>
      </c>
      <c r="J778" s="454" t="s">
        <v>706</v>
      </c>
      <c r="K778" s="457">
        <v>52</v>
      </c>
      <c r="L778" s="457">
        <v>52</v>
      </c>
      <c r="M778" s="457">
        <v>52</v>
      </c>
    </row>
    <row r="779" spans="1:13">
      <c r="A779" s="454" t="s">
        <v>879</v>
      </c>
      <c r="B779" s="454" t="s">
        <v>879</v>
      </c>
      <c r="C779" s="454" t="s">
        <v>823</v>
      </c>
      <c r="D779" s="454" t="s">
        <v>208</v>
      </c>
      <c r="E779" s="454" t="s">
        <v>1122</v>
      </c>
      <c r="F779" s="454" t="s">
        <v>250</v>
      </c>
      <c r="G779" s="455">
        <v>1</v>
      </c>
      <c r="H779" s="454" t="s">
        <v>6</v>
      </c>
      <c r="I779" s="456">
        <v>1</v>
      </c>
      <c r="J779" s="454" t="s">
        <v>706</v>
      </c>
      <c r="K779" s="457">
        <v>4</v>
      </c>
      <c r="L779" s="457">
        <v>4</v>
      </c>
      <c r="M779" s="457">
        <v>4</v>
      </c>
    </row>
    <row r="780" spans="1:13">
      <c r="A780" s="454" t="s">
        <v>879</v>
      </c>
      <c r="B780" s="454" t="s">
        <v>879</v>
      </c>
      <c r="C780" s="454" t="s">
        <v>1231</v>
      </c>
      <c r="D780" s="454" t="s">
        <v>1232</v>
      </c>
      <c r="E780" s="454" t="s">
        <v>35</v>
      </c>
      <c r="F780" s="454" t="s">
        <v>250</v>
      </c>
      <c r="G780" s="455">
        <v>1</v>
      </c>
      <c r="H780" s="454" t="s">
        <v>6</v>
      </c>
      <c r="I780" s="456">
        <v>1</v>
      </c>
      <c r="J780" s="454" t="s">
        <v>706</v>
      </c>
      <c r="K780" s="457">
        <v>3</v>
      </c>
      <c r="L780" s="457">
        <v>3</v>
      </c>
      <c r="M780" s="457">
        <v>3</v>
      </c>
    </row>
    <row r="781" spans="1:13">
      <c r="A781" s="454" t="s">
        <v>879</v>
      </c>
      <c r="B781" s="454" t="s">
        <v>879</v>
      </c>
      <c r="C781" s="454" t="s">
        <v>853</v>
      </c>
      <c r="D781" s="454" t="s">
        <v>217</v>
      </c>
      <c r="E781" s="454" t="s">
        <v>7</v>
      </c>
      <c r="F781" s="454" t="s">
        <v>250</v>
      </c>
      <c r="G781" s="455">
        <v>1</v>
      </c>
      <c r="H781" s="454" t="s">
        <v>6</v>
      </c>
      <c r="I781" s="456">
        <v>1</v>
      </c>
      <c r="J781" s="454" t="s">
        <v>706</v>
      </c>
      <c r="K781" s="457">
        <v>13</v>
      </c>
      <c r="L781" s="457">
        <v>13</v>
      </c>
      <c r="M781" s="457">
        <v>13</v>
      </c>
    </row>
    <row r="782" spans="1:13">
      <c r="A782" s="454" t="s">
        <v>879</v>
      </c>
      <c r="B782" s="454" t="s">
        <v>879</v>
      </c>
      <c r="C782" s="454" t="s">
        <v>853</v>
      </c>
      <c r="D782" s="454" t="s">
        <v>216</v>
      </c>
      <c r="E782" s="454" t="s">
        <v>1122</v>
      </c>
      <c r="F782" s="454" t="s">
        <v>250</v>
      </c>
      <c r="G782" s="455">
        <v>1</v>
      </c>
      <c r="H782" s="454" t="s">
        <v>6</v>
      </c>
      <c r="I782" s="456">
        <v>1</v>
      </c>
      <c r="J782" s="454" t="s">
        <v>706</v>
      </c>
      <c r="K782" s="457">
        <v>0.442</v>
      </c>
      <c r="L782" s="457">
        <v>0.442</v>
      </c>
      <c r="M782" s="457">
        <v>0.442</v>
      </c>
    </row>
    <row r="783" spans="1:13">
      <c r="A783" s="454" t="s">
        <v>879</v>
      </c>
      <c r="B783" s="454" t="s">
        <v>879</v>
      </c>
      <c r="C783" s="454" t="s">
        <v>853</v>
      </c>
      <c r="D783" s="454" t="s">
        <v>1233</v>
      </c>
      <c r="E783" s="454" t="s">
        <v>32</v>
      </c>
      <c r="F783" s="454" t="s">
        <v>250</v>
      </c>
      <c r="G783" s="455">
        <v>1</v>
      </c>
      <c r="H783" s="454" t="s">
        <v>6</v>
      </c>
      <c r="I783" s="456">
        <v>1</v>
      </c>
      <c r="J783" s="454" t="s">
        <v>706</v>
      </c>
      <c r="K783" s="457">
        <v>37</v>
      </c>
      <c r="L783" s="457">
        <v>37</v>
      </c>
      <c r="M783" s="457">
        <v>37</v>
      </c>
    </row>
    <row r="784" spans="1:13">
      <c r="A784" s="454" t="s">
        <v>879</v>
      </c>
      <c r="B784" s="454" t="s">
        <v>879</v>
      </c>
      <c r="C784" s="454" t="s">
        <v>830</v>
      </c>
      <c r="D784" s="454" t="s">
        <v>209</v>
      </c>
      <c r="E784" s="454" t="s">
        <v>10</v>
      </c>
      <c r="F784" s="454" t="s">
        <v>250</v>
      </c>
      <c r="G784" s="455">
        <v>1</v>
      </c>
      <c r="H784" s="454" t="s">
        <v>6</v>
      </c>
      <c r="I784" s="456">
        <v>1</v>
      </c>
      <c r="J784" s="454" t="s">
        <v>706</v>
      </c>
      <c r="K784" s="457">
        <v>15</v>
      </c>
      <c r="L784" s="457">
        <v>15</v>
      </c>
      <c r="M784" s="457">
        <v>15</v>
      </c>
    </row>
    <row r="785" spans="1:13">
      <c r="A785" s="454" t="s">
        <v>879</v>
      </c>
      <c r="B785" s="454" t="s">
        <v>879</v>
      </c>
      <c r="C785" s="454" t="s">
        <v>830</v>
      </c>
      <c r="D785" s="454" t="s">
        <v>210</v>
      </c>
      <c r="E785" s="454" t="s">
        <v>10</v>
      </c>
      <c r="F785" s="454" t="s">
        <v>250</v>
      </c>
      <c r="G785" s="455">
        <v>1</v>
      </c>
      <c r="H785" s="454" t="s">
        <v>6</v>
      </c>
      <c r="I785" s="456">
        <v>1</v>
      </c>
      <c r="J785" s="454" t="s">
        <v>706</v>
      </c>
      <c r="K785" s="457">
        <v>21</v>
      </c>
      <c r="L785" s="457">
        <v>21</v>
      </c>
      <c r="M785" s="457">
        <v>21</v>
      </c>
    </row>
    <row r="786" spans="1:13">
      <c r="A786" s="454" t="s">
        <v>879</v>
      </c>
      <c r="B786" s="454" t="s">
        <v>879</v>
      </c>
      <c r="C786" s="454" t="s">
        <v>315</v>
      </c>
      <c r="D786" s="454" t="s">
        <v>700</v>
      </c>
      <c r="E786" s="454" t="s">
        <v>10</v>
      </c>
      <c r="F786" s="454" t="s">
        <v>250</v>
      </c>
      <c r="G786" s="455">
        <v>1</v>
      </c>
      <c r="H786" s="454" t="s">
        <v>6</v>
      </c>
      <c r="I786" s="456">
        <v>1</v>
      </c>
      <c r="J786" s="454" t="s">
        <v>706</v>
      </c>
      <c r="K786" s="457">
        <v>9.48</v>
      </c>
      <c r="L786" s="457">
        <v>9.48</v>
      </c>
      <c r="M786" s="457">
        <v>9.48</v>
      </c>
    </row>
    <row r="787" spans="1:13">
      <c r="A787" s="454" t="s">
        <v>879</v>
      </c>
      <c r="B787" s="454" t="s">
        <v>879</v>
      </c>
      <c r="C787" s="454" t="s">
        <v>315</v>
      </c>
      <c r="D787" s="454" t="s">
        <v>699</v>
      </c>
      <c r="E787" s="454" t="s">
        <v>10</v>
      </c>
      <c r="F787" s="454" t="s">
        <v>250</v>
      </c>
      <c r="G787" s="455">
        <v>1</v>
      </c>
      <c r="H787" s="454" t="s">
        <v>6</v>
      </c>
      <c r="I787" s="456">
        <v>1</v>
      </c>
      <c r="J787" s="454" t="s">
        <v>706</v>
      </c>
      <c r="K787" s="457">
        <v>18.54</v>
      </c>
      <c r="L787" s="457">
        <v>18.54</v>
      </c>
      <c r="M787" s="457">
        <v>18.54</v>
      </c>
    </row>
    <row r="788" spans="1:13">
      <c r="A788" s="454" t="s">
        <v>879</v>
      </c>
      <c r="B788" s="454" t="s">
        <v>879</v>
      </c>
      <c r="C788" s="454" t="s">
        <v>315</v>
      </c>
      <c r="D788" s="454" t="s">
        <v>701</v>
      </c>
      <c r="E788" s="454" t="s">
        <v>10</v>
      </c>
      <c r="F788" s="454" t="s">
        <v>250</v>
      </c>
      <c r="G788" s="455">
        <v>1</v>
      </c>
      <c r="H788" s="454" t="s">
        <v>6</v>
      </c>
      <c r="I788" s="456">
        <v>1</v>
      </c>
      <c r="J788" s="454" t="s">
        <v>706</v>
      </c>
      <c r="K788" s="457">
        <v>11.78</v>
      </c>
      <c r="L788" s="457">
        <v>11.78</v>
      </c>
      <c r="M788" s="457">
        <v>11.78</v>
      </c>
    </row>
    <row r="789" spans="1:13">
      <c r="A789" s="454" t="s">
        <v>879</v>
      </c>
      <c r="B789" s="454" t="s">
        <v>879</v>
      </c>
      <c r="C789" s="454" t="s">
        <v>315</v>
      </c>
      <c r="D789" s="454" t="s">
        <v>770</v>
      </c>
      <c r="E789" s="454" t="s">
        <v>10</v>
      </c>
      <c r="F789" s="454" t="s">
        <v>250</v>
      </c>
      <c r="G789" s="455">
        <v>1</v>
      </c>
      <c r="H789" s="454" t="s">
        <v>6</v>
      </c>
      <c r="I789" s="456">
        <v>1</v>
      </c>
      <c r="J789" s="454" t="s">
        <v>706</v>
      </c>
      <c r="K789" s="457">
        <v>13</v>
      </c>
      <c r="L789" s="457">
        <v>13</v>
      </c>
      <c r="M789" s="457">
        <v>13</v>
      </c>
    </row>
    <row r="790" spans="1:13">
      <c r="A790" s="454" t="s">
        <v>879</v>
      </c>
      <c r="B790" s="454" t="s">
        <v>879</v>
      </c>
      <c r="C790" s="454" t="s">
        <v>315</v>
      </c>
      <c r="D790" s="454" t="s">
        <v>702</v>
      </c>
      <c r="E790" s="454" t="s">
        <v>10</v>
      </c>
      <c r="F790" s="454" t="s">
        <v>250</v>
      </c>
      <c r="G790" s="455">
        <v>1</v>
      </c>
      <c r="H790" s="454" t="s">
        <v>6</v>
      </c>
      <c r="I790" s="456">
        <v>1</v>
      </c>
      <c r="J790" s="454" t="s">
        <v>706</v>
      </c>
      <c r="K790" s="457">
        <v>3.2</v>
      </c>
      <c r="L790" s="457">
        <v>3.2</v>
      </c>
      <c r="M790" s="457">
        <v>3.2</v>
      </c>
    </row>
    <row r="791" spans="1:13">
      <c r="A791" s="454" t="s">
        <v>879</v>
      </c>
      <c r="B791" s="454" t="s">
        <v>879</v>
      </c>
      <c r="C791" s="454" t="s">
        <v>854</v>
      </c>
      <c r="D791" s="454" t="s">
        <v>220</v>
      </c>
      <c r="E791" s="454" t="s">
        <v>7</v>
      </c>
      <c r="F791" s="454" t="s">
        <v>250</v>
      </c>
      <c r="G791" s="455">
        <v>1</v>
      </c>
      <c r="H791" s="454" t="s">
        <v>6</v>
      </c>
      <c r="I791" s="456">
        <v>1</v>
      </c>
      <c r="J791" s="454" t="s">
        <v>706</v>
      </c>
      <c r="K791" s="457">
        <v>4</v>
      </c>
      <c r="L791" s="457">
        <v>4</v>
      </c>
      <c r="M791" s="457">
        <v>4</v>
      </c>
    </row>
    <row r="792" spans="1:13">
      <c r="A792" s="454" t="s">
        <v>879</v>
      </c>
      <c r="B792" s="454" t="s">
        <v>879</v>
      </c>
      <c r="C792" s="454" t="s">
        <v>854</v>
      </c>
      <c r="D792" s="454" t="s">
        <v>219</v>
      </c>
      <c r="E792" s="454" t="s">
        <v>1122</v>
      </c>
      <c r="F792" s="454" t="s">
        <v>250</v>
      </c>
      <c r="G792" s="455">
        <v>1</v>
      </c>
      <c r="H792" s="454" t="s">
        <v>6</v>
      </c>
      <c r="I792" s="456">
        <v>1</v>
      </c>
      <c r="J792" s="454" t="s">
        <v>706</v>
      </c>
      <c r="K792" s="457">
        <v>0.127</v>
      </c>
      <c r="L792" s="457">
        <v>0.127</v>
      </c>
      <c r="M792" s="457">
        <v>0.127</v>
      </c>
    </row>
    <row r="793" spans="1:13">
      <c r="A793" s="454" t="s">
        <v>879</v>
      </c>
      <c r="B793" s="454" t="s">
        <v>879</v>
      </c>
      <c r="C793" s="454" t="s">
        <v>854</v>
      </c>
      <c r="D793" s="454" t="s">
        <v>1234</v>
      </c>
      <c r="E793" s="454" t="s">
        <v>32</v>
      </c>
      <c r="F793" s="454" t="s">
        <v>250</v>
      </c>
      <c r="G793" s="455">
        <v>1</v>
      </c>
      <c r="H793" s="454" t="s">
        <v>6</v>
      </c>
      <c r="I793" s="456">
        <v>1</v>
      </c>
      <c r="J793" s="454" t="s">
        <v>706</v>
      </c>
      <c r="K793" s="457">
        <v>28</v>
      </c>
      <c r="L793" s="457">
        <v>28</v>
      </c>
      <c r="M793" s="457">
        <v>28</v>
      </c>
    </row>
    <row r="794" spans="1:13">
      <c r="A794" s="454" t="s">
        <v>879</v>
      </c>
      <c r="B794" s="454" t="s">
        <v>879</v>
      </c>
      <c r="C794" s="454" t="s">
        <v>855</v>
      </c>
      <c r="D794" s="454" t="s">
        <v>222</v>
      </c>
      <c r="E794" s="454" t="s">
        <v>1302</v>
      </c>
      <c r="F794" s="454" t="s">
        <v>250</v>
      </c>
      <c r="G794" s="455">
        <v>1</v>
      </c>
      <c r="H794" s="454" t="s">
        <v>6</v>
      </c>
      <c r="I794" s="456">
        <v>1</v>
      </c>
      <c r="J794" s="454" t="s">
        <v>706</v>
      </c>
      <c r="K794" s="457">
        <v>0.16</v>
      </c>
      <c r="L794" s="457">
        <v>0.16</v>
      </c>
      <c r="M794" s="457">
        <v>0.16</v>
      </c>
    </row>
    <row r="795" spans="1:13">
      <c r="A795" s="454" t="s">
        <v>879</v>
      </c>
      <c r="B795" s="454" t="s">
        <v>879</v>
      </c>
      <c r="C795" s="454" t="s">
        <v>855</v>
      </c>
      <c r="D795" s="454" t="s">
        <v>221</v>
      </c>
      <c r="E795" s="454" t="s">
        <v>1122</v>
      </c>
      <c r="F795" s="454" t="s">
        <v>250</v>
      </c>
      <c r="G795" s="455">
        <v>1</v>
      </c>
      <c r="H795" s="454" t="s">
        <v>6</v>
      </c>
      <c r="I795" s="456">
        <v>1</v>
      </c>
      <c r="J795" s="454" t="s">
        <v>706</v>
      </c>
      <c r="K795" s="457">
        <v>0.15</v>
      </c>
      <c r="L795" s="457">
        <v>0.15</v>
      </c>
      <c r="M795" s="457">
        <v>0.15</v>
      </c>
    </row>
    <row r="796" spans="1:13">
      <c r="A796" s="454" t="s">
        <v>879</v>
      </c>
      <c r="B796" s="454" t="s">
        <v>879</v>
      </c>
      <c r="C796" s="454" t="s">
        <v>855</v>
      </c>
      <c r="D796" s="454" t="s">
        <v>1235</v>
      </c>
      <c r="E796" s="454" t="s">
        <v>32</v>
      </c>
      <c r="F796" s="454" t="s">
        <v>250</v>
      </c>
      <c r="G796" s="455">
        <v>1</v>
      </c>
      <c r="H796" s="454" t="s">
        <v>6</v>
      </c>
      <c r="I796" s="455">
        <v>1</v>
      </c>
      <c r="J796" s="454" t="s">
        <v>706</v>
      </c>
      <c r="K796" s="457">
        <v>8</v>
      </c>
      <c r="L796" s="457">
        <v>8</v>
      </c>
      <c r="M796" s="457">
        <v>8</v>
      </c>
    </row>
    <row r="798" spans="1:13" ht="15" customHeight="1">
      <c r="A798" s="371"/>
      <c r="B798" s="372" t="s">
        <v>223</v>
      </c>
      <c r="C798" s="371"/>
      <c r="D798" s="371"/>
      <c r="E798" s="371"/>
      <c r="F798" s="371"/>
      <c r="G798" s="371"/>
      <c r="H798" s="371"/>
      <c r="I798" s="371"/>
      <c r="J798" s="371"/>
      <c r="K798" s="371"/>
      <c r="L798" s="371"/>
      <c r="M798" s="371"/>
    </row>
    <row r="799" spans="1:13" ht="15" customHeight="1">
      <c r="A799" s="371"/>
      <c r="B799" s="371" t="s">
        <v>1303</v>
      </c>
      <c r="C799" s="371"/>
      <c r="D799" s="371"/>
      <c r="E799" s="371"/>
      <c r="F799" s="371"/>
      <c r="G799" s="371"/>
      <c r="H799" s="371"/>
      <c r="I799" s="371"/>
      <c r="J799" s="371"/>
      <c r="K799" s="371"/>
      <c r="L799" s="371"/>
      <c r="M799" s="371"/>
    </row>
    <row r="800" spans="1:13">
      <c r="A800" s="371"/>
      <c r="B800" s="371" t="s">
        <v>1304</v>
      </c>
      <c r="C800" s="371"/>
      <c r="D800" s="371"/>
      <c r="E800" s="371"/>
      <c r="F800" s="371"/>
      <c r="G800" s="371"/>
      <c r="H800" s="371"/>
      <c r="I800" s="371"/>
      <c r="J800" s="371"/>
      <c r="K800" s="371"/>
      <c r="L800" s="371"/>
      <c r="M800" s="371"/>
    </row>
    <row r="801" spans="1:13">
      <c r="A801" s="371"/>
      <c r="B801" s="371" t="s">
        <v>1309</v>
      </c>
      <c r="C801" s="371"/>
      <c r="D801" s="371"/>
      <c r="E801" s="371"/>
      <c r="F801" s="371"/>
      <c r="G801" s="371"/>
      <c r="H801" s="371"/>
      <c r="I801" s="371"/>
      <c r="J801" s="371"/>
      <c r="K801" s="371"/>
      <c r="L801" s="371"/>
      <c r="M801" s="371"/>
    </row>
    <row r="802" spans="1:13">
      <c r="A802" s="371"/>
      <c r="B802" s="371" t="s">
        <v>1305</v>
      </c>
      <c r="C802" s="371"/>
      <c r="D802" s="371"/>
      <c r="E802" s="371"/>
      <c r="F802" s="371"/>
      <c r="G802" s="371"/>
      <c r="H802" s="371"/>
      <c r="I802" s="371"/>
      <c r="J802" s="371"/>
      <c r="K802" s="371"/>
      <c r="L802" s="371"/>
      <c r="M802" s="371"/>
    </row>
  </sheetData>
  <mergeCells count="1">
    <mergeCell ref="A2:M2"/>
  </mergeCells>
  <pageMargins left="0.51181102362204722" right="0.55118110236220474" top="0.43307086614173229" bottom="0.51181102362204722" header="0.31496062992125984" footer="0.31496062992125984"/>
  <pageSetup scale="61" fitToHeight="25" orientation="landscape" r:id="rId1"/>
  <headerFooter>
    <oddFooter>&amp;C&amp;P/&amp;N</oddFooter>
  </headerFooter>
  <rowBreaks count="11" manualBreakCount="11">
    <brk id="70" max="12" man="1"/>
    <brk id="140" max="12" man="1"/>
    <brk id="210" max="12" man="1"/>
    <brk id="280" max="12" man="1"/>
    <brk id="350" max="12" man="1"/>
    <brk id="420" max="12" man="1"/>
    <brk id="490" max="12" man="1"/>
    <brk id="560" max="12" man="1"/>
    <brk id="630" max="12" man="1"/>
    <brk id="700" max="12" man="1"/>
    <brk id="770" max="12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pageSetUpPr fitToPage="1"/>
  </sheetPr>
  <dimension ref="A1:P71"/>
  <sheetViews>
    <sheetView showGridLines="0" view="pageBreakPreview" zoomScale="55" zoomScaleNormal="100" zoomScaleSheetLayoutView="55" workbookViewId="0">
      <selection activeCell="D6" sqref="D6"/>
    </sheetView>
  </sheetViews>
  <sheetFormatPr baseColWidth="10" defaultColWidth="9.140625" defaultRowHeight="15"/>
  <cols>
    <col min="1" max="1" width="5" style="18" customWidth="1"/>
    <col min="2" max="2" width="30" style="18" customWidth="1"/>
    <col min="3" max="3" width="34.7109375" style="190" customWidth="1"/>
    <col min="4" max="4" width="36.5703125" style="190" customWidth="1"/>
    <col min="5" max="5" width="40.85546875" style="190" customWidth="1"/>
    <col min="6" max="6" width="9.140625" style="18"/>
    <col min="7" max="9" width="31.42578125" style="18" customWidth="1"/>
    <col min="10" max="16384" width="9.140625" style="18"/>
  </cols>
  <sheetData>
    <row r="1" spans="1:16" s="57" customFormat="1">
      <c r="C1" s="172"/>
      <c r="D1" s="172"/>
      <c r="E1" s="172"/>
    </row>
    <row r="2" spans="1:16" s="57" customFormat="1" ht="57" customHeight="1">
      <c r="B2" s="188"/>
      <c r="C2" s="478" t="s">
        <v>327</v>
      </c>
      <c r="D2" s="478"/>
      <c r="E2" s="478"/>
      <c r="F2" s="478"/>
      <c r="G2" s="188"/>
      <c r="H2" s="188"/>
      <c r="I2" s="188"/>
      <c r="J2" s="188"/>
      <c r="K2" s="188"/>
      <c r="L2" s="188"/>
    </row>
    <row r="3" spans="1:16" ht="16.5">
      <c r="A3" s="57"/>
      <c r="B3" s="446" t="s">
        <v>978</v>
      </c>
      <c r="C3" s="172"/>
      <c r="D3" s="172"/>
      <c r="E3" s="172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>
      <c r="A4" s="57"/>
      <c r="B4" s="57"/>
      <c r="C4" s="172"/>
      <c r="D4" s="172"/>
      <c r="E4" s="172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20.25">
      <c r="A5" s="57"/>
      <c r="B5"/>
      <c r="C5"/>
      <c r="D5" s="174"/>
      <c r="E5" s="191"/>
      <c r="F5" s="57"/>
      <c r="G5" s="57"/>
      <c r="H5" s="57"/>
      <c r="I5" s="57"/>
      <c r="J5" s="57"/>
      <c r="K5" s="57"/>
      <c r="L5" s="57"/>
      <c r="M5" s="57"/>
    </row>
    <row r="6" spans="1:16" ht="20.25">
      <c r="A6" s="57"/>
      <c r="B6" s="57" t="s">
        <v>398</v>
      </c>
      <c r="C6" s="190" t="s">
        <v>706</v>
      </c>
      <c r="D6" s="174"/>
      <c r="E6" s="191"/>
      <c r="F6" s="57"/>
      <c r="G6" s="57"/>
      <c r="H6" s="57"/>
      <c r="I6" s="57"/>
      <c r="J6" s="57"/>
      <c r="K6" s="57"/>
      <c r="L6" s="57"/>
      <c r="M6" s="57"/>
    </row>
    <row r="7" spans="1:16" ht="20.25">
      <c r="A7" s="57"/>
      <c r="B7" s="175" t="s">
        <v>876</v>
      </c>
      <c r="C7" s="190" t="s">
        <v>772</v>
      </c>
      <c r="D7" s="174"/>
      <c r="E7" s="191"/>
      <c r="F7" s="57"/>
      <c r="G7" s="57"/>
      <c r="H7" s="57"/>
      <c r="I7" s="57"/>
      <c r="J7" s="57"/>
      <c r="K7" s="57"/>
      <c r="L7" s="57"/>
      <c r="M7" s="57"/>
    </row>
    <row r="8" spans="1:16" ht="20.25">
      <c r="A8" s="57"/>
      <c r="B8" s="57"/>
      <c r="C8" s="174"/>
      <c r="D8" s="174"/>
      <c r="E8" s="191"/>
      <c r="F8" s="57"/>
      <c r="G8" s="57"/>
      <c r="H8" s="57"/>
      <c r="I8" s="57"/>
      <c r="J8" s="57"/>
      <c r="K8" s="57"/>
      <c r="L8" s="57"/>
      <c r="M8" s="57"/>
    </row>
    <row r="9" spans="1:16">
      <c r="A9" s="57"/>
      <c r="B9"/>
      <c r="C9" s="193" t="s">
        <v>863</v>
      </c>
      <c r="D9" s="194"/>
      <c r="E9" s="194"/>
      <c r="F9" s="57"/>
      <c r="G9" s="57"/>
      <c r="H9" s="57"/>
      <c r="I9" s="57"/>
      <c r="J9" s="57"/>
      <c r="K9" s="57"/>
      <c r="L9" s="57"/>
      <c r="M9" s="57"/>
    </row>
    <row r="10" spans="1:16">
      <c r="A10" s="57"/>
      <c r="B10" s="65" t="s">
        <v>707</v>
      </c>
      <c r="C10" s="18" t="s">
        <v>880</v>
      </c>
      <c r="D10" s="18" t="s">
        <v>1252</v>
      </c>
      <c r="E10" s="18" t="s">
        <v>1253</v>
      </c>
      <c r="F10" s="57"/>
      <c r="G10" s="57"/>
      <c r="H10" s="57"/>
      <c r="I10" s="57"/>
      <c r="J10" s="57"/>
      <c r="K10" s="57"/>
      <c r="L10" s="57"/>
      <c r="M10" s="57"/>
    </row>
    <row r="11" spans="1:16">
      <c r="A11" s="57"/>
      <c r="B11" s="63" t="s">
        <v>877</v>
      </c>
      <c r="C11" s="387">
        <v>40182.043999999994</v>
      </c>
      <c r="D11" s="387">
        <v>35017.123999999996</v>
      </c>
      <c r="E11" s="387">
        <v>32356.44999999999</v>
      </c>
      <c r="F11" s="57"/>
      <c r="G11" s="57"/>
      <c r="H11" s="197"/>
      <c r="I11" s="57"/>
      <c r="J11" s="57"/>
      <c r="K11" s="57"/>
      <c r="L11" s="57"/>
      <c r="M11" s="57"/>
    </row>
    <row r="12" spans="1:16">
      <c r="A12" s="57"/>
      <c r="B12" s="64" t="s">
        <v>872</v>
      </c>
      <c r="C12" s="387">
        <v>26139.881000000001</v>
      </c>
      <c r="D12" s="387">
        <v>25189.869999999995</v>
      </c>
      <c r="E12" s="387">
        <v>22675.144999999993</v>
      </c>
      <c r="F12" s="57"/>
      <c r="G12" s="57"/>
      <c r="H12" s="197"/>
      <c r="I12" s="48"/>
      <c r="J12" s="57"/>
      <c r="K12" s="57"/>
      <c r="L12" s="57"/>
      <c r="M12" s="57"/>
    </row>
    <row r="13" spans="1:16">
      <c r="A13" s="57"/>
      <c r="B13" s="64" t="s">
        <v>873</v>
      </c>
      <c r="C13" s="387">
        <v>14042.162999999997</v>
      </c>
      <c r="D13" s="387">
        <v>9827.253999999999</v>
      </c>
      <c r="E13" s="387">
        <v>9681.3049999999985</v>
      </c>
      <c r="F13" s="57"/>
      <c r="G13" s="57"/>
      <c r="H13" s="197"/>
      <c r="I13" s="57"/>
      <c r="J13" s="57"/>
      <c r="K13" s="57"/>
      <c r="L13" s="57"/>
      <c r="M13" s="57"/>
    </row>
    <row r="14" spans="1:16">
      <c r="A14" s="57"/>
      <c r="B14" s="63" t="s">
        <v>878</v>
      </c>
      <c r="C14" s="387">
        <v>74861.722999999998</v>
      </c>
      <c r="D14" s="387">
        <v>46042.985000000008</v>
      </c>
      <c r="E14" s="387">
        <v>38519.076000000001</v>
      </c>
      <c r="F14" s="57"/>
      <c r="G14" s="57"/>
      <c r="H14" s="197"/>
      <c r="I14" s="57"/>
      <c r="J14" s="57"/>
      <c r="K14" s="57"/>
      <c r="L14" s="57"/>
      <c r="M14" s="57"/>
    </row>
    <row r="15" spans="1:16">
      <c r="A15" s="57"/>
      <c r="B15" s="64" t="s">
        <v>371</v>
      </c>
      <c r="C15" s="387">
        <v>11974.852000000001</v>
      </c>
      <c r="D15" s="387">
        <v>8523.6320000000014</v>
      </c>
      <c r="E15" s="387">
        <v>6277.7340000000013</v>
      </c>
      <c r="F15" s="57"/>
      <c r="G15" s="57"/>
      <c r="H15" s="197"/>
      <c r="I15" s="57"/>
      <c r="J15" s="57"/>
      <c r="K15" s="57"/>
      <c r="L15" s="57"/>
      <c r="M15" s="57"/>
    </row>
    <row r="16" spans="1:16">
      <c r="A16" s="57"/>
      <c r="B16" s="64" t="s">
        <v>77</v>
      </c>
      <c r="C16" s="387">
        <v>15741.198</v>
      </c>
      <c r="D16" s="387">
        <v>11858.797</v>
      </c>
      <c r="E16" s="387">
        <v>8075.9190000000008</v>
      </c>
      <c r="F16" s="57"/>
      <c r="G16" s="57"/>
      <c r="H16" s="197"/>
      <c r="I16" s="57"/>
      <c r="J16" s="57"/>
      <c r="K16" s="57"/>
      <c r="L16" s="57"/>
      <c r="M16" s="57"/>
    </row>
    <row r="17" spans="1:13">
      <c r="A17" s="57"/>
      <c r="B17" s="64" t="s">
        <v>106</v>
      </c>
      <c r="C17" s="387">
        <v>12971.024000000003</v>
      </c>
      <c r="D17" s="387">
        <v>11034.327000000003</v>
      </c>
      <c r="E17" s="387">
        <v>10944.829000000003</v>
      </c>
      <c r="F17" s="57"/>
      <c r="G17" s="57"/>
      <c r="H17" s="197"/>
      <c r="I17" s="57"/>
      <c r="J17" s="57"/>
      <c r="K17" s="57"/>
      <c r="L17" s="57"/>
      <c r="M17" s="57"/>
    </row>
    <row r="18" spans="1:13">
      <c r="A18" s="57"/>
      <c r="B18" s="64" t="s">
        <v>909</v>
      </c>
      <c r="C18" s="387">
        <v>6267.8499999999995</v>
      </c>
      <c r="D18" s="387">
        <v>5913.0729999999994</v>
      </c>
      <c r="E18" s="387">
        <v>4636.1179999999995</v>
      </c>
      <c r="F18" s="57"/>
      <c r="G18" s="57"/>
      <c r="H18" s="197"/>
      <c r="I18" s="57"/>
      <c r="J18" s="57"/>
      <c r="K18" s="57"/>
      <c r="L18" s="57"/>
      <c r="M18" s="57"/>
    </row>
    <row r="19" spans="1:13">
      <c r="A19" s="57"/>
      <c r="B19" s="64" t="s">
        <v>915</v>
      </c>
      <c r="C19" s="387">
        <v>27906.798999999999</v>
      </c>
      <c r="D19" s="387">
        <v>8713.1560000000009</v>
      </c>
      <c r="E19" s="387">
        <v>8584.4760000000006</v>
      </c>
      <c r="F19" s="57"/>
      <c r="G19" s="57"/>
      <c r="H19" s="197"/>
      <c r="I19" s="57"/>
      <c r="J19" s="57"/>
      <c r="K19" s="57"/>
      <c r="L19" s="57"/>
      <c r="M19" s="57"/>
    </row>
    <row r="20" spans="1:13">
      <c r="A20" s="57"/>
      <c r="B20" s="63" t="s">
        <v>879</v>
      </c>
      <c r="C20" s="387">
        <v>1750.1190000000001</v>
      </c>
      <c r="D20" s="387">
        <v>1750.1190000000001</v>
      </c>
      <c r="E20" s="387">
        <v>1750.1190000000001</v>
      </c>
      <c r="F20" s="57"/>
      <c r="G20" s="57"/>
      <c r="H20" s="197"/>
      <c r="I20" s="57"/>
      <c r="J20" s="57"/>
      <c r="K20" s="57"/>
      <c r="L20" s="57"/>
      <c r="M20" s="57"/>
    </row>
    <row r="21" spans="1:13">
      <c r="A21" s="57"/>
      <c r="B21" s="64" t="s">
        <v>879</v>
      </c>
      <c r="C21" s="387">
        <v>1750.1190000000001</v>
      </c>
      <c r="D21" s="387">
        <v>1750.1190000000001</v>
      </c>
      <c r="E21" s="387">
        <v>1750.1190000000001</v>
      </c>
      <c r="F21" s="57"/>
      <c r="G21" s="57"/>
      <c r="H21" s="197"/>
      <c r="I21" s="57"/>
      <c r="J21" s="57"/>
      <c r="K21" s="57"/>
      <c r="L21" s="57"/>
      <c r="M21" s="57"/>
    </row>
    <row r="22" spans="1:13">
      <c r="A22" s="57"/>
      <c r="B22" s="63" t="s">
        <v>1248</v>
      </c>
      <c r="C22" s="387">
        <v>337.28300000000002</v>
      </c>
      <c r="D22" s="387">
        <v>337.28300000000002</v>
      </c>
      <c r="E22" s="387">
        <v>107.309</v>
      </c>
      <c r="F22" s="57"/>
      <c r="G22" s="57"/>
      <c r="H22" s="197"/>
      <c r="I22" s="57"/>
      <c r="J22" s="57"/>
      <c r="K22" s="57"/>
      <c r="L22" s="57"/>
      <c r="M22" s="57"/>
    </row>
    <row r="23" spans="1:13">
      <c r="A23" s="57"/>
      <c r="B23" s="64" t="s">
        <v>1248</v>
      </c>
      <c r="C23" s="387">
        <v>337.28300000000002</v>
      </c>
      <c r="D23" s="387">
        <v>337.28300000000002</v>
      </c>
      <c r="E23" s="387">
        <v>107.309</v>
      </c>
      <c r="F23" s="57"/>
      <c r="G23" s="57"/>
      <c r="H23" s="197"/>
      <c r="I23" s="57"/>
      <c r="J23" s="57"/>
      <c r="K23" s="57"/>
      <c r="L23" s="57"/>
      <c r="M23" s="57"/>
    </row>
    <row r="24" spans="1:13">
      <c r="A24" s="57"/>
      <c r="B24" s="63" t="s">
        <v>1312</v>
      </c>
      <c r="C24" s="387">
        <v>117131.16900000001</v>
      </c>
      <c r="D24" s="387">
        <v>83147.510999999999</v>
      </c>
      <c r="E24" s="387">
        <v>72732.953999999998</v>
      </c>
      <c r="F24" s="57"/>
      <c r="G24" s="57"/>
      <c r="H24" s="197"/>
      <c r="I24" s="57"/>
      <c r="J24" s="57"/>
      <c r="K24" s="57"/>
      <c r="L24" s="57"/>
      <c r="M24" s="57"/>
    </row>
    <row r="25" spans="1:13">
      <c r="A25" s="57"/>
      <c r="B25" s="58" t="s">
        <v>223</v>
      </c>
      <c r="F25" s="57"/>
      <c r="G25" s="57"/>
      <c r="H25" s="57"/>
      <c r="I25" s="57"/>
      <c r="J25" s="57"/>
      <c r="K25" s="57"/>
      <c r="L25" s="57"/>
      <c r="M25" s="57"/>
    </row>
    <row r="26" spans="1:13">
      <c r="A26" s="57"/>
      <c r="B26" s="59" t="s">
        <v>870</v>
      </c>
      <c r="F26" s="57"/>
      <c r="G26" s="57"/>
      <c r="H26" s="57"/>
      <c r="I26" s="57"/>
      <c r="J26" s="57"/>
      <c r="K26" s="57"/>
      <c r="L26" s="57"/>
      <c r="M26" s="57"/>
    </row>
    <row r="27" spans="1:13">
      <c r="A27" s="57"/>
      <c r="B27" s="59" t="s">
        <v>881</v>
      </c>
      <c r="F27" s="57"/>
      <c r="G27" s="57"/>
      <c r="H27" s="57"/>
      <c r="I27" s="57"/>
      <c r="J27" s="57"/>
      <c r="K27" s="57"/>
      <c r="L27" s="57"/>
      <c r="M27" s="57"/>
    </row>
    <row r="28" spans="1:13">
      <c r="A28" s="57"/>
      <c r="B28" s="59" t="s">
        <v>1254</v>
      </c>
      <c r="F28" s="57"/>
      <c r="G28" s="57"/>
      <c r="H28" s="57"/>
      <c r="I28" s="57"/>
      <c r="J28" s="57"/>
      <c r="K28" s="57"/>
      <c r="L28" s="57"/>
      <c r="M28" s="57"/>
    </row>
    <row r="29" spans="1:13">
      <c r="A29" s="57"/>
      <c r="B29"/>
      <c r="F29" s="57"/>
      <c r="G29" s="57"/>
      <c r="H29" s="57"/>
      <c r="I29" s="57"/>
      <c r="J29" s="57"/>
      <c r="K29" s="57"/>
      <c r="L29" s="57"/>
      <c r="M29" s="57"/>
    </row>
    <row r="30" spans="1:13">
      <c r="A30" s="57"/>
      <c r="F30" s="57"/>
      <c r="G30" s="57"/>
      <c r="H30" s="57"/>
      <c r="I30" s="57"/>
      <c r="J30" s="57"/>
      <c r="K30" s="57"/>
      <c r="L30" s="57"/>
      <c r="M30" s="57"/>
    </row>
    <row r="31" spans="1:13" ht="45">
      <c r="A31" s="57"/>
      <c r="C31" s="478" t="s">
        <v>327</v>
      </c>
      <c r="D31" s="478"/>
      <c r="E31" s="478"/>
      <c r="F31" s="478"/>
      <c r="H31" s="57"/>
      <c r="I31" s="57"/>
      <c r="J31" s="57"/>
      <c r="K31" s="57"/>
      <c r="L31" s="57"/>
      <c r="M31" s="57"/>
    </row>
    <row r="32" spans="1:13" ht="16.5">
      <c r="A32" s="57"/>
      <c r="B32" s="189" t="s">
        <v>978</v>
      </c>
      <c r="F32" s="57"/>
      <c r="G32" s="57"/>
      <c r="H32" s="57"/>
      <c r="I32" s="57"/>
      <c r="J32" s="57"/>
      <c r="K32" s="57"/>
      <c r="L32" s="57"/>
      <c r="M32" s="57"/>
    </row>
    <row r="33" spans="1:13" ht="15.75">
      <c r="A33" s="57"/>
      <c r="B33" s="183"/>
      <c r="F33" s="57"/>
      <c r="G33" s="57"/>
      <c r="H33" s="57"/>
      <c r="I33" s="57"/>
      <c r="J33" s="57"/>
      <c r="K33" s="57"/>
      <c r="L33" s="57"/>
      <c r="M33" s="57"/>
    </row>
    <row r="34" spans="1:13">
      <c r="A34" s="57"/>
      <c r="B34" s="175" t="s">
        <v>398</v>
      </c>
      <c r="C34" s="190" t="s">
        <v>706</v>
      </c>
      <c r="F34" s="57"/>
      <c r="G34" s="198"/>
      <c r="H34" s="196"/>
      <c r="I34" s="57"/>
      <c r="J34" s="57"/>
      <c r="K34" s="57"/>
      <c r="L34" s="57"/>
      <c r="M34" s="57"/>
    </row>
    <row r="35" spans="1:13">
      <c r="A35" s="57"/>
      <c r="B35"/>
      <c r="F35" s="57"/>
      <c r="G35" s="57"/>
      <c r="H35" s="57"/>
      <c r="I35" s="57"/>
      <c r="J35" s="57"/>
      <c r="K35" s="57"/>
      <c r="L35" s="57"/>
    </row>
    <row r="36" spans="1:13">
      <c r="A36" s="57"/>
      <c r="B36" s="175" t="s">
        <v>874</v>
      </c>
      <c r="C36" s="190" t="s">
        <v>1311</v>
      </c>
      <c r="F36" s="58"/>
      <c r="G36" s="58"/>
      <c r="H36" s="58"/>
      <c r="I36" s="58"/>
      <c r="J36" s="58"/>
      <c r="K36" s="58"/>
      <c r="L36" s="58"/>
    </row>
    <row r="37" spans="1:13">
      <c r="A37" s="57"/>
      <c r="B37" s="63" t="s">
        <v>877</v>
      </c>
      <c r="C37" s="192">
        <v>40182.043999999994</v>
      </c>
      <c r="F37" s="57"/>
      <c r="G37" s="57"/>
      <c r="H37" s="57"/>
      <c r="I37" s="57"/>
      <c r="J37" s="57"/>
      <c r="K37" s="57"/>
      <c r="L37" s="57"/>
    </row>
    <row r="38" spans="1:13">
      <c r="A38" s="57"/>
      <c r="B38" s="64" t="s">
        <v>872</v>
      </c>
      <c r="C38" s="192">
        <v>26139.881000000001</v>
      </c>
      <c r="F38" s="57"/>
      <c r="G38" s="57"/>
      <c r="H38" s="57"/>
      <c r="I38" s="57"/>
      <c r="J38" s="57"/>
      <c r="K38" s="57"/>
      <c r="L38" s="57"/>
    </row>
    <row r="39" spans="1:13">
      <c r="A39" s="57"/>
      <c r="B39" s="64" t="s">
        <v>873</v>
      </c>
      <c r="C39" s="192">
        <v>14042.162999999997</v>
      </c>
      <c r="F39" s="57"/>
      <c r="G39" s="57"/>
      <c r="H39" s="57"/>
      <c r="I39" s="57"/>
      <c r="J39" s="57"/>
      <c r="K39" s="57"/>
      <c r="L39" s="57"/>
    </row>
    <row r="40" spans="1:13">
      <c r="A40" s="57"/>
      <c r="B40" s="63" t="s">
        <v>878</v>
      </c>
      <c r="C40" s="192">
        <v>74861.723000000013</v>
      </c>
      <c r="F40" s="57"/>
      <c r="G40" s="57"/>
      <c r="H40" s="57"/>
      <c r="I40" s="57"/>
      <c r="J40" s="57"/>
      <c r="K40" s="57"/>
      <c r="L40" s="57"/>
    </row>
    <row r="41" spans="1:13">
      <c r="A41" s="57"/>
      <c r="B41" s="64" t="s">
        <v>371</v>
      </c>
      <c r="C41" s="192">
        <v>11974.852000000001</v>
      </c>
      <c r="F41" s="57"/>
      <c r="G41" s="57"/>
      <c r="H41" s="57"/>
      <c r="I41" s="57"/>
      <c r="J41" s="57"/>
      <c r="K41" s="57"/>
      <c r="L41" s="57"/>
    </row>
    <row r="42" spans="1:13">
      <c r="A42" s="57"/>
      <c r="B42" s="64" t="s">
        <v>77</v>
      </c>
      <c r="C42" s="192">
        <v>15741.198</v>
      </c>
      <c r="E42" s="172"/>
      <c r="F42" s="57"/>
      <c r="G42" s="57"/>
      <c r="H42" s="57"/>
      <c r="I42" s="57"/>
      <c r="J42" s="57"/>
      <c r="K42" s="57"/>
      <c r="L42" s="57"/>
    </row>
    <row r="43" spans="1:13">
      <c r="A43" s="57"/>
      <c r="B43" s="64" t="s">
        <v>106</v>
      </c>
      <c r="C43" s="192">
        <v>12971.024000000003</v>
      </c>
      <c r="E43" s="172"/>
      <c r="F43" s="57"/>
      <c r="G43" s="57"/>
      <c r="H43" s="57"/>
      <c r="I43" s="57"/>
      <c r="J43" s="57"/>
      <c r="K43" s="57"/>
      <c r="L43" s="57"/>
    </row>
    <row r="44" spans="1:13">
      <c r="A44" s="57"/>
      <c r="B44" s="64" t="s">
        <v>915</v>
      </c>
      <c r="C44" s="192">
        <v>27906.798999999999</v>
      </c>
      <c r="E44" s="172"/>
      <c r="F44" s="57"/>
      <c r="G44" s="57"/>
      <c r="H44" s="57"/>
      <c r="I44" s="57"/>
      <c r="J44" s="57"/>
      <c r="K44" s="57"/>
      <c r="L44" s="57"/>
    </row>
    <row r="45" spans="1:13">
      <c r="A45" s="57"/>
      <c r="B45" s="64" t="s">
        <v>909</v>
      </c>
      <c r="C45" s="192">
        <v>6267.8499999999995</v>
      </c>
      <c r="E45" s="172"/>
      <c r="F45" s="57"/>
      <c r="G45" s="57"/>
      <c r="H45" s="57"/>
      <c r="I45" s="57"/>
      <c r="J45" s="57"/>
      <c r="K45" s="57"/>
      <c r="L45" s="57"/>
    </row>
    <row r="46" spans="1:13">
      <c r="A46" s="57"/>
      <c r="B46" s="63" t="s">
        <v>879</v>
      </c>
      <c r="C46" s="192">
        <v>1750.1190000000001</v>
      </c>
      <c r="E46" s="172"/>
      <c r="F46" s="57"/>
      <c r="G46" s="57"/>
      <c r="H46" s="57"/>
      <c r="I46" s="57"/>
      <c r="J46" s="57"/>
      <c r="K46" s="57"/>
      <c r="L46" s="57"/>
    </row>
    <row r="47" spans="1:13">
      <c r="A47" s="57"/>
      <c r="B47" s="64" t="s">
        <v>879</v>
      </c>
      <c r="C47" s="192">
        <v>1750.1190000000001</v>
      </c>
      <c r="E47" s="172"/>
      <c r="F47" s="57"/>
      <c r="G47" s="57"/>
      <c r="H47" s="57"/>
      <c r="I47" s="57"/>
      <c r="J47" s="57"/>
      <c r="K47" s="57"/>
      <c r="L47" s="57"/>
    </row>
    <row r="48" spans="1:13">
      <c r="B48" s="63" t="s">
        <v>1248</v>
      </c>
      <c r="C48" s="192">
        <v>337.28300000000002</v>
      </c>
    </row>
    <row r="49" spans="1:13">
      <c r="B49" s="64" t="s">
        <v>1248</v>
      </c>
      <c r="C49" s="192">
        <v>337.28300000000002</v>
      </c>
    </row>
    <row r="50" spans="1:13">
      <c r="B50" s="63" t="s">
        <v>875</v>
      </c>
      <c r="C50" s="192">
        <v>117131.16900000001</v>
      </c>
    </row>
    <row r="51" spans="1:13">
      <c r="B51"/>
    </row>
    <row r="52" spans="1:13">
      <c r="B52"/>
    </row>
    <row r="53" spans="1:13">
      <c r="B53"/>
    </row>
    <row r="54" spans="1:13">
      <c r="B54"/>
    </row>
    <row r="55" spans="1:13">
      <c r="B55"/>
    </row>
    <row r="56" spans="1:13">
      <c r="B56"/>
    </row>
    <row r="57" spans="1:13">
      <c r="B57"/>
    </row>
    <row r="58" spans="1:13">
      <c r="B58"/>
      <c r="E58" s="48" t="str">
        <f>"Total capacity: "&amp;ROUND(GETPIVOTDATA("Somme de Capa. MW 100%",$B$10)/1000,1) &amp;" GW"</f>
        <v>Total capacity: 117,1 GW</v>
      </c>
    </row>
    <row r="60" spans="1:13">
      <c r="A60" s="57"/>
      <c r="F60" s="57"/>
      <c r="G60" s="57"/>
      <c r="H60" s="57"/>
      <c r="I60" s="57"/>
      <c r="J60" s="57"/>
      <c r="K60" s="57"/>
      <c r="L60" s="57"/>
      <c r="M60" s="57"/>
    </row>
    <row r="61" spans="1:13">
      <c r="A61" s="57"/>
      <c r="F61" s="57"/>
      <c r="G61" s="57"/>
      <c r="H61" s="57"/>
      <c r="I61" s="57"/>
      <c r="J61" s="57"/>
      <c r="K61" s="57"/>
      <c r="L61" s="57"/>
      <c r="M61" s="57"/>
    </row>
    <row r="62" spans="1:13">
      <c r="A62" s="57"/>
      <c r="F62" s="57"/>
      <c r="G62" s="57"/>
      <c r="H62" s="57"/>
      <c r="I62" s="57"/>
      <c r="J62" s="57"/>
      <c r="K62" s="57"/>
      <c r="L62" s="57"/>
      <c r="M62" s="57"/>
    </row>
    <row r="63" spans="1:13">
      <c r="A63" s="57"/>
      <c r="B63" s="59"/>
      <c r="F63" s="57"/>
      <c r="G63" s="57"/>
      <c r="H63" s="57"/>
      <c r="I63" s="57"/>
      <c r="J63" s="57"/>
      <c r="K63" s="57"/>
      <c r="L63" s="57"/>
      <c r="M63" s="57"/>
    </row>
    <row r="64" spans="1:1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</sheetData>
  <mergeCells count="2">
    <mergeCell ref="C2:F2"/>
    <mergeCell ref="C31:F31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76" fitToHeight="0" orientation="landscape" r:id="rId3"/>
  <headerFooter differentFirst="1">
    <oddFooter>&amp;C&amp;10Page &amp;P/&amp;N</oddFooter>
  </headerFooter>
  <rowBreaks count="1" manualBreakCount="1">
    <brk id="29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A1:AE13"/>
  <sheetViews>
    <sheetView showGridLines="0" view="pageBreakPreview" zoomScale="85" zoomScaleNormal="85" zoomScaleSheetLayoutView="85" workbookViewId="0">
      <selection activeCell="B32" sqref="B32:B41"/>
    </sheetView>
  </sheetViews>
  <sheetFormatPr baseColWidth="10" defaultColWidth="11.42578125" defaultRowHeight="15"/>
  <cols>
    <col min="1" max="1" width="36.5703125" customWidth="1"/>
    <col min="2" max="9" width="13.28515625" customWidth="1"/>
  </cols>
  <sheetData>
    <row r="1" spans="1:31" s="18" customFormat="1" ht="34.5" customHeight="1">
      <c r="A1" s="93"/>
      <c r="B1" s="93"/>
      <c r="C1" s="206" t="s">
        <v>386</v>
      </c>
      <c r="D1" s="93"/>
      <c r="E1" s="93"/>
      <c r="F1" s="93"/>
      <c r="G1" s="93"/>
      <c r="H1" s="93"/>
      <c r="I1" s="93"/>
    </row>
    <row r="2" spans="1:31" s="18" customFormat="1" ht="16.5">
      <c r="A2" s="446" t="s">
        <v>978</v>
      </c>
    </row>
    <row r="3" spans="1:31" s="18" customFormat="1" ht="72" customHeight="1"/>
    <row r="4" spans="1:31">
      <c r="A4" s="18"/>
      <c r="B4" s="18"/>
      <c r="C4" s="18"/>
      <c r="D4" s="18"/>
      <c r="E4" s="18"/>
      <c r="F4" s="18"/>
      <c r="G4" s="18"/>
      <c r="H4" s="18"/>
      <c r="I4" s="18"/>
    </row>
    <row r="5" spans="1:31">
      <c r="A5" s="207"/>
      <c r="B5" s="208" t="s">
        <v>1237</v>
      </c>
      <c r="C5" s="208" t="s">
        <v>1238</v>
      </c>
      <c r="D5" s="208" t="s">
        <v>378</v>
      </c>
      <c r="E5" s="208" t="s">
        <v>379</v>
      </c>
      <c r="F5" s="208" t="s">
        <v>1239</v>
      </c>
      <c r="G5" s="208" t="s">
        <v>380</v>
      </c>
      <c r="H5" s="208" t="s">
        <v>381</v>
      </c>
      <c r="I5" s="209" t="s">
        <v>382</v>
      </c>
    </row>
    <row r="6" spans="1:31">
      <c r="A6" s="210" t="s">
        <v>385</v>
      </c>
      <c r="B6" s="211">
        <v>433</v>
      </c>
      <c r="C6" s="212">
        <v>433</v>
      </c>
      <c r="D6" s="212">
        <v>1006</v>
      </c>
      <c r="E6" s="213">
        <v>1033</v>
      </c>
      <c r="F6" s="214">
        <v>962</v>
      </c>
      <c r="G6" s="214">
        <v>1008</v>
      </c>
      <c r="H6" s="214">
        <v>1038</v>
      </c>
      <c r="I6" s="225">
        <f>SUM(B6:H6)</f>
        <v>5913</v>
      </c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</row>
    <row r="7" spans="1:31">
      <c r="A7" s="210" t="s">
        <v>383</v>
      </c>
      <c r="B7" s="215">
        <v>27440</v>
      </c>
      <c r="C7" s="216">
        <v>27729</v>
      </c>
      <c r="D7" s="216">
        <v>30225</v>
      </c>
      <c r="E7" s="217">
        <v>31229</v>
      </c>
      <c r="F7" s="218">
        <v>27668</v>
      </c>
      <c r="G7" s="218">
        <v>30468</v>
      </c>
      <c r="H7" s="218">
        <v>31291</v>
      </c>
      <c r="I7" s="22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1">
      <c r="A8" s="210" t="s">
        <v>387</v>
      </c>
      <c r="B8" s="215">
        <v>42050</v>
      </c>
      <c r="C8" s="216">
        <v>42339</v>
      </c>
      <c r="D8" s="216">
        <v>44835</v>
      </c>
      <c r="E8" s="217">
        <v>45839</v>
      </c>
      <c r="F8" s="218">
        <v>42278</v>
      </c>
      <c r="G8" s="218">
        <v>44958</v>
      </c>
      <c r="H8" s="218">
        <v>45901</v>
      </c>
      <c r="I8" s="22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</row>
    <row r="9" spans="1:31">
      <c r="A9" s="210" t="s">
        <v>1240</v>
      </c>
      <c r="B9" s="215">
        <v>45703</v>
      </c>
      <c r="C9" s="216">
        <v>45992</v>
      </c>
      <c r="D9" s="378" t="s">
        <v>1241</v>
      </c>
      <c r="E9" s="379" t="s">
        <v>1241</v>
      </c>
      <c r="F9" s="218">
        <v>45931</v>
      </c>
      <c r="G9" s="380" t="s">
        <v>1241</v>
      </c>
      <c r="H9" s="380" t="s">
        <v>1241</v>
      </c>
      <c r="I9" s="22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</row>
    <row r="10" spans="1:31">
      <c r="A10" s="210" t="s">
        <v>384</v>
      </c>
      <c r="B10" s="219">
        <v>1</v>
      </c>
      <c r="C10" s="220">
        <v>1</v>
      </c>
      <c r="D10" s="221">
        <v>0.89810000000000001</v>
      </c>
      <c r="E10" s="222">
        <v>0.89810000000000001</v>
      </c>
      <c r="F10" s="223">
        <v>0.5</v>
      </c>
      <c r="G10" s="224">
        <v>0.89810000000000001</v>
      </c>
      <c r="H10" s="224">
        <v>0.89810000000000001</v>
      </c>
      <c r="I10" s="226"/>
    </row>
    <row r="11" spans="1:31">
      <c r="A11" s="18"/>
      <c r="B11" s="18"/>
      <c r="C11" s="18"/>
      <c r="D11" s="18"/>
      <c r="E11" s="18"/>
      <c r="F11" s="18"/>
      <c r="G11" s="18"/>
      <c r="H11" s="18"/>
      <c r="I11" s="18"/>
    </row>
    <row r="12" spans="1:31">
      <c r="A12" s="479"/>
      <c r="B12" s="229"/>
      <c r="C12" s="18"/>
      <c r="D12" s="18"/>
      <c r="E12" s="18"/>
      <c r="F12" s="23"/>
      <c r="G12" s="18"/>
      <c r="H12" s="18"/>
      <c r="I12" s="18"/>
    </row>
    <row r="13" spans="1:31">
      <c r="A13" s="479"/>
      <c r="B13" s="18"/>
      <c r="C13" s="18"/>
      <c r="D13" s="18"/>
      <c r="E13" s="18"/>
      <c r="F13" s="18"/>
      <c r="G13" s="18"/>
      <c r="H13" s="18"/>
      <c r="I13" s="18"/>
    </row>
  </sheetData>
  <mergeCells count="1">
    <mergeCell ref="A12:A1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9" fitToHeight="0" orientation="landscape" r:id="rId1"/>
  <headerFooter differentFirst="1">
    <oddFooter>&amp;C&amp;10Page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7">
    <pageSetUpPr fitToPage="1"/>
  </sheetPr>
  <dimension ref="A1:J122"/>
  <sheetViews>
    <sheetView showGridLines="0" view="pageBreakPreview" zoomScale="85" zoomScaleNormal="85" zoomScaleSheetLayoutView="85" workbookViewId="0">
      <selection activeCell="B32" sqref="B32:B41"/>
    </sheetView>
  </sheetViews>
  <sheetFormatPr baseColWidth="10" defaultColWidth="11.42578125" defaultRowHeight="14.25"/>
  <cols>
    <col min="1" max="1" width="37.28515625" style="1" customWidth="1"/>
    <col min="2" max="2" width="21.42578125" style="1" customWidth="1"/>
    <col min="3" max="3" width="13.42578125" style="7" customWidth="1"/>
    <col min="4" max="4" width="17.140625" style="7" customWidth="1"/>
    <col min="5" max="5" width="56.5703125" style="1" customWidth="1"/>
    <col min="6" max="16384" width="11.42578125" style="1"/>
  </cols>
  <sheetData>
    <row r="1" spans="1:5" ht="46.5" customHeight="1">
      <c r="A1" s="481" t="s">
        <v>349</v>
      </c>
      <c r="B1" s="481"/>
      <c r="C1" s="481"/>
      <c r="D1" s="481"/>
      <c r="E1" s="481"/>
    </row>
    <row r="2" spans="1:5" s="17" customFormat="1" ht="12" customHeight="1">
      <c r="A2" s="189" t="s">
        <v>979</v>
      </c>
    </row>
    <row r="3" spans="1:5" ht="6" customHeight="1"/>
    <row r="4" spans="1:5" s="26" customFormat="1" ht="27.75" customHeight="1">
      <c r="A4" s="482" t="s">
        <v>332</v>
      </c>
      <c r="B4" s="482"/>
      <c r="C4" s="482"/>
      <c r="D4" s="482"/>
      <c r="E4" s="482"/>
    </row>
    <row r="5" spans="1:5" s="26" customFormat="1" ht="24" customHeight="1">
      <c r="A5" s="2" t="s">
        <v>330</v>
      </c>
      <c r="B5" s="2" t="s">
        <v>0</v>
      </c>
      <c r="C5" s="3" t="s">
        <v>239</v>
      </c>
      <c r="D5" s="3" t="s">
        <v>2</v>
      </c>
      <c r="E5" s="2" t="s">
        <v>240</v>
      </c>
    </row>
    <row r="6" spans="1:5" s="29" customFormat="1" ht="15.75">
      <c r="A6" s="147" t="s">
        <v>77</v>
      </c>
      <c r="B6" s="141"/>
      <c r="C6" s="19"/>
      <c r="D6" s="19"/>
      <c r="E6" s="141"/>
    </row>
    <row r="7" spans="1:5" s="30" customFormat="1">
      <c r="A7" s="67" t="s">
        <v>291</v>
      </c>
      <c r="B7" s="52" t="s">
        <v>292</v>
      </c>
      <c r="C7" s="202">
        <v>0.64200000000000002</v>
      </c>
      <c r="D7" s="202" t="s">
        <v>262</v>
      </c>
      <c r="E7" s="52" t="s">
        <v>917</v>
      </c>
    </row>
    <row r="8" spans="1:5" s="30" customFormat="1">
      <c r="A8" s="67" t="s">
        <v>293</v>
      </c>
      <c r="B8" s="52" t="s">
        <v>294</v>
      </c>
      <c r="C8" s="202">
        <v>0.52759999999999996</v>
      </c>
      <c r="D8" s="202" t="s">
        <v>262</v>
      </c>
      <c r="E8" s="52" t="s">
        <v>741</v>
      </c>
    </row>
    <row r="9" spans="1:5" s="30" customFormat="1">
      <c r="A9" s="67" t="s">
        <v>918</v>
      </c>
      <c r="B9" s="52" t="s">
        <v>94</v>
      </c>
      <c r="C9" s="202">
        <v>1</v>
      </c>
      <c r="D9" s="202" t="s">
        <v>262</v>
      </c>
      <c r="E9" s="52" t="s">
        <v>295</v>
      </c>
    </row>
    <row r="10" spans="1:5" s="30" customFormat="1">
      <c r="A10" s="67" t="s">
        <v>296</v>
      </c>
      <c r="B10" s="52" t="s">
        <v>94</v>
      </c>
      <c r="C10" s="202">
        <v>0.52800000000000002</v>
      </c>
      <c r="D10" s="202" t="s">
        <v>262</v>
      </c>
      <c r="E10" s="52" t="s">
        <v>919</v>
      </c>
    </row>
    <row r="11" spans="1:5" s="30" customFormat="1">
      <c r="A11" s="67" t="s">
        <v>297</v>
      </c>
      <c r="B11" s="52" t="s">
        <v>94</v>
      </c>
      <c r="C11" s="202">
        <v>0.63</v>
      </c>
      <c r="D11" s="202" t="s">
        <v>262</v>
      </c>
      <c r="E11" s="52" t="s">
        <v>773</v>
      </c>
    </row>
    <row r="12" spans="1:5" s="30" customFormat="1">
      <c r="A12" s="67" t="s">
        <v>298</v>
      </c>
      <c r="B12" s="52" t="s">
        <v>101</v>
      </c>
      <c r="C12" s="202">
        <v>8.1000000000000003E-2</v>
      </c>
      <c r="D12" s="202" t="s">
        <v>299</v>
      </c>
      <c r="E12" s="52" t="s">
        <v>397</v>
      </c>
    </row>
    <row r="13" spans="1:5" s="30" customFormat="1">
      <c r="A13" s="67" t="s">
        <v>300</v>
      </c>
      <c r="B13" s="52" t="s">
        <v>101</v>
      </c>
      <c r="C13" s="202">
        <v>0.61729999999999996</v>
      </c>
      <c r="D13" s="202" t="s">
        <v>262</v>
      </c>
      <c r="E13" s="52" t="s">
        <v>774</v>
      </c>
    </row>
    <row r="14" spans="1:5" s="30" customFormat="1" ht="8.25" customHeight="1">
      <c r="A14" s="6"/>
      <c r="B14" s="4"/>
      <c r="C14" s="5"/>
      <c r="D14" s="5"/>
      <c r="E14" s="6"/>
    </row>
    <row r="15" spans="1:5" s="29" customFormat="1" ht="15.75">
      <c r="A15" s="147" t="s">
        <v>106</v>
      </c>
      <c r="B15" s="141"/>
      <c r="C15" s="19"/>
      <c r="D15" s="19"/>
      <c r="E15" s="141"/>
    </row>
    <row r="16" spans="1:5" s="30" customFormat="1">
      <c r="A16" s="67" t="s">
        <v>301</v>
      </c>
      <c r="B16" s="52" t="s">
        <v>107</v>
      </c>
      <c r="C16" s="202">
        <v>0.5</v>
      </c>
      <c r="D16" s="202" t="s">
        <v>9</v>
      </c>
      <c r="E16" s="52" t="s">
        <v>742</v>
      </c>
    </row>
    <row r="17" spans="1:5" s="30" customFormat="1">
      <c r="A17" s="67" t="s">
        <v>302</v>
      </c>
      <c r="B17" s="52" t="s">
        <v>303</v>
      </c>
      <c r="C17" s="202">
        <v>1</v>
      </c>
      <c r="D17" s="202" t="s">
        <v>262</v>
      </c>
      <c r="E17" s="52" t="s">
        <v>743</v>
      </c>
    </row>
    <row r="18" spans="1:5" s="30" customFormat="1">
      <c r="A18" s="67" t="s">
        <v>304</v>
      </c>
      <c r="B18" s="52" t="s">
        <v>303</v>
      </c>
      <c r="C18" s="202">
        <v>1</v>
      </c>
      <c r="D18" s="202" t="s">
        <v>262</v>
      </c>
      <c r="E18" s="52" t="s">
        <v>744</v>
      </c>
    </row>
    <row r="19" spans="1:5" s="30" customFormat="1">
      <c r="A19" s="67" t="s">
        <v>305</v>
      </c>
      <c r="B19" s="52" t="s">
        <v>109</v>
      </c>
      <c r="C19" s="202">
        <v>1</v>
      </c>
      <c r="D19" s="202" t="s">
        <v>262</v>
      </c>
      <c r="E19" s="52" t="s">
        <v>306</v>
      </c>
    </row>
    <row r="20" spans="1:5" s="30" customFormat="1">
      <c r="A20" s="67" t="s">
        <v>976</v>
      </c>
      <c r="B20" s="52" t="s">
        <v>109</v>
      </c>
      <c r="C20" s="202">
        <v>0.5</v>
      </c>
      <c r="D20" s="202" t="s">
        <v>9</v>
      </c>
      <c r="E20" s="52" t="s">
        <v>928</v>
      </c>
    </row>
    <row r="21" spans="1:5" s="30" customFormat="1">
      <c r="A21" s="67" t="s">
        <v>307</v>
      </c>
      <c r="B21" s="52" t="s">
        <v>109</v>
      </c>
      <c r="C21" s="202">
        <v>1</v>
      </c>
      <c r="D21" s="202" t="s">
        <v>262</v>
      </c>
      <c r="E21" s="52" t="s">
        <v>920</v>
      </c>
    </row>
    <row r="22" spans="1:5" s="30" customFormat="1">
      <c r="A22" s="67" t="s">
        <v>308</v>
      </c>
      <c r="B22" s="52" t="s">
        <v>109</v>
      </c>
      <c r="C22" s="202">
        <v>0.67500000000000004</v>
      </c>
      <c r="D22" s="202" t="s">
        <v>262</v>
      </c>
      <c r="E22" s="52" t="s">
        <v>921</v>
      </c>
    </row>
    <row r="23" spans="1:5" s="30" customFormat="1">
      <c r="A23" s="67" t="s">
        <v>309</v>
      </c>
      <c r="B23" s="52" t="s">
        <v>109</v>
      </c>
      <c r="C23" s="202">
        <v>1</v>
      </c>
      <c r="D23" s="202" t="s">
        <v>262</v>
      </c>
      <c r="E23" s="52" t="s">
        <v>922</v>
      </c>
    </row>
    <row r="24" spans="1:5" s="30" customFormat="1">
      <c r="A24" s="67" t="s">
        <v>310</v>
      </c>
      <c r="B24" s="52" t="s">
        <v>109</v>
      </c>
      <c r="C24" s="202">
        <v>1</v>
      </c>
      <c r="D24" s="202" t="s">
        <v>262</v>
      </c>
      <c r="E24" s="52" t="s">
        <v>923</v>
      </c>
    </row>
    <row r="25" spans="1:5" s="30" customFormat="1">
      <c r="A25" s="67" t="s">
        <v>311</v>
      </c>
      <c r="B25" s="52" t="s">
        <v>109</v>
      </c>
      <c r="C25" s="202">
        <v>1</v>
      </c>
      <c r="D25" s="202" t="s">
        <v>262</v>
      </c>
      <c r="E25" s="52" t="s">
        <v>924</v>
      </c>
    </row>
    <row r="26" spans="1:5" s="30" customFormat="1">
      <c r="A26" s="67" t="s">
        <v>312</v>
      </c>
      <c r="B26" s="52" t="s">
        <v>109</v>
      </c>
      <c r="C26" s="202">
        <v>1</v>
      </c>
      <c r="D26" s="202" t="s">
        <v>262</v>
      </c>
      <c r="E26" s="52" t="s">
        <v>925</v>
      </c>
    </row>
    <row r="27" spans="1:5" s="30" customFormat="1">
      <c r="A27" s="67" t="s">
        <v>313</v>
      </c>
      <c r="B27" s="52" t="s">
        <v>109</v>
      </c>
      <c r="C27" s="202">
        <v>1</v>
      </c>
      <c r="D27" s="202" t="s">
        <v>262</v>
      </c>
      <c r="E27" s="52" t="s">
        <v>926</v>
      </c>
    </row>
    <row r="28" spans="1:5" s="30" customFormat="1">
      <c r="A28" s="67" t="s">
        <v>314</v>
      </c>
      <c r="B28" s="52" t="s">
        <v>112</v>
      </c>
      <c r="C28" s="202">
        <v>0.35</v>
      </c>
      <c r="D28" s="202" t="s">
        <v>9</v>
      </c>
      <c r="E28" s="52" t="s">
        <v>745</v>
      </c>
    </row>
    <row r="29" spans="1:5" s="30" customFormat="1" ht="8.25" customHeight="1">
      <c r="A29" s="6"/>
      <c r="B29" s="4"/>
      <c r="C29" s="5"/>
      <c r="D29" s="5"/>
      <c r="E29" s="6"/>
    </row>
    <row r="30" spans="1:5" s="29" customFormat="1" ht="15.75">
      <c r="A30" s="147" t="s">
        <v>909</v>
      </c>
      <c r="B30" s="141"/>
      <c r="C30" s="19"/>
      <c r="D30" s="19"/>
      <c r="E30" s="141"/>
    </row>
    <row r="31" spans="1:5" s="30" customFormat="1">
      <c r="A31" s="67" t="s">
        <v>316</v>
      </c>
      <c r="B31" s="52" t="s">
        <v>170</v>
      </c>
      <c r="C31" s="202">
        <v>0.9</v>
      </c>
      <c r="D31" s="202" t="s">
        <v>262</v>
      </c>
      <c r="E31" s="52" t="s">
        <v>927</v>
      </c>
    </row>
    <row r="32" spans="1:5" s="30" customFormat="1" ht="8.25" customHeight="1">
      <c r="A32" s="4"/>
      <c r="B32" s="6"/>
      <c r="C32" s="5"/>
      <c r="D32" s="5"/>
      <c r="E32" s="6"/>
    </row>
    <row r="33" spans="1:7" s="6" customFormat="1" ht="15" customHeight="1">
      <c r="A33" s="147" t="s">
        <v>371</v>
      </c>
      <c r="B33" s="141"/>
      <c r="C33" s="19"/>
      <c r="D33" s="19"/>
      <c r="E33" s="141"/>
      <c r="F33" s="24"/>
      <c r="G33" s="25"/>
    </row>
    <row r="34" spans="1:7" s="6" customFormat="1" ht="15" customHeight="1">
      <c r="A34" s="67" t="s">
        <v>328</v>
      </c>
      <c r="B34" s="52" t="s">
        <v>181</v>
      </c>
      <c r="C34" s="202">
        <v>0.4</v>
      </c>
      <c r="D34" s="202" t="s">
        <v>9</v>
      </c>
      <c r="E34" s="52" t="s">
        <v>746</v>
      </c>
      <c r="F34" s="24"/>
      <c r="G34" s="25"/>
    </row>
    <row r="35" spans="1:7" s="6" customFormat="1" ht="15" customHeight="1">
      <c r="A35" s="67" t="s">
        <v>329</v>
      </c>
      <c r="B35" s="52" t="s">
        <v>181</v>
      </c>
      <c r="C35" s="202">
        <v>0.32</v>
      </c>
      <c r="D35" s="202" t="s">
        <v>9</v>
      </c>
      <c r="E35" s="52" t="s">
        <v>747</v>
      </c>
      <c r="F35" s="24"/>
      <c r="G35" s="25"/>
    </row>
    <row r="36" spans="1:7" s="26" customFormat="1" ht="7.5" customHeight="1">
      <c r="C36" s="34"/>
      <c r="D36" s="34"/>
    </row>
    <row r="37" spans="1:7" s="26" customFormat="1" ht="30" customHeight="1">
      <c r="A37" s="483" t="s">
        <v>317</v>
      </c>
      <c r="B37" s="483"/>
      <c r="C37" s="483"/>
      <c r="D37" s="483"/>
      <c r="E37" s="483"/>
    </row>
    <row r="38" spans="1:7" s="6" customFormat="1" ht="25.5" customHeight="1">
      <c r="A38" s="2" t="s">
        <v>323</v>
      </c>
      <c r="B38" s="2" t="s">
        <v>0</v>
      </c>
      <c r="C38" s="3" t="s">
        <v>239</v>
      </c>
      <c r="D38" s="3" t="s">
        <v>2</v>
      </c>
      <c r="E38" s="2" t="s">
        <v>240</v>
      </c>
      <c r="F38" s="24"/>
      <c r="G38" s="25"/>
    </row>
    <row r="39" spans="1:7" s="6" customFormat="1" ht="15.75">
      <c r="A39" s="146" t="s">
        <v>4</v>
      </c>
      <c r="B39" s="142"/>
      <c r="C39" s="143"/>
      <c r="D39" s="143"/>
      <c r="E39" s="142"/>
      <c r="F39" s="24"/>
      <c r="G39" s="25"/>
    </row>
    <row r="40" spans="1:7" s="6" customFormat="1" ht="15" customHeight="1">
      <c r="A40" s="27" t="s">
        <v>325</v>
      </c>
      <c r="B40" s="31" t="s">
        <v>14</v>
      </c>
      <c r="C40" s="28">
        <v>0</v>
      </c>
      <c r="D40" s="28" t="s">
        <v>324</v>
      </c>
      <c r="E40" s="31" t="s">
        <v>340</v>
      </c>
      <c r="F40" s="35"/>
    </row>
    <row r="41" spans="1:7" s="6" customFormat="1" ht="6" customHeight="1">
      <c r="B41" s="4"/>
      <c r="C41" s="5"/>
      <c r="D41" s="5"/>
      <c r="F41" s="24"/>
    </row>
    <row r="42" spans="1:7" s="6" customFormat="1" ht="15.75">
      <c r="A42" s="146" t="s">
        <v>739</v>
      </c>
      <c r="B42" s="144"/>
      <c r="C42" s="145"/>
      <c r="D42" s="145"/>
      <c r="E42" s="144"/>
      <c r="F42" s="24"/>
      <c r="G42" s="25"/>
    </row>
    <row r="43" spans="1:7" s="6" customFormat="1" ht="12.75">
      <c r="A43" s="27" t="s">
        <v>341</v>
      </c>
      <c r="B43" s="31" t="s">
        <v>60</v>
      </c>
      <c r="C43" s="28">
        <v>1</v>
      </c>
      <c r="D43" s="28" t="s">
        <v>262</v>
      </c>
      <c r="E43" s="31" t="s">
        <v>1242</v>
      </c>
      <c r="F43" s="36"/>
      <c r="G43" s="66"/>
    </row>
    <row r="44" spans="1:7" s="6" customFormat="1" ht="12.75">
      <c r="A44" s="4" t="s">
        <v>342</v>
      </c>
      <c r="B44" s="6" t="s">
        <v>74</v>
      </c>
      <c r="C44" s="5">
        <v>0.51</v>
      </c>
      <c r="D44" s="5" t="s">
        <v>262</v>
      </c>
      <c r="E44" s="6" t="s">
        <v>1243</v>
      </c>
      <c r="F44" s="24"/>
      <c r="G44" s="69"/>
    </row>
    <row r="45" spans="1:7" s="6" customFormat="1" ht="12.75">
      <c r="A45" s="27" t="s">
        <v>946</v>
      </c>
      <c r="B45" s="31" t="s">
        <v>947</v>
      </c>
      <c r="C45" s="28">
        <v>0.09</v>
      </c>
      <c r="D45" s="28" t="s">
        <v>324</v>
      </c>
      <c r="E45" s="31" t="s">
        <v>948</v>
      </c>
      <c r="F45" s="36"/>
      <c r="G45" s="66"/>
    </row>
    <row r="46" spans="1:7" s="26" customFormat="1" ht="6.75" customHeight="1" thickBot="1">
      <c r="A46" s="32"/>
      <c r="B46" s="32"/>
      <c r="C46" s="33"/>
      <c r="D46" s="33"/>
      <c r="E46" s="32"/>
    </row>
    <row r="47" spans="1:7" s="26" customFormat="1">
      <c r="C47" s="34"/>
      <c r="D47" s="34"/>
    </row>
    <row r="48" spans="1:7" s="26" customFormat="1" ht="30" customHeight="1">
      <c r="A48" s="484" t="s">
        <v>290</v>
      </c>
      <c r="B48" s="484"/>
      <c r="C48" s="484"/>
      <c r="D48" s="484"/>
      <c r="E48" s="484"/>
    </row>
    <row r="49" spans="1:5" s="26" customFormat="1" ht="25.5" customHeight="1">
      <c r="A49" s="2" t="s">
        <v>258</v>
      </c>
      <c r="B49" s="2" t="s">
        <v>259</v>
      </c>
      <c r="C49" s="3" t="s">
        <v>239</v>
      </c>
      <c r="D49" s="3" t="s">
        <v>2</v>
      </c>
      <c r="E49" s="2" t="s">
        <v>240</v>
      </c>
    </row>
    <row r="50" spans="1:5" s="26" customFormat="1" ht="15" customHeight="1">
      <c r="A50" s="148" t="s">
        <v>233</v>
      </c>
      <c r="B50" s="149"/>
      <c r="C50" s="150"/>
      <c r="D50" s="150"/>
      <c r="E50" s="149"/>
    </row>
    <row r="51" spans="1:5" s="26" customFormat="1">
      <c r="A51" s="4" t="s">
        <v>241</v>
      </c>
      <c r="B51" s="6" t="s">
        <v>242</v>
      </c>
      <c r="C51" s="5">
        <v>0.1</v>
      </c>
      <c r="D51" s="5" t="s">
        <v>299</v>
      </c>
      <c r="E51" s="6" t="s">
        <v>243</v>
      </c>
    </row>
    <row r="52" spans="1:5" s="26" customFormat="1">
      <c r="A52" s="27" t="s">
        <v>244</v>
      </c>
      <c r="B52" s="31" t="s">
        <v>242</v>
      </c>
      <c r="C52" s="28">
        <v>0.1</v>
      </c>
      <c r="D52" s="28" t="s">
        <v>299</v>
      </c>
      <c r="E52" s="31" t="s">
        <v>243</v>
      </c>
    </row>
    <row r="53" spans="1:5" s="26" customFormat="1">
      <c r="A53" s="4" t="s">
        <v>245</v>
      </c>
      <c r="B53" s="6" t="s">
        <v>226</v>
      </c>
      <c r="C53" s="5">
        <v>0.12</v>
      </c>
      <c r="D53" s="5" t="s">
        <v>326</v>
      </c>
      <c r="E53" s="6" t="s">
        <v>246</v>
      </c>
    </row>
    <row r="54" spans="1:5" s="26" customFormat="1">
      <c r="A54" s="27" t="s">
        <v>247</v>
      </c>
      <c r="B54" s="31" t="s">
        <v>236</v>
      </c>
      <c r="C54" s="28">
        <v>0.05</v>
      </c>
      <c r="D54" s="28" t="s">
        <v>299</v>
      </c>
      <c r="E54" s="31" t="s">
        <v>248</v>
      </c>
    </row>
    <row r="55" spans="1:5" s="26" customFormat="1">
      <c r="A55" s="4" t="s">
        <v>249</v>
      </c>
      <c r="B55" s="6" t="s">
        <v>250</v>
      </c>
      <c r="C55" s="5">
        <v>1</v>
      </c>
      <c r="D55" s="5" t="s">
        <v>262</v>
      </c>
      <c r="E55" s="6" t="s">
        <v>949</v>
      </c>
    </row>
    <row r="56" spans="1:5" s="26" customFormat="1">
      <c r="A56" s="27" t="s">
        <v>251</v>
      </c>
      <c r="B56" s="31" t="s">
        <v>250</v>
      </c>
      <c r="C56" s="28">
        <v>1</v>
      </c>
      <c r="D56" s="28" t="s">
        <v>262</v>
      </c>
      <c r="E56" s="31" t="s">
        <v>950</v>
      </c>
    </row>
    <row r="57" spans="1:5" s="26" customFormat="1">
      <c r="A57" s="4" t="s">
        <v>252</v>
      </c>
      <c r="B57" s="6" t="s">
        <v>250</v>
      </c>
      <c r="C57" s="5">
        <v>0.5</v>
      </c>
      <c r="D57" s="5" t="s">
        <v>9</v>
      </c>
      <c r="E57" s="6" t="s">
        <v>950</v>
      </c>
    </row>
    <row r="58" spans="1:5" s="26" customFormat="1">
      <c r="A58" s="27" t="s">
        <v>253</v>
      </c>
      <c r="B58" s="31" t="s">
        <v>250</v>
      </c>
      <c r="C58" s="28">
        <v>1</v>
      </c>
      <c r="D58" s="28" t="s">
        <v>262</v>
      </c>
      <c r="E58" s="31" t="s">
        <v>951</v>
      </c>
    </row>
    <row r="59" spans="1:5" s="26" customFormat="1">
      <c r="A59" s="4" t="s">
        <v>254</v>
      </c>
      <c r="B59" s="6" t="s">
        <v>5</v>
      </c>
      <c r="C59" s="5">
        <v>0.40400000000000003</v>
      </c>
      <c r="D59" s="5" t="s">
        <v>262</v>
      </c>
      <c r="E59" s="6" t="s">
        <v>255</v>
      </c>
    </row>
    <row r="60" spans="1:5" s="26" customFormat="1">
      <c r="A60" s="27" t="s">
        <v>256</v>
      </c>
      <c r="B60" s="31" t="s">
        <v>5</v>
      </c>
      <c r="C60" s="28">
        <v>0.8</v>
      </c>
      <c r="D60" s="28" t="s">
        <v>299</v>
      </c>
      <c r="E60" s="31" t="s">
        <v>257</v>
      </c>
    </row>
    <row r="61" spans="1:5" s="26" customFormat="1">
      <c r="A61" s="4" t="s">
        <v>748</v>
      </c>
      <c r="B61" s="6" t="s">
        <v>250</v>
      </c>
      <c r="C61" s="5">
        <v>0.49</v>
      </c>
      <c r="D61" s="5" t="s">
        <v>9</v>
      </c>
      <c r="E61" s="6" t="s">
        <v>952</v>
      </c>
    </row>
    <row r="62" spans="1:5" s="26" customFormat="1" ht="5.25" customHeight="1" thickBot="1">
      <c r="A62" s="32"/>
      <c r="B62" s="32"/>
      <c r="C62" s="33"/>
      <c r="D62" s="33"/>
      <c r="E62" s="32"/>
    </row>
    <row r="63" spans="1:5" s="26" customFormat="1">
      <c r="C63" s="34"/>
      <c r="D63" s="34"/>
    </row>
    <row r="64" spans="1:5" s="26" customFormat="1" ht="30" customHeight="1">
      <c r="A64" s="485" t="s">
        <v>289</v>
      </c>
      <c r="B64" s="485"/>
      <c r="C64" s="485"/>
      <c r="D64" s="485"/>
      <c r="E64" s="485"/>
    </row>
    <row r="65" spans="1:5" s="26" customFormat="1" ht="24.75" customHeight="1">
      <c r="A65" s="2" t="s">
        <v>258</v>
      </c>
      <c r="B65" s="2" t="s">
        <v>259</v>
      </c>
      <c r="C65" s="3" t="s">
        <v>239</v>
      </c>
      <c r="D65" s="3" t="s">
        <v>2</v>
      </c>
      <c r="E65" s="2" t="s">
        <v>240</v>
      </c>
    </row>
    <row r="66" spans="1:5" s="26" customFormat="1" ht="15.75">
      <c r="A66" s="155" t="s">
        <v>260</v>
      </c>
      <c r="B66" s="153"/>
      <c r="C66" s="154"/>
      <c r="D66" s="154"/>
      <c r="E66" s="153"/>
    </row>
    <row r="67" spans="1:5" s="26" customFormat="1" ht="14.25" customHeight="1">
      <c r="A67" s="4" t="s">
        <v>261</v>
      </c>
      <c r="B67" s="4" t="s">
        <v>5</v>
      </c>
      <c r="C67" s="5">
        <v>1</v>
      </c>
      <c r="D67" s="5" t="s">
        <v>262</v>
      </c>
      <c r="E67" s="4" t="s">
        <v>1108</v>
      </c>
    </row>
    <row r="68" spans="1:5" s="26" customFormat="1" ht="4.5" customHeight="1">
      <c r="A68" s="6"/>
      <c r="B68" s="4"/>
      <c r="C68" s="5"/>
      <c r="D68" s="5"/>
      <c r="E68" s="6"/>
    </row>
    <row r="69" spans="1:5" s="26" customFormat="1" ht="15.75">
      <c r="A69" s="155" t="s">
        <v>263</v>
      </c>
      <c r="B69" s="151"/>
      <c r="C69" s="152"/>
      <c r="D69" s="152"/>
      <c r="E69" s="151"/>
    </row>
    <row r="70" spans="1:5" s="26" customFormat="1" ht="25.5">
      <c r="A70" s="4" t="s">
        <v>264</v>
      </c>
      <c r="B70" s="6" t="s">
        <v>5</v>
      </c>
      <c r="C70" s="5">
        <v>0.75</v>
      </c>
      <c r="D70" s="5" t="s">
        <v>262</v>
      </c>
      <c r="E70" s="6" t="s">
        <v>1109</v>
      </c>
    </row>
    <row r="71" spans="1:5" s="26" customFormat="1" ht="25.5">
      <c r="A71" s="27" t="s">
        <v>265</v>
      </c>
      <c r="B71" s="31" t="s">
        <v>33</v>
      </c>
      <c r="C71" s="28">
        <v>0.49</v>
      </c>
      <c r="D71" s="28" t="s">
        <v>326</v>
      </c>
      <c r="E71" s="55" t="s">
        <v>1110</v>
      </c>
    </row>
    <row r="72" spans="1:5" s="26" customFormat="1" ht="12.75" customHeight="1">
      <c r="A72" s="4"/>
      <c r="B72" s="6"/>
      <c r="C72" s="5"/>
      <c r="D72" s="5"/>
      <c r="E72" s="6"/>
    </row>
    <row r="73" spans="1:5" s="26" customFormat="1" ht="15.75">
      <c r="A73" s="155" t="s">
        <v>288</v>
      </c>
      <c r="B73" s="153"/>
      <c r="C73" s="154"/>
      <c r="D73" s="154"/>
      <c r="E73" s="153"/>
    </row>
    <row r="74" spans="1:5" s="26" customFormat="1">
      <c r="A74" s="4" t="s">
        <v>267</v>
      </c>
      <c r="B74" s="6" t="s">
        <v>5</v>
      </c>
      <c r="C74" s="5">
        <v>0.72460000000000002</v>
      </c>
      <c r="D74" s="5" t="s">
        <v>262</v>
      </c>
      <c r="E74" s="6" t="s">
        <v>954</v>
      </c>
    </row>
    <row r="75" spans="1:5" s="26" customFormat="1">
      <c r="A75" s="27" t="s">
        <v>268</v>
      </c>
      <c r="B75" s="31" t="s">
        <v>5</v>
      </c>
      <c r="C75" s="28">
        <v>1</v>
      </c>
      <c r="D75" s="28" t="s">
        <v>262</v>
      </c>
      <c r="E75" s="55" t="s">
        <v>955</v>
      </c>
    </row>
    <row r="76" spans="1:5" s="26" customFormat="1">
      <c r="A76" s="4" t="s">
        <v>269</v>
      </c>
      <c r="B76" s="4" t="s">
        <v>5</v>
      </c>
      <c r="C76" s="5">
        <v>1</v>
      </c>
      <c r="D76" s="5" t="s">
        <v>262</v>
      </c>
      <c r="E76" s="4" t="s">
        <v>956</v>
      </c>
    </row>
    <row r="77" spans="1:5" s="26" customFormat="1" ht="10.5" customHeight="1">
      <c r="A77" s="6"/>
      <c r="B77" s="4"/>
      <c r="C77" s="5"/>
      <c r="D77" s="5"/>
      <c r="E77" s="6"/>
    </row>
    <row r="78" spans="1:5" s="26" customFormat="1" ht="15.75">
      <c r="A78" s="155" t="s">
        <v>270</v>
      </c>
      <c r="B78" s="153"/>
      <c r="C78" s="154"/>
      <c r="D78" s="154"/>
      <c r="E78" s="153"/>
    </row>
    <row r="79" spans="1:5" s="26" customFormat="1">
      <c r="A79" s="4" t="s">
        <v>271</v>
      </c>
      <c r="B79" s="6" t="s">
        <v>5</v>
      </c>
      <c r="C79" s="5">
        <v>1</v>
      </c>
      <c r="D79" s="5" t="s">
        <v>262</v>
      </c>
      <c r="E79" s="6" t="s">
        <v>957</v>
      </c>
    </row>
    <row r="80" spans="1:5" s="26" customFormat="1">
      <c r="A80" s="27" t="s">
        <v>272</v>
      </c>
      <c r="B80" s="31" t="s">
        <v>5</v>
      </c>
      <c r="C80" s="28">
        <v>1</v>
      </c>
      <c r="D80" s="28" t="s">
        <v>262</v>
      </c>
      <c r="E80" s="55" t="s">
        <v>958</v>
      </c>
    </row>
    <row r="81" spans="1:5" s="26" customFormat="1">
      <c r="A81" s="4" t="s">
        <v>273</v>
      </c>
      <c r="B81" s="6" t="s">
        <v>5</v>
      </c>
      <c r="C81" s="5">
        <v>1</v>
      </c>
      <c r="D81" s="5" t="s">
        <v>262</v>
      </c>
      <c r="E81" s="6" t="s">
        <v>959</v>
      </c>
    </row>
    <row r="82" spans="1:5" s="26" customFormat="1">
      <c r="A82" s="27" t="s">
        <v>274</v>
      </c>
      <c r="B82" s="31" t="s">
        <v>5</v>
      </c>
      <c r="C82" s="28">
        <v>1</v>
      </c>
      <c r="D82" s="28" t="s">
        <v>262</v>
      </c>
      <c r="E82" s="55" t="s">
        <v>960</v>
      </c>
    </row>
    <row r="83" spans="1:5" s="26" customFormat="1">
      <c r="A83" s="4" t="s">
        <v>275</v>
      </c>
      <c r="B83" s="6" t="s">
        <v>5</v>
      </c>
      <c r="C83" s="5">
        <v>1</v>
      </c>
      <c r="D83" s="5" t="s">
        <v>262</v>
      </c>
      <c r="E83" s="6" t="s">
        <v>958</v>
      </c>
    </row>
    <row r="84" spans="1:5" s="26" customFormat="1">
      <c r="A84" s="27" t="s">
        <v>276</v>
      </c>
      <c r="B84" s="31" t="s">
        <v>5</v>
      </c>
      <c r="C84" s="28">
        <v>1</v>
      </c>
      <c r="D84" s="28" t="s">
        <v>262</v>
      </c>
      <c r="E84" s="55" t="s">
        <v>961</v>
      </c>
    </row>
    <row r="85" spans="1:5" s="26" customFormat="1">
      <c r="A85" s="4" t="s">
        <v>277</v>
      </c>
      <c r="B85" s="6" t="s">
        <v>5</v>
      </c>
      <c r="C85" s="5">
        <v>1</v>
      </c>
      <c r="D85" s="5" t="s">
        <v>262</v>
      </c>
      <c r="E85" s="6" t="s">
        <v>962</v>
      </c>
    </row>
    <row r="86" spans="1:5" s="26" customFormat="1">
      <c r="A86" s="27" t="s">
        <v>278</v>
      </c>
      <c r="B86" s="31" t="s">
        <v>5</v>
      </c>
      <c r="C86" s="28">
        <v>0.5</v>
      </c>
      <c r="D86" s="28" t="s">
        <v>262</v>
      </c>
      <c r="E86" s="55" t="s">
        <v>963</v>
      </c>
    </row>
    <row r="87" spans="1:5" s="26" customFormat="1">
      <c r="A87" s="4" t="s">
        <v>972</v>
      </c>
      <c r="B87" s="6" t="s">
        <v>5</v>
      </c>
      <c r="C87" s="5">
        <v>1</v>
      </c>
      <c r="D87" s="5" t="s">
        <v>262</v>
      </c>
      <c r="E87" s="6" t="s">
        <v>964</v>
      </c>
    </row>
    <row r="88" spans="1:5" s="26" customFormat="1">
      <c r="A88" s="27" t="s">
        <v>279</v>
      </c>
      <c r="B88" s="31" t="s">
        <v>5</v>
      </c>
      <c r="C88" s="28">
        <v>1</v>
      </c>
      <c r="D88" s="28" t="s">
        <v>262</v>
      </c>
      <c r="E88" s="55" t="s">
        <v>965</v>
      </c>
    </row>
    <row r="89" spans="1:5" s="26" customFormat="1">
      <c r="A89" s="4" t="s">
        <v>973</v>
      </c>
      <c r="B89" s="6" t="s">
        <v>5</v>
      </c>
      <c r="C89" s="5">
        <v>1</v>
      </c>
      <c r="D89" s="5" t="s">
        <v>262</v>
      </c>
      <c r="E89" s="6" t="s">
        <v>966</v>
      </c>
    </row>
    <row r="90" spans="1:5" s="26" customFormat="1">
      <c r="A90" s="27" t="s">
        <v>280</v>
      </c>
      <c r="B90" s="31" t="s">
        <v>5</v>
      </c>
      <c r="C90" s="28">
        <v>1</v>
      </c>
      <c r="D90" s="28" t="s">
        <v>262</v>
      </c>
      <c r="E90" s="55" t="s">
        <v>967</v>
      </c>
    </row>
    <row r="91" spans="1:5" s="26" customFormat="1">
      <c r="A91" s="4" t="s">
        <v>974</v>
      </c>
      <c r="B91" s="6" t="s">
        <v>5</v>
      </c>
      <c r="C91" s="5">
        <v>1</v>
      </c>
      <c r="D91" s="5" t="s">
        <v>262</v>
      </c>
      <c r="E91" s="6" t="s">
        <v>968</v>
      </c>
    </row>
    <row r="92" spans="1:5" s="26" customFormat="1">
      <c r="A92" s="27" t="s">
        <v>281</v>
      </c>
      <c r="B92" s="31" t="s">
        <v>33</v>
      </c>
      <c r="C92" s="28">
        <v>1</v>
      </c>
      <c r="D92" s="28" t="s">
        <v>262</v>
      </c>
      <c r="E92" s="55" t="s">
        <v>1111</v>
      </c>
    </row>
    <row r="93" spans="1:5" s="26" customFormat="1">
      <c r="A93" s="67" t="s">
        <v>282</v>
      </c>
      <c r="B93" s="6" t="s">
        <v>33</v>
      </c>
      <c r="C93" s="5">
        <v>1</v>
      </c>
      <c r="D93" s="5" t="s">
        <v>262</v>
      </c>
      <c r="E93" s="6" t="s">
        <v>969</v>
      </c>
    </row>
    <row r="94" spans="1:5" s="26" customFormat="1">
      <c r="A94" s="27" t="s">
        <v>283</v>
      </c>
      <c r="B94" s="31" t="s">
        <v>33</v>
      </c>
      <c r="C94" s="28">
        <v>0.19700000000000001</v>
      </c>
      <c r="D94" s="28" t="s">
        <v>9</v>
      </c>
      <c r="E94" s="55" t="s">
        <v>970</v>
      </c>
    </row>
    <row r="95" spans="1:5" s="26" customFormat="1">
      <c r="A95" s="4" t="s">
        <v>284</v>
      </c>
      <c r="B95" s="6" t="s">
        <v>33</v>
      </c>
      <c r="C95" s="5">
        <v>1</v>
      </c>
      <c r="D95" s="5" t="s">
        <v>262</v>
      </c>
      <c r="E95" s="6" t="s">
        <v>971</v>
      </c>
    </row>
    <row r="96" spans="1:5" s="26" customFormat="1">
      <c r="A96" s="27" t="s">
        <v>285</v>
      </c>
      <c r="B96" s="31" t="s">
        <v>33</v>
      </c>
      <c r="C96" s="28">
        <v>1</v>
      </c>
      <c r="D96" s="28" t="s">
        <v>262</v>
      </c>
      <c r="E96" s="55" t="s">
        <v>1112</v>
      </c>
    </row>
    <row r="97" spans="1:10" s="26" customFormat="1">
      <c r="A97" s="4" t="s">
        <v>286</v>
      </c>
      <c r="B97" s="6" t="s">
        <v>33</v>
      </c>
      <c r="C97" s="5">
        <v>1</v>
      </c>
      <c r="D97" s="5" t="s">
        <v>262</v>
      </c>
      <c r="E97" s="6" t="s">
        <v>1113</v>
      </c>
    </row>
    <row r="98" spans="1:10" s="26" customFormat="1">
      <c r="A98" s="27" t="s">
        <v>287</v>
      </c>
      <c r="B98" s="31" t="s">
        <v>33</v>
      </c>
      <c r="C98" s="28">
        <v>1</v>
      </c>
      <c r="D98" s="28" t="s">
        <v>262</v>
      </c>
      <c r="E98" s="55" t="s">
        <v>1114</v>
      </c>
    </row>
    <row r="99" spans="1:10" s="26" customFormat="1">
      <c r="A99" s="4" t="s">
        <v>883</v>
      </c>
      <c r="B99" s="6" t="s">
        <v>139</v>
      </c>
      <c r="C99" s="5">
        <v>1</v>
      </c>
      <c r="D99" s="5" t="s">
        <v>262</v>
      </c>
      <c r="E99" s="6" t="s">
        <v>1115</v>
      </c>
    </row>
    <row r="100" spans="1:10" s="26" customFormat="1" ht="14.25" customHeight="1">
      <c r="A100" s="486" t="s">
        <v>975</v>
      </c>
      <c r="B100" s="486"/>
      <c r="C100" s="486"/>
      <c r="D100" s="486"/>
      <c r="E100" s="486"/>
    </row>
    <row r="101" spans="1:10" s="26" customFormat="1" ht="6.75" customHeight="1" thickBot="1">
      <c r="A101" s="32"/>
      <c r="B101" s="32"/>
      <c r="C101" s="33"/>
      <c r="D101" s="33"/>
      <c r="E101" s="32"/>
    </row>
    <row r="102" spans="1:10" s="26" customFormat="1" ht="9" customHeight="1">
      <c r="C102" s="34"/>
      <c r="D102" s="34"/>
    </row>
    <row r="103" spans="1:10" s="26" customFormat="1" ht="30" customHeight="1">
      <c r="A103" s="480" t="s">
        <v>1244</v>
      </c>
      <c r="B103" s="480"/>
      <c r="C103" s="480"/>
      <c r="D103" s="156"/>
      <c r="E103" s="157"/>
    </row>
    <row r="104" spans="1:10" s="26" customFormat="1" ht="25.5" customHeight="1">
      <c r="A104" s="2" t="s">
        <v>258</v>
      </c>
      <c r="B104" s="2" t="s">
        <v>259</v>
      </c>
      <c r="C104" s="3" t="s">
        <v>239</v>
      </c>
      <c r="D104" s="3" t="s">
        <v>2</v>
      </c>
      <c r="E104" s="2" t="s">
        <v>240</v>
      </c>
    </row>
    <row r="105" spans="1:10" s="30" customFormat="1" ht="21" customHeight="1">
      <c r="A105" s="160" t="s">
        <v>331</v>
      </c>
      <c r="B105" s="158"/>
      <c r="C105" s="159"/>
      <c r="D105" s="159"/>
      <c r="E105" s="158"/>
    </row>
    <row r="106" spans="1:10" s="26" customFormat="1">
      <c r="A106" s="4" t="s">
        <v>1116</v>
      </c>
      <c r="B106" s="6" t="s">
        <v>5</v>
      </c>
      <c r="C106" s="5"/>
      <c r="D106" s="5"/>
      <c r="E106" s="6"/>
      <c r="F106" s="35"/>
      <c r="G106" s="6"/>
      <c r="H106" s="6"/>
      <c r="I106" s="6"/>
      <c r="J106" s="6"/>
    </row>
    <row r="107" spans="1:10" s="26" customFormat="1">
      <c r="A107" s="27" t="s">
        <v>1117</v>
      </c>
      <c r="B107" s="31" t="s">
        <v>33</v>
      </c>
      <c r="C107" s="28"/>
      <c r="D107" s="28"/>
      <c r="E107" s="31"/>
      <c r="F107" s="35"/>
      <c r="G107" s="6"/>
      <c r="H107" s="6"/>
      <c r="I107" s="6"/>
      <c r="J107" s="6"/>
    </row>
    <row r="108" spans="1:10" s="26" customFormat="1">
      <c r="A108" s="4" t="s">
        <v>1118</v>
      </c>
      <c r="B108" s="6" t="s">
        <v>61</v>
      </c>
      <c r="C108" s="5"/>
      <c r="D108" s="5"/>
      <c r="E108" s="385"/>
    </row>
    <row r="109" spans="1:10" s="26" customFormat="1">
      <c r="A109" s="27" t="s">
        <v>347</v>
      </c>
      <c r="B109" s="31" t="s">
        <v>348</v>
      </c>
      <c r="C109" s="28"/>
      <c r="D109" s="28"/>
      <c r="E109" s="31"/>
    </row>
    <row r="110" spans="1:10" s="26" customFormat="1">
      <c r="A110" s="4" t="s">
        <v>1117</v>
      </c>
      <c r="B110" s="6" t="s">
        <v>46</v>
      </c>
      <c r="C110" s="5"/>
      <c r="D110" s="5"/>
      <c r="E110" s="385"/>
    </row>
    <row r="111" spans="1:10" s="26" customFormat="1">
      <c r="A111" s="27" t="s">
        <v>347</v>
      </c>
      <c r="B111" s="31" t="s">
        <v>73</v>
      </c>
      <c r="C111" s="28"/>
      <c r="D111" s="28"/>
      <c r="E111" s="31"/>
    </row>
    <row r="112" spans="1:10" s="26" customFormat="1">
      <c r="A112" s="4" t="s">
        <v>1119</v>
      </c>
      <c r="B112" s="6" t="s">
        <v>322</v>
      </c>
      <c r="C112" s="5"/>
      <c r="D112" s="5"/>
      <c r="E112" s="385"/>
      <c r="F112" s="24"/>
      <c r="G112" s="6"/>
      <c r="H112" s="6"/>
      <c r="I112" s="6"/>
      <c r="J112" s="6"/>
    </row>
    <row r="113" spans="1:5" s="26" customFormat="1">
      <c r="A113" s="27" t="s">
        <v>1117</v>
      </c>
      <c r="B113" s="31" t="s">
        <v>54</v>
      </c>
      <c r="C113" s="28"/>
      <c r="D113" s="28"/>
      <c r="E113" s="31"/>
    </row>
    <row r="114" spans="1:5" s="26" customFormat="1">
      <c r="A114" s="4" t="s">
        <v>1120</v>
      </c>
      <c r="B114" s="6" t="s">
        <v>315</v>
      </c>
      <c r="C114" s="5"/>
      <c r="D114" s="5"/>
      <c r="E114" s="6"/>
    </row>
    <row r="115" spans="1:5" s="26" customFormat="1">
      <c r="A115" s="27" t="s">
        <v>777</v>
      </c>
      <c r="B115" s="31" t="s">
        <v>71</v>
      </c>
      <c r="C115" s="28"/>
      <c r="D115" s="28"/>
      <c r="E115" s="31"/>
    </row>
    <row r="116" spans="1:5" s="26" customFormat="1">
      <c r="A116" s="4" t="s">
        <v>347</v>
      </c>
      <c r="B116" s="6" t="s">
        <v>352</v>
      </c>
      <c r="C116" s="5"/>
      <c r="D116" s="5"/>
      <c r="E116" s="385"/>
    </row>
    <row r="117" spans="1:5" s="26" customFormat="1">
      <c r="A117" s="27" t="s">
        <v>1117</v>
      </c>
      <c r="B117" s="31" t="s">
        <v>14</v>
      </c>
      <c r="C117" s="28"/>
      <c r="D117" s="28"/>
      <c r="E117" s="386"/>
    </row>
    <row r="118" spans="1:5" s="26" customFormat="1">
      <c r="A118" s="4" t="s">
        <v>346</v>
      </c>
      <c r="B118" s="6" t="s">
        <v>355</v>
      </c>
      <c r="C118" s="5"/>
      <c r="D118" s="5"/>
      <c r="E118" s="385"/>
    </row>
    <row r="119" spans="1:5">
      <c r="A119" s="23" t="s">
        <v>710</v>
      </c>
    </row>
    <row r="120" spans="1:5">
      <c r="A120" s="60" t="s">
        <v>708</v>
      </c>
    </row>
    <row r="121" spans="1:5">
      <c r="A121" s="60" t="s">
        <v>709</v>
      </c>
    </row>
    <row r="122" spans="1:5" ht="7.5" customHeight="1"/>
  </sheetData>
  <mergeCells count="7">
    <mergeCell ref="A103:C103"/>
    <mergeCell ref="A1:E1"/>
    <mergeCell ref="A4:E4"/>
    <mergeCell ref="A37:E37"/>
    <mergeCell ref="A48:E48"/>
    <mergeCell ref="A64:E64"/>
    <mergeCell ref="A100:E100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8" fitToHeight="0" orientation="landscape" r:id="rId1"/>
  <headerFooter differentFirst="1">
    <oddFooter>&amp;C&amp;10Page &amp;P/&amp;N</oddFooter>
  </headerFooter>
  <rowBreaks count="4" manualBreakCount="4">
    <brk id="35" max="4" man="1"/>
    <brk id="62" max="4" man="1"/>
    <brk id="77" max="4" man="1"/>
    <brk id="101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8">
    <pageSetUpPr fitToPage="1"/>
  </sheetPr>
  <dimension ref="A1:K38"/>
  <sheetViews>
    <sheetView showGridLines="0" view="pageBreakPreview" zoomScale="85" zoomScaleNormal="100" zoomScaleSheetLayoutView="85" workbookViewId="0">
      <selection activeCell="B32" sqref="B32:B41"/>
    </sheetView>
  </sheetViews>
  <sheetFormatPr baseColWidth="10" defaultColWidth="11.42578125" defaultRowHeight="14.25"/>
  <cols>
    <col min="1" max="1" width="7.42578125" style="1" customWidth="1"/>
    <col min="2" max="2" width="19.7109375" style="1" customWidth="1"/>
    <col min="3" max="3" width="19" style="1" customWidth="1"/>
    <col min="4" max="4" width="16.7109375" style="1" customWidth="1"/>
    <col min="5" max="5" width="14" style="1" customWidth="1"/>
    <col min="6" max="6" width="5.85546875" style="1" customWidth="1"/>
    <col min="7" max="7" width="6" style="1" customWidth="1"/>
    <col min="8" max="16384" width="11.42578125" style="1"/>
  </cols>
  <sheetData>
    <row r="1" spans="1:11" ht="52.5" customHeight="1">
      <c r="A1" s="94"/>
      <c r="B1" s="94"/>
      <c r="C1" s="487" t="s">
        <v>345</v>
      </c>
      <c r="D1" s="487"/>
      <c r="E1" s="487"/>
      <c r="F1" s="487"/>
      <c r="G1" s="95"/>
      <c r="H1" s="8"/>
      <c r="I1" s="8"/>
      <c r="J1" s="8"/>
      <c r="K1" s="8"/>
    </row>
    <row r="2" spans="1:11" ht="7.5" customHeight="1">
      <c r="A2" s="183"/>
      <c r="B2" s="161"/>
      <c r="C2" s="13"/>
      <c r="D2" s="13"/>
      <c r="E2" s="13"/>
      <c r="F2" s="13"/>
      <c r="G2" s="13"/>
      <c r="H2" s="9"/>
      <c r="I2" s="9"/>
      <c r="J2" s="9"/>
      <c r="K2" s="9"/>
    </row>
    <row r="3" spans="1:11" ht="20.25" customHeight="1">
      <c r="A3" s="227" t="s">
        <v>333</v>
      </c>
      <c r="B3" s="227"/>
      <c r="C3" s="227"/>
      <c r="D3" s="227"/>
      <c r="E3" s="227"/>
      <c r="F3" s="227"/>
      <c r="G3" s="227"/>
      <c r="H3" s="10"/>
      <c r="I3" s="10"/>
      <c r="J3" s="10"/>
      <c r="K3" s="10"/>
    </row>
    <row r="4" spans="1:11" s="15" customFormat="1" ht="16.5">
      <c r="A4" s="449" t="s">
        <v>978</v>
      </c>
      <c r="B4" s="448"/>
      <c r="C4" s="14"/>
      <c r="D4" s="14"/>
      <c r="E4" s="14"/>
      <c r="F4" s="14"/>
      <c r="G4" s="14"/>
      <c r="H4" s="205"/>
      <c r="I4" s="205"/>
      <c r="J4" s="205"/>
      <c r="K4" s="205"/>
    </row>
    <row r="5" spans="1:11" ht="39" thickBot="1">
      <c r="A5" s="78"/>
      <c r="B5" s="79" t="s">
        <v>350</v>
      </c>
      <c r="C5" s="79" t="s">
        <v>224</v>
      </c>
      <c r="D5" s="80" t="s">
        <v>225</v>
      </c>
      <c r="E5" s="78"/>
      <c r="F5" s="81"/>
      <c r="G5" s="14"/>
      <c r="H5" s="8"/>
      <c r="I5" s="8"/>
      <c r="J5" s="8"/>
      <c r="K5" s="8"/>
    </row>
    <row r="6" spans="1:11">
      <c r="A6" s="78"/>
      <c r="B6" s="82" t="s">
        <v>33</v>
      </c>
      <c r="C6" s="368">
        <v>172</v>
      </c>
      <c r="D6" s="368">
        <v>39</v>
      </c>
      <c r="E6" s="78"/>
      <c r="F6" s="82"/>
      <c r="G6" s="13"/>
      <c r="H6" s="8"/>
      <c r="I6" s="8"/>
      <c r="J6" s="8"/>
      <c r="K6" s="8"/>
    </row>
    <row r="7" spans="1:11">
      <c r="A7" s="78"/>
      <c r="B7" s="360" t="s">
        <v>226</v>
      </c>
      <c r="C7" s="369">
        <v>46</v>
      </c>
      <c r="D7" s="369">
        <v>21</v>
      </c>
      <c r="E7" s="78"/>
      <c r="F7" s="82"/>
      <c r="G7" s="13"/>
      <c r="H7" s="8"/>
      <c r="I7" s="8"/>
      <c r="J7" s="8"/>
      <c r="K7" s="8"/>
    </row>
    <row r="8" spans="1:11">
      <c r="A8" s="78"/>
      <c r="B8" s="360" t="s">
        <v>139</v>
      </c>
      <c r="C8" s="369">
        <v>49</v>
      </c>
      <c r="D8" s="369">
        <v>22</v>
      </c>
      <c r="E8" s="78"/>
      <c r="F8" s="82"/>
      <c r="G8" s="13"/>
      <c r="H8" s="8"/>
      <c r="I8" s="8"/>
      <c r="J8" s="8"/>
      <c r="K8" s="8"/>
    </row>
    <row r="9" spans="1:11">
      <c r="A9" s="78"/>
      <c r="B9" s="360" t="s">
        <v>46</v>
      </c>
      <c r="C9" s="369">
        <v>49</v>
      </c>
      <c r="D9" s="369">
        <v>20</v>
      </c>
      <c r="E9" s="78"/>
      <c r="F9" s="82"/>
      <c r="G9" s="13"/>
      <c r="H9" s="8"/>
      <c r="I9" s="8"/>
      <c r="J9" s="8"/>
      <c r="K9" s="8"/>
    </row>
    <row r="10" spans="1:11" ht="15" thickBot="1">
      <c r="A10" s="78"/>
      <c r="B10" s="82" t="s">
        <v>231</v>
      </c>
      <c r="C10" s="368">
        <v>27</v>
      </c>
      <c r="D10" s="368">
        <v>17</v>
      </c>
      <c r="E10" s="78"/>
      <c r="F10" s="82"/>
      <c r="G10" s="13"/>
      <c r="H10" s="8"/>
      <c r="I10" s="8"/>
      <c r="J10" s="8"/>
      <c r="K10" s="8"/>
    </row>
    <row r="11" spans="1:11" ht="15" thickBot="1">
      <c r="A11" s="78"/>
      <c r="B11" s="361" t="s">
        <v>227</v>
      </c>
      <c r="C11" s="370">
        <v>343</v>
      </c>
      <c r="D11" s="370">
        <v>119</v>
      </c>
      <c r="E11" s="78"/>
      <c r="F11" s="82"/>
      <c r="G11" s="13"/>
      <c r="H11" s="8"/>
      <c r="I11" s="8"/>
      <c r="J11" s="8"/>
      <c r="K11" s="8"/>
    </row>
    <row r="12" spans="1:11" s="171" customFormat="1" ht="21.75" customHeight="1">
      <c r="A12" s="11" t="s">
        <v>1106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s="171" customFormat="1" ht="4.5" customHeight="1">
      <c r="A13" s="173"/>
      <c r="B13" s="173"/>
      <c r="C13" s="173"/>
      <c r="D13" s="173"/>
      <c r="E13" s="173"/>
      <c r="F13" s="173"/>
      <c r="G13" s="173"/>
      <c r="H13" s="11"/>
      <c r="I13" s="11"/>
      <c r="J13" s="11"/>
      <c r="K13" s="11"/>
    </row>
    <row r="14" spans="1:11" ht="17.25" customHeight="1">
      <c r="A14" s="227" t="s">
        <v>343</v>
      </c>
      <c r="B14" s="227"/>
      <c r="C14" s="227"/>
      <c r="D14" s="227"/>
      <c r="E14" s="227"/>
      <c r="F14" s="227"/>
      <c r="G14" s="227"/>
      <c r="H14" s="8"/>
      <c r="I14" s="8"/>
      <c r="J14" s="8"/>
      <c r="K14" s="8"/>
    </row>
    <row r="15" spans="1:11" s="15" customFormat="1" ht="17.25" thickBot="1">
      <c r="A15" s="449" t="s">
        <v>978</v>
      </c>
      <c r="B15" s="448"/>
      <c r="C15" s="14"/>
      <c r="D15" s="14"/>
      <c r="E15" s="14"/>
      <c r="F15" s="14"/>
      <c r="G15" s="14"/>
      <c r="H15" s="205"/>
      <c r="I15" s="205"/>
      <c r="J15" s="205"/>
      <c r="K15" s="205"/>
    </row>
    <row r="16" spans="1:11" ht="26.25" thickBot="1">
      <c r="B16" s="362" t="s">
        <v>228</v>
      </c>
      <c r="C16" s="362" t="s">
        <v>10</v>
      </c>
      <c r="D16" s="362" t="s">
        <v>229</v>
      </c>
      <c r="E16" s="363" t="s">
        <v>230</v>
      </c>
      <c r="G16" s="8"/>
      <c r="H16" s="8"/>
      <c r="I16" s="8"/>
      <c r="J16" s="8"/>
      <c r="K16" s="8"/>
    </row>
    <row r="17" spans="1:11">
      <c r="B17" s="82" t="s">
        <v>33</v>
      </c>
      <c r="C17" s="83">
        <v>29.8</v>
      </c>
      <c r="D17" s="83">
        <v>62</v>
      </c>
      <c r="E17" s="54">
        <f t="shared" ref="E17:E22" si="0">+D17+C17</f>
        <v>91.8</v>
      </c>
      <c r="G17" s="8"/>
      <c r="H17" s="8"/>
      <c r="I17" s="8"/>
      <c r="J17" s="8"/>
      <c r="K17" s="8"/>
    </row>
    <row r="18" spans="1:11">
      <c r="B18" s="360" t="s">
        <v>226</v>
      </c>
      <c r="C18" s="364">
        <v>190.3</v>
      </c>
      <c r="D18" s="364">
        <v>89.8</v>
      </c>
      <c r="E18" s="365">
        <f t="shared" si="0"/>
        <v>280.10000000000002</v>
      </c>
      <c r="G18" s="8"/>
      <c r="H18" s="8"/>
      <c r="I18" s="8"/>
      <c r="J18" s="8"/>
      <c r="K18" s="8"/>
    </row>
    <row r="19" spans="1:11">
      <c r="B19" s="360" t="s">
        <v>139</v>
      </c>
      <c r="C19" s="364">
        <v>45</v>
      </c>
      <c r="D19" s="364">
        <v>1</v>
      </c>
      <c r="E19" s="365">
        <f t="shared" si="0"/>
        <v>46</v>
      </c>
      <c r="G19" s="8"/>
      <c r="H19" s="8"/>
      <c r="I19" s="8"/>
      <c r="J19" s="8"/>
      <c r="K19" s="8"/>
    </row>
    <row r="20" spans="1:11">
      <c r="B20" s="360" t="s">
        <v>46</v>
      </c>
      <c r="C20" s="364">
        <v>62.93</v>
      </c>
      <c r="D20" s="364">
        <v>5.93</v>
      </c>
      <c r="E20" s="365">
        <f t="shared" si="0"/>
        <v>68.86</v>
      </c>
      <c r="G20" s="8"/>
      <c r="H20" s="8"/>
      <c r="I20" s="8"/>
      <c r="J20" s="8"/>
      <c r="K20" s="8"/>
    </row>
    <row r="21" spans="1:11" ht="15" thickBot="1">
      <c r="B21" s="82" t="s">
        <v>231</v>
      </c>
      <c r="C21" s="84">
        <v>203.5</v>
      </c>
      <c r="D21" s="84">
        <v>8.9</v>
      </c>
      <c r="E21" s="53">
        <f t="shared" si="0"/>
        <v>212.4</v>
      </c>
      <c r="G21" s="8"/>
      <c r="H21" s="8"/>
      <c r="I21" s="8"/>
      <c r="J21" s="8"/>
      <c r="K21" s="8"/>
    </row>
    <row r="22" spans="1:11" ht="15" thickBot="1">
      <c r="B22" s="361" t="s">
        <v>227</v>
      </c>
      <c r="C22" s="366">
        <f>+SUM(C17:C21)</f>
        <v>531.53</v>
      </c>
      <c r="D22" s="366">
        <f>+SUM(D17:D21)</f>
        <v>167.63000000000002</v>
      </c>
      <c r="E22" s="367">
        <f t="shared" si="0"/>
        <v>699.16</v>
      </c>
      <c r="G22" s="8"/>
      <c r="H22" s="8"/>
      <c r="I22" s="8"/>
      <c r="J22" s="8"/>
      <c r="K22" s="8"/>
    </row>
    <row r="23" spans="1:11">
      <c r="B23" s="85" t="s">
        <v>344</v>
      </c>
      <c r="C23" s="86">
        <f>C22/$E$22</f>
        <v>0.76024086046112482</v>
      </c>
      <c r="D23" s="86">
        <f>D22/$E$22</f>
        <v>0.23975913953887526</v>
      </c>
      <c r="E23" s="20">
        <f>E22/$E$22</f>
        <v>1</v>
      </c>
      <c r="G23" s="8"/>
      <c r="H23" s="8"/>
      <c r="I23" s="8"/>
      <c r="J23" s="8"/>
      <c r="K23" s="8"/>
    </row>
    <row r="24" spans="1:11" s="171" customFormat="1" ht="11.25">
      <c r="A24" s="11" t="s">
        <v>913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s="171" customFormat="1" ht="5.25" customHeight="1">
      <c r="A25" s="173"/>
      <c r="B25" s="173"/>
      <c r="C25" s="173"/>
      <c r="D25" s="173"/>
      <c r="E25" s="173"/>
      <c r="F25" s="173"/>
      <c r="G25" s="173"/>
      <c r="H25" s="11"/>
      <c r="I25" s="11"/>
      <c r="J25" s="11"/>
      <c r="K25" s="11"/>
    </row>
    <row r="26" spans="1:11" ht="17.25" customHeight="1">
      <c r="A26" s="227" t="s">
        <v>980</v>
      </c>
      <c r="B26" s="227"/>
      <c r="C26" s="227"/>
      <c r="D26" s="227"/>
      <c r="E26" s="227"/>
      <c r="F26" s="227"/>
      <c r="G26" s="227"/>
      <c r="H26" s="8"/>
      <c r="I26" s="8"/>
      <c r="J26" s="8"/>
      <c r="K26" s="8"/>
    </row>
    <row r="27" spans="1:11" s="15" customFormat="1" ht="17.25" thickBot="1">
      <c r="A27" s="450" t="s">
        <v>978</v>
      </c>
      <c r="B27" s="161"/>
      <c r="C27" s="13"/>
      <c r="D27" s="13"/>
      <c r="E27" s="13"/>
      <c r="F27" s="13"/>
      <c r="G27" s="13"/>
      <c r="H27" s="205"/>
      <c r="I27" s="205"/>
      <c r="J27" s="205"/>
      <c r="K27" s="205"/>
    </row>
    <row r="28" spans="1:11" ht="26.25" thickBot="1">
      <c r="B28" s="362" t="s">
        <v>228</v>
      </c>
      <c r="C28" s="362" t="s">
        <v>10</v>
      </c>
      <c r="D28" s="362" t="s">
        <v>229</v>
      </c>
      <c r="E28" s="363" t="s">
        <v>230</v>
      </c>
      <c r="G28" s="8"/>
    </row>
    <row r="29" spans="1:11">
      <c r="B29" s="82" t="s">
        <v>33</v>
      </c>
      <c r="C29" s="83">
        <v>3.7</v>
      </c>
      <c r="D29" s="83">
        <v>2.8269642044775676</v>
      </c>
      <c r="E29" s="68">
        <f>+D29+C29</f>
        <v>6.5269642044775678</v>
      </c>
      <c r="G29" s="8"/>
    </row>
    <row r="30" spans="1:11">
      <c r="B30" s="360" t="s">
        <v>226</v>
      </c>
      <c r="C30" s="364">
        <v>17.899999999999999</v>
      </c>
      <c r="D30" s="364">
        <v>16.5</v>
      </c>
      <c r="E30" s="365">
        <f>+D30+C30</f>
        <v>34.4</v>
      </c>
      <c r="G30" s="8"/>
    </row>
    <row r="31" spans="1:11">
      <c r="B31" s="360" t="s">
        <v>139</v>
      </c>
      <c r="C31" s="364">
        <v>1.7</v>
      </c>
      <c r="D31" s="364">
        <v>0.1</v>
      </c>
      <c r="E31" s="365">
        <f>+D31+C31</f>
        <v>1.8</v>
      </c>
      <c r="G31" s="8"/>
    </row>
    <row r="32" spans="1:11">
      <c r="B32" s="360" t="s">
        <v>46</v>
      </c>
      <c r="C32" s="364">
        <v>12.3</v>
      </c>
      <c r="D32" s="364">
        <v>2.5</v>
      </c>
      <c r="E32" s="365">
        <f>+D32+C32</f>
        <v>14.8</v>
      </c>
      <c r="G32" s="8"/>
    </row>
    <row r="33" spans="1:11" ht="15" thickBot="1">
      <c r="B33" s="82" t="s">
        <v>231</v>
      </c>
      <c r="C33" s="83">
        <v>1.2</v>
      </c>
      <c r="D33" s="83">
        <v>0.4</v>
      </c>
      <c r="E33" s="54">
        <f>+D33+C33</f>
        <v>1.6</v>
      </c>
      <c r="G33" s="8"/>
    </row>
    <row r="34" spans="1:11" ht="15" thickBot="1">
      <c r="B34" s="361" t="s">
        <v>227</v>
      </c>
      <c r="C34" s="366">
        <f>+C29+C30+C31+C32+C33</f>
        <v>36.799999999999997</v>
      </c>
      <c r="D34" s="366">
        <f>+D29+D30+D31+D32+D33</f>
        <v>22.326964204477569</v>
      </c>
      <c r="E34" s="367">
        <f>+E29+E30+E31+E32+E33</f>
        <v>59.126964204477567</v>
      </c>
      <c r="G34" s="8"/>
    </row>
    <row r="35" spans="1:11">
      <c r="B35" s="21" t="s">
        <v>344</v>
      </c>
      <c r="C35" s="20">
        <f>C34/$E$34</f>
        <v>0.62238947145561729</v>
      </c>
      <c r="D35" s="20">
        <f>D34/$E$34</f>
        <v>0.37761052854438271</v>
      </c>
      <c r="E35" s="20">
        <f>E34/$E$34</f>
        <v>1</v>
      </c>
      <c r="G35" s="8"/>
    </row>
    <row r="36" spans="1:11" s="171" customFormat="1" ht="11.25">
      <c r="A36" s="11" t="s">
        <v>1107</v>
      </c>
      <c r="B36" s="11"/>
      <c r="C36" s="11"/>
      <c r="D36" s="11"/>
    </row>
    <row r="37" spans="1:11" s="171" customFormat="1" ht="6" customHeight="1">
      <c r="A37" s="173"/>
      <c r="B37" s="173"/>
      <c r="C37" s="173"/>
      <c r="D37" s="173"/>
      <c r="E37" s="173"/>
      <c r="F37" s="173"/>
      <c r="G37" s="173"/>
      <c r="H37" s="11"/>
      <c r="I37" s="11"/>
      <c r="J37" s="11"/>
      <c r="K37" s="11"/>
    </row>
    <row r="38" spans="1:11" s="171" customFormat="1" ht="21.75" customHeight="1">
      <c r="A38" s="173"/>
      <c r="B38" s="173"/>
      <c r="C38" s="173"/>
      <c r="D38" s="173"/>
      <c r="E38" s="173"/>
      <c r="F38" s="173"/>
      <c r="G38" s="173"/>
      <c r="H38" s="11"/>
      <c r="I38" s="11"/>
      <c r="J38" s="11"/>
      <c r="K38" s="11"/>
    </row>
  </sheetData>
  <mergeCells count="1">
    <mergeCell ref="C1:F1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>
    <oddFooter>&amp;C&amp;10Page &amp;P/&amp;N</oddFooter>
  </headerFooter>
  <rowBreaks count="3" manualBreakCount="3">
    <brk id="13" max="6" man="1"/>
    <brk id="25" max="6" man="1"/>
    <brk id="37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3"/>
  <sheetViews>
    <sheetView showGridLines="0" view="pageBreakPreview" zoomScale="85" zoomScaleNormal="100" zoomScaleSheetLayoutView="85" workbookViewId="0">
      <selection activeCell="B32" sqref="B32:B41"/>
    </sheetView>
  </sheetViews>
  <sheetFormatPr baseColWidth="10" defaultColWidth="9.140625" defaultRowHeight="12.75"/>
  <cols>
    <col min="1" max="1" width="2.5703125" style="406" customWidth="1"/>
    <col min="2" max="2" width="1.140625" style="406" customWidth="1"/>
    <col min="3" max="3" width="3.42578125" style="406" customWidth="1"/>
    <col min="4" max="4" width="84.42578125" style="406" customWidth="1"/>
    <col min="5" max="5" width="1.42578125" style="406" customWidth="1"/>
    <col min="6" max="6" width="20" style="407" customWidth="1"/>
    <col min="7" max="7" width="2.28515625" style="408" customWidth="1"/>
    <col min="8" max="16384" width="9.140625" style="406"/>
  </cols>
  <sheetData>
    <row r="1" spans="1:10" s="402" customFormat="1" ht="35.25" customHeight="1">
      <c r="A1" s="488" t="s">
        <v>983</v>
      </c>
      <c r="B1" s="488"/>
      <c r="C1" s="488"/>
      <c r="D1" s="488"/>
      <c r="E1" s="488"/>
      <c r="F1" s="488"/>
      <c r="G1" s="488"/>
    </row>
    <row r="2" spans="1:10" s="403" customFormat="1" ht="13.5">
      <c r="A2" s="445"/>
      <c r="B2" s="199" t="s">
        <v>978</v>
      </c>
      <c r="F2" s="404"/>
      <c r="G2" s="405"/>
    </row>
    <row r="3" spans="1:10" ht="5.25" customHeight="1"/>
    <row r="4" spans="1:10" ht="15.75">
      <c r="A4" s="409"/>
      <c r="B4" s="409" t="s">
        <v>1100</v>
      </c>
      <c r="C4" s="409"/>
      <c r="D4" s="409"/>
      <c r="E4" s="409"/>
      <c r="F4" s="409"/>
      <c r="G4" s="409"/>
    </row>
    <row r="5" spans="1:10" ht="5.25" customHeight="1"/>
    <row r="6" spans="1:10" s="410" customFormat="1">
      <c r="C6" s="411" t="s">
        <v>984</v>
      </c>
      <c r="F6" s="412" t="s">
        <v>985</v>
      </c>
      <c r="I6" s="413"/>
    </row>
    <row r="7" spans="1:10" s="410" customFormat="1" ht="2.25" customHeight="1">
      <c r="F7" s="414"/>
    </row>
    <row r="8" spans="1:10" s="410" customFormat="1" ht="2.25" customHeight="1">
      <c r="F8" s="415"/>
    </row>
    <row r="9" spans="1:10" s="416" customFormat="1">
      <c r="C9" s="417" t="s">
        <v>986</v>
      </c>
      <c r="D9" s="417"/>
      <c r="E9" s="417"/>
      <c r="F9" s="418">
        <v>69883</v>
      </c>
      <c r="I9" s="413"/>
    </row>
    <row r="10" spans="1:10" ht="6" customHeight="1">
      <c r="F10" s="419"/>
    </row>
    <row r="11" spans="1:10" s="416" customFormat="1">
      <c r="C11" s="417" t="s">
        <v>987</v>
      </c>
      <c r="D11" s="417"/>
      <c r="E11" s="417"/>
      <c r="F11" s="418">
        <v>11262</v>
      </c>
      <c r="I11" s="413"/>
    </row>
    <row r="12" spans="1:10" s="408" customFormat="1">
      <c r="D12" s="408" t="s">
        <v>988</v>
      </c>
      <c r="F12" s="420">
        <v>473</v>
      </c>
      <c r="H12" s="421"/>
      <c r="I12" s="413"/>
    </row>
    <row r="13" spans="1:10" ht="5.25" customHeight="1">
      <c r="F13" s="419"/>
      <c r="H13" s="408"/>
    </row>
    <row r="14" spans="1:10">
      <c r="D14" s="422" t="s">
        <v>989</v>
      </c>
      <c r="E14" s="422"/>
      <c r="F14" s="423">
        <f>F16-F11</f>
        <v>-4936</v>
      </c>
      <c r="H14" s="424"/>
      <c r="I14" s="413"/>
    </row>
    <row r="15" spans="1:10" ht="4.5" customHeight="1">
      <c r="F15" s="419"/>
      <c r="G15" s="406"/>
    </row>
    <row r="16" spans="1:10" s="416" customFormat="1">
      <c r="C16" s="417" t="s">
        <v>990</v>
      </c>
      <c r="D16" s="417"/>
      <c r="E16" s="417"/>
      <c r="F16" s="418">
        <v>6326</v>
      </c>
      <c r="I16" s="413"/>
      <c r="J16" s="413"/>
    </row>
    <row r="17" spans="3:10" ht="3" customHeight="1">
      <c r="F17" s="419"/>
      <c r="G17" s="406"/>
    </row>
    <row r="18" spans="3:10">
      <c r="D18" s="425" t="s">
        <v>991</v>
      </c>
      <c r="E18" s="426"/>
      <c r="F18" s="427">
        <v>-261</v>
      </c>
      <c r="G18" s="406"/>
      <c r="J18" s="413"/>
    </row>
    <row r="19" spans="3:10">
      <c r="D19" s="425" t="s">
        <v>992</v>
      </c>
      <c r="F19" s="427">
        <v>-8748</v>
      </c>
      <c r="G19" s="406"/>
      <c r="J19" s="413"/>
    </row>
    <row r="20" spans="3:10">
      <c r="D20" s="406" t="s">
        <v>993</v>
      </c>
      <c r="F20" s="427">
        <v>-265</v>
      </c>
      <c r="G20" s="406"/>
      <c r="J20" s="413"/>
    </row>
    <row r="21" spans="3:10">
      <c r="D21" s="406" t="s">
        <v>1300</v>
      </c>
      <c r="F21" s="427">
        <v>-294</v>
      </c>
      <c r="G21" s="406"/>
      <c r="J21" s="413"/>
    </row>
    <row r="22" spans="3:10" ht="6" customHeight="1">
      <c r="F22" s="419"/>
      <c r="G22" s="406"/>
    </row>
    <row r="23" spans="3:10" s="416" customFormat="1">
      <c r="C23" s="417" t="s">
        <v>994</v>
      </c>
      <c r="D23" s="417"/>
      <c r="E23" s="417"/>
      <c r="F23" s="418">
        <v>-3242</v>
      </c>
      <c r="I23" s="413"/>
      <c r="J23" s="413"/>
    </row>
    <row r="24" spans="3:10" ht="3" customHeight="1">
      <c r="F24" s="419"/>
      <c r="G24" s="406"/>
    </row>
    <row r="25" spans="3:10">
      <c r="D25" s="406" t="s">
        <v>995</v>
      </c>
      <c r="F25" s="427">
        <v>-1547</v>
      </c>
      <c r="G25" s="406"/>
      <c r="I25" s="413"/>
    </row>
    <row r="26" spans="3:10">
      <c r="D26" s="406" t="s">
        <v>996</v>
      </c>
      <c r="F26" s="427">
        <v>-324</v>
      </c>
      <c r="G26" s="406"/>
      <c r="I26" s="413"/>
    </row>
    <row r="27" spans="3:10">
      <c r="D27" s="422" t="s">
        <v>997</v>
      </c>
      <c r="E27" s="422"/>
      <c r="F27" s="428">
        <v>496</v>
      </c>
      <c r="G27" s="406"/>
      <c r="I27" s="413"/>
    </row>
    <row r="28" spans="3:10" ht="3" customHeight="1">
      <c r="F28" s="419"/>
      <c r="G28" s="406"/>
    </row>
    <row r="29" spans="3:10" s="416" customFormat="1">
      <c r="C29" s="417" t="s">
        <v>998</v>
      </c>
      <c r="D29" s="417"/>
      <c r="E29" s="417"/>
      <c r="F29" s="418">
        <v>-4617</v>
      </c>
      <c r="I29" s="413"/>
    </row>
    <row r="30" spans="3:10" ht="3" customHeight="1">
      <c r="F30" s="419"/>
      <c r="G30" s="406"/>
    </row>
    <row r="31" spans="3:10">
      <c r="D31" s="429" t="s">
        <v>999</v>
      </c>
      <c r="E31" s="429"/>
      <c r="F31" s="427">
        <v>261</v>
      </c>
      <c r="G31" s="406"/>
      <c r="I31" s="413"/>
      <c r="J31" s="430"/>
    </row>
    <row r="32" spans="3:10">
      <c r="D32" s="406" t="s">
        <v>1000</v>
      </c>
      <c r="F32" s="427">
        <v>8748</v>
      </c>
      <c r="G32" s="406"/>
      <c r="I32" s="413"/>
    </row>
    <row r="33" spans="1:10">
      <c r="D33" s="406" t="s">
        <v>993</v>
      </c>
      <c r="F33" s="427">
        <v>265</v>
      </c>
      <c r="G33" s="406"/>
      <c r="I33" s="413"/>
    </row>
    <row r="34" spans="1:10">
      <c r="D34" s="406" t="s">
        <v>1001</v>
      </c>
      <c r="F34" s="427">
        <v>294</v>
      </c>
      <c r="G34" s="406"/>
      <c r="I34" s="413"/>
      <c r="J34" s="430"/>
    </row>
    <row r="35" spans="1:10">
      <c r="D35" s="406" t="s">
        <v>1002</v>
      </c>
      <c r="F35" s="427">
        <v>232</v>
      </c>
      <c r="G35" s="406"/>
      <c r="I35" s="413"/>
      <c r="J35" s="430"/>
    </row>
    <row r="36" spans="1:10">
      <c r="D36" s="406" t="s">
        <v>1003</v>
      </c>
      <c r="F36" s="427">
        <v>12</v>
      </c>
      <c r="G36" s="406"/>
      <c r="I36" s="413"/>
      <c r="J36" s="430"/>
    </row>
    <row r="37" spans="1:10">
      <c r="D37" s="425" t="s">
        <v>1004</v>
      </c>
      <c r="F37" s="427">
        <v>-1110</v>
      </c>
      <c r="G37" s="406"/>
      <c r="I37" s="413"/>
    </row>
    <row r="38" spans="1:10">
      <c r="D38" s="406" t="s">
        <v>1301</v>
      </c>
      <c r="F38" s="427">
        <v>-338</v>
      </c>
      <c r="G38" s="406"/>
      <c r="I38" s="413"/>
    </row>
    <row r="39" spans="1:10">
      <c r="D39" s="429" t="s">
        <v>1005</v>
      </c>
      <c r="F39" s="427">
        <v>0</v>
      </c>
      <c r="G39" s="406"/>
      <c r="I39" s="413"/>
    </row>
    <row r="40" spans="1:10">
      <c r="D40" s="406" t="s">
        <v>1006</v>
      </c>
      <c r="F40" s="427">
        <v>-1159</v>
      </c>
      <c r="G40" s="406"/>
      <c r="I40" s="413"/>
      <c r="J40" s="430"/>
    </row>
    <row r="41" spans="1:10" ht="5.25" customHeight="1">
      <c r="F41" s="431"/>
      <c r="G41" s="406"/>
    </row>
    <row r="42" spans="1:10" s="416" customFormat="1">
      <c r="C42" s="417" t="s">
        <v>1007</v>
      </c>
      <c r="D42" s="417"/>
      <c r="E42" s="417"/>
      <c r="F42" s="418">
        <v>2588</v>
      </c>
      <c r="I42" s="413"/>
    </row>
    <row r="43" spans="1:10" ht="8.25" customHeight="1">
      <c r="F43" s="419"/>
    </row>
    <row r="44" spans="1:10" ht="15.75">
      <c r="A44" s="227"/>
      <c r="B44" s="227" t="s">
        <v>1101</v>
      </c>
      <c r="C44" s="227"/>
      <c r="D44" s="227"/>
      <c r="E44" s="227"/>
      <c r="F44" s="227"/>
      <c r="G44" s="227"/>
    </row>
    <row r="45" spans="1:10" ht="6.75" customHeight="1">
      <c r="F45" s="419"/>
    </row>
    <row r="46" spans="1:10" s="410" customFormat="1">
      <c r="C46" s="411" t="s">
        <v>984</v>
      </c>
      <c r="F46" s="412" t="s">
        <v>1008</v>
      </c>
    </row>
    <row r="47" spans="1:10" s="410" customFormat="1" ht="5.25" customHeight="1">
      <c r="F47" s="414"/>
    </row>
    <row r="48" spans="1:10">
      <c r="D48" s="406" t="s">
        <v>1009</v>
      </c>
      <c r="F48" s="407">
        <v>2634</v>
      </c>
    </row>
    <row r="49" spans="1:9">
      <c r="D49" s="406" t="s">
        <v>1010</v>
      </c>
      <c r="F49" s="407">
        <v>3825</v>
      </c>
    </row>
    <row r="50" spans="1:9">
      <c r="D50" s="406" t="s">
        <v>1011</v>
      </c>
      <c r="F50" s="407">
        <v>781</v>
      </c>
    </row>
    <row r="51" spans="1:9" s="410" customFormat="1" ht="7.5" customHeight="1">
      <c r="F51" s="432"/>
    </row>
    <row r="52" spans="1:9" s="416" customFormat="1">
      <c r="C52" s="417" t="s">
        <v>1012</v>
      </c>
      <c r="D52" s="417"/>
      <c r="E52" s="417"/>
      <c r="F52" s="433">
        <v>7240</v>
      </c>
    </row>
    <row r="53" spans="1:9" ht="5.25" customHeight="1">
      <c r="F53" s="419"/>
    </row>
    <row r="54" spans="1:9" ht="8.25" customHeight="1">
      <c r="F54" s="419"/>
      <c r="G54" s="406"/>
    </row>
    <row r="55" spans="1:9" ht="15.75">
      <c r="A55" s="409"/>
      <c r="B55" s="409" t="s">
        <v>1102</v>
      </c>
      <c r="C55" s="409"/>
      <c r="D55" s="409"/>
      <c r="E55" s="409"/>
      <c r="F55" s="409"/>
      <c r="G55" s="409"/>
    </row>
    <row r="56" spans="1:9" ht="4.5" customHeight="1">
      <c r="G56" s="406"/>
    </row>
    <row r="57" spans="1:9" s="410" customFormat="1" ht="25.5">
      <c r="C57" s="411" t="s">
        <v>984</v>
      </c>
      <c r="F57" s="412" t="s">
        <v>1013</v>
      </c>
      <c r="G57" s="406"/>
    </row>
    <row r="58" spans="1:9" s="416" customFormat="1">
      <c r="C58" s="417" t="s">
        <v>1012</v>
      </c>
      <c r="D58" s="417"/>
      <c r="E58" s="410"/>
      <c r="F58" s="418">
        <v>59899</v>
      </c>
      <c r="G58" s="406"/>
      <c r="I58" s="413"/>
    </row>
    <row r="59" spans="1:9" s="416" customFormat="1">
      <c r="C59" s="434"/>
      <c r="D59" s="435" t="s">
        <v>5</v>
      </c>
      <c r="E59" s="410"/>
      <c r="F59" s="440">
        <v>29305</v>
      </c>
      <c r="G59" s="406"/>
      <c r="I59" s="413"/>
    </row>
    <row r="60" spans="1:9" s="416" customFormat="1">
      <c r="C60" s="434"/>
      <c r="D60" s="436" t="s">
        <v>14</v>
      </c>
      <c r="E60" s="410"/>
      <c r="F60" s="441">
        <v>2203</v>
      </c>
      <c r="G60" s="406"/>
      <c r="I60" s="413"/>
    </row>
    <row r="61" spans="1:9" s="416" customFormat="1">
      <c r="C61" s="434"/>
      <c r="D61" s="436" t="s">
        <v>1014</v>
      </c>
      <c r="E61" s="410"/>
      <c r="F61" s="441">
        <v>10908</v>
      </c>
      <c r="G61" s="406"/>
      <c r="I61" s="413"/>
    </row>
    <row r="62" spans="1:9" s="416" customFormat="1">
      <c r="C62" s="434"/>
      <c r="D62" s="436" t="s">
        <v>1015</v>
      </c>
      <c r="E62" s="410"/>
      <c r="F62" s="441">
        <v>735</v>
      </c>
      <c r="G62" s="406"/>
      <c r="I62" s="413"/>
    </row>
    <row r="63" spans="1:9" s="416" customFormat="1">
      <c r="C63" s="434"/>
      <c r="D63" s="436" t="s">
        <v>106</v>
      </c>
      <c r="E63" s="410"/>
      <c r="F63" s="441">
        <v>1831</v>
      </c>
      <c r="G63" s="406"/>
      <c r="I63" s="413"/>
    </row>
    <row r="64" spans="1:9" s="416" customFormat="1">
      <c r="C64" s="434"/>
      <c r="D64" s="436" t="s">
        <v>1016</v>
      </c>
      <c r="E64" s="410"/>
      <c r="F64" s="441">
        <v>7131</v>
      </c>
      <c r="G64" s="406"/>
      <c r="I64" s="413"/>
    </row>
    <row r="65" spans="3:9" s="416" customFormat="1">
      <c r="C65" s="434"/>
      <c r="D65" s="436" t="s">
        <v>1017</v>
      </c>
      <c r="E65" s="410"/>
      <c r="F65" s="441">
        <v>7213</v>
      </c>
      <c r="G65" s="406"/>
      <c r="I65" s="413"/>
    </row>
    <row r="66" spans="3:9" s="416" customFormat="1">
      <c r="C66" s="434"/>
      <c r="D66" s="436" t="s">
        <v>1018</v>
      </c>
      <c r="E66" s="410"/>
      <c r="F66" s="441">
        <v>573</v>
      </c>
      <c r="G66" s="406"/>
      <c r="I66" s="413"/>
    </row>
    <row r="67" spans="3:9" s="416" customFormat="1">
      <c r="C67" s="434"/>
      <c r="D67" s="437"/>
      <c r="E67" s="410"/>
      <c r="F67" s="438"/>
      <c r="G67" s="406"/>
      <c r="I67" s="413"/>
    </row>
    <row r="68" spans="3:9" s="410" customFormat="1">
      <c r="C68" s="411" t="s">
        <v>984</v>
      </c>
      <c r="F68" s="439" t="s">
        <v>986</v>
      </c>
      <c r="G68" s="406"/>
    </row>
    <row r="69" spans="3:9" s="416" customFormat="1">
      <c r="C69" s="417" t="s">
        <v>1012</v>
      </c>
      <c r="D69" s="417"/>
      <c r="E69" s="410"/>
      <c r="F69" s="418">
        <v>69883</v>
      </c>
      <c r="G69" s="406"/>
      <c r="I69" s="413"/>
    </row>
    <row r="70" spans="3:9" s="416" customFormat="1">
      <c r="C70" s="434"/>
      <c r="D70" s="435" t="s">
        <v>5</v>
      </c>
      <c r="E70" s="410"/>
      <c r="F70" s="440">
        <v>25066</v>
      </c>
      <c r="G70" s="406"/>
      <c r="I70" s="413"/>
    </row>
    <row r="71" spans="3:9" s="416" customFormat="1">
      <c r="C71" s="434"/>
      <c r="D71" s="436" t="s">
        <v>14</v>
      </c>
      <c r="E71" s="410"/>
      <c r="F71" s="441">
        <v>9067</v>
      </c>
      <c r="G71" s="406"/>
      <c r="I71" s="413"/>
    </row>
    <row r="72" spans="3:9" s="416" customFormat="1">
      <c r="C72" s="434"/>
      <c r="D72" s="436" t="s">
        <v>1014</v>
      </c>
      <c r="E72" s="410"/>
      <c r="F72" s="441">
        <v>18507</v>
      </c>
      <c r="G72" s="406"/>
      <c r="I72" s="413"/>
    </row>
    <row r="73" spans="3:9" s="416" customFormat="1">
      <c r="C73" s="434"/>
      <c r="D73" s="436" t="s">
        <v>1015</v>
      </c>
      <c r="E73" s="410"/>
      <c r="F73" s="441">
        <v>2103</v>
      </c>
      <c r="G73" s="406"/>
      <c r="I73" s="413"/>
    </row>
    <row r="74" spans="3:9" s="416" customFormat="1">
      <c r="C74" s="434"/>
      <c r="D74" s="436" t="s">
        <v>106</v>
      </c>
      <c r="E74" s="410"/>
      <c r="F74" s="441">
        <v>4592</v>
      </c>
      <c r="G74" s="406"/>
      <c r="I74" s="413"/>
    </row>
    <row r="75" spans="3:9" s="416" customFormat="1">
      <c r="C75" s="434"/>
      <c r="D75" s="436" t="s">
        <v>1016</v>
      </c>
      <c r="E75" s="410"/>
      <c r="F75" s="441">
        <v>6165</v>
      </c>
      <c r="G75" s="406"/>
      <c r="I75" s="413"/>
    </row>
    <row r="76" spans="3:9" s="416" customFormat="1">
      <c r="C76" s="434"/>
      <c r="D76" s="436" t="s">
        <v>1017</v>
      </c>
      <c r="E76" s="410"/>
      <c r="F76" s="441">
        <v>4076</v>
      </c>
      <c r="G76" s="406"/>
      <c r="I76" s="413"/>
    </row>
    <row r="77" spans="3:9" s="416" customFormat="1">
      <c r="C77" s="434"/>
      <c r="D77" s="436" t="s">
        <v>1018</v>
      </c>
      <c r="E77" s="410"/>
      <c r="F77" s="441">
        <v>306</v>
      </c>
      <c r="G77" s="406"/>
      <c r="I77" s="413"/>
    </row>
    <row r="78" spans="3:9" s="416" customFormat="1">
      <c r="C78" s="434"/>
      <c r="D78" s="434"/>
      <c r="E78" s="410"/>
      <c r="F78" s="434"/>
      <c r="G78" s="406"/>
    </row>
    <row r="79" spans="3:9" ht="6.75" customHeight="1">
      <c r="F79" s="419"/>
      <c r="G79" s="406"/>
    </row>
    <row r="80" spans="3:9">
      <c r="F80" s="419"/>
      <c r="G80" s="406"/>
    </row>
    <row r="81" spans="6:7">
      <c r="F81" s="419"/>
      <c r="G81" s="442"/>
    </row>
    <row r="82" spans="6:7">
      <c r="F82" s="419"/>
      <c r="G82" s="442"/>
    </row>
    <row r="83" spans="6:7">
      <c r="F83" s="419"/>
      <c r="G83" s="442"/>
    </row>
    <row r="84" spans="6:7">
      <c r="F84" s="419"/>
      <c r="G84" s="442"/>
    </row>
    <row r="85" spans="6:7">
      <c r="F85" s="419"/>
      <c r="G85" s="442"/>
    </row>
    <row r="86" spans="6:7">
      <c r="F86" s="419"/>
      <c r="G86" s="442"/>
    </row>
    <row r="87" spans="6:7">
      <c r="F87" s="419"/>
      <c r="G87" s="442"/>
    </row>
    <row r="88" spans="6:7">
      <c r="F88" s="419"/>
      <c r="G88" s="442"/>
    </row>
    <row r="89" spans="6:7">
      <c r="F89" s="419"/>
      <c r="G89" s="442"/>
    </row>
    <row r="90" spans="6:7">
      <c r="F90" s="419"/>
      <c r="G90" s="442"/>
    </row>
    <row r="91" spans="6:7">
      <c r="F91" s="419"/>
      <c r="G91" s="442"/>
    </row>
    <row r="92" spans="6:7">
      <c r="F92" s="419"/>
      <c r="G92" s="442"/>
    </row>
    <row r="93" spans="6:7">
      <c r="F93" s="419"/>
      <c r="G93" s="442"/>
    </row>
    <row r="94" spans="6:7">
      <c r="F94" s="419"/>
      <c r="G94" s="442"/>
    </row>
    <row r="95" spans="6:7">
      <c r="F95" s="419"/>
      <c r="G95" s="442"/>
    </row>
    <row r="96" spans="6:7">
      <c r="F96" s="419"/>
      <c r="G96" s="442"/>
    </row>
    <row r="97" spans="6:7">
      <c r="F97" s="419"/>
      <c r="G97" s="442"/>
    </row>
    <row r="98" spans="6:7">
      <c r="F98" s="419"/>
      <c r="G98" s="442"/>
    </row>
    <row r="99" spans="6:7">
      <c r="F99" s="419"/>
      <c r="G99" s="442"/>
    </row>
    <row r="100" spans="6:7">
      <c r="F100" s="419"/>
      <c r="G100" s="442"/>
    </row>
    <row r="101" spans="6:7">
      <c r="F101" s="419"/>
      <c r="G101" s="442"/>
    </row>
    <row r="102" spans="6:7">
      <c r="F102" s="419"/>
      <c r="G102" s="442"/>
    </row>
    <row r="103" spans="6:7">
      <c r="F103" s="419"/>
      <c r="G103" s="442"/>
    </row>
    <row r="104" spans="6:7">
      <c r="F104" s="419"/>
      <c r="G104" s="442"/>
    </row>
    <row r="105" spans="6:7">
      <c r="F105" s="419"/>
      <c r="G105" s="442"/>
    </row>
    <row r="106" spans="6:7">
      <c r="F106" s="419"/>
      <c r="G106" s="442"/>
    </row>
    <row r="107" spans="6:7">
      <c r="F107" s="419"/>
      <c r="G107" s="442"/>
    </row>
    <row r="108" spans="6:7">
      <c r="F108" s="419"/>
      <c r="G108" s="442"/>
    </row>
    <row r="109" spans="6:7">
      <c r="F109" s="419"/>
      <c r="G109" s="442"/>
    </row>
    <row r="110" spans="6:7">
      <c r="F110" s="419"/>
      <c r="G110" s="442"/>
    </row>
    <row r="111" spans="6:7">
      <c r="F111" s="419"/>
      <c r="G111" s="442"/>
    </row>
    <row r="112" spans="6:7">
      <c r="F112" s="419"/>
      <c r="G112" s="442"/>
    </row>
    <row r="113" spans="6:7">
      <c r="F113" s="419"/>
      <c r="G113" s="442"/>
    </row>
    <row r="114" spans="6:7">
      <c r="F114" s="419"/>
      <c r="G114" s="442"/>
    </row>
    <row r="115" spans="6:7">
      <c r="F115" s="419"/>
      <c r="G115" s="442"/>
    </row>
    <row r="116" spans="6:7">
      <c r="F116" s="419"/>
      <c r="G116" s="442"/>
    </row>
    <row r="117" spans="6:7">
      <c r="F117" s="419"/>
      <c r="G117" s="442"/>
    </row>
    <row r="118" spans="6:7">
      <c r="F118" s="419"/>
      <c r="G118" s="442"/>
    </row>
    <row r="119" spans="6:7">
      <c r="F119" s="419"/>
      <c r="G119" s="442"/>
    </row>
    <row r="120" spans="6:7">
      <c r="F120" s="419"/>
      <c r="G120" s="442"/>
    </row>
    <row r="121" spans="6:7">
      <c r="F121" s="419"/>
      <c r="G121" s="442"/>
    </row>
    <row r="122" spans="6:7">
      <c r="F122" s="419"/>
      <c r="G122" s="442"/>
    </row>
    <row r="123" spans="6:7">
      <c r="F123" s="419"/>
      <c r="G123" s="442"/>
    </row>
    <row r="124" spans="6:7">
      <c r="F124" s="419"/>
      <c r="G124" s="442"/>
    </row>
    <row r="125" spans="6:7">
      <c r="F125" s="419"/>
      <c r="G125" s="442"/>
    </row>
    <row r="126" spans="6:7">
      <c r="F126" s="419"/>
      <c r="G126" s="442"/>
    </row>
    <row r="127" spans="6:7">
      <c r="F127" s="419"/>
      <c r="G127" s="442"/>
    </row>
    <row r="128" spans="6:7">
      <c r="F128" s="419"/>
      <c r="G128" s="442"/>
    </row>
    <row r="129" spans="6:7">
      <c r="F129" s="419"/>
      <c r="G129" s="442"/>
    </row>
    <row r="130" spans="6:7">
      <c r="F130" s="419"/>
      <c r="G130" s="442"/>
    </row>
    <row r="131" spans="6:7">
      <c r="F131" s="419"/>
      <c r="G131" s="442"/>
    </row>
    <row r="132" spans="6:7">
      <c r="F132" s="419"/>
      <c r="G132" s="442"/>
    </row>
    <row r="133" spans="6:7">
      <c r="F133" s="419"/>
      <c r="G133" s="442"/>
    </row>
    <row r="134" spans="6:7">
      <c r="F134" s="419"/>
      <c r="G134" s="442"/>
    </row>
    <row r="135" spans="6:7">
      <c r="F135" s="419"/>
      <c r="G135" s="442"/>
    </row>
    <row r="136" spans="6:7">
      <c r="F136" s="419"/>
      <c r="G136" s="442"/>
    </row>
    <row r="137" spans="6:7">
      <c r="F137" s="419"/>
      <c r="G137" s="442"/>
    </row>
    <row r="138" spans="6:7">
      <c r="F138" s="419"/>
      <c r="G138" s="442"/>
    </row>
    <row r="139" spans="6:7">
      <c r="F139" s="419"/>
      <c r="G139" s="442"/>
    </row>
    <row r="140" spans="6:7">
      <c r="F140" s="419"/>
      <c r="G140" s="442"/>
    </row>
    <row r="141" spans="6:7">
      <c r="F141" s="419"/>
      <c r="G141" s="442"/>
    </row>
    <row r="142" spans="6:7">
      <c r="F142" s="419"/>
      <c r="G142" s="442"/>
    </row>
    <row r="143" spans="6:7">
      <c r="F143" s="419"/>
      <c r="G143" s="442"/>
    </row>
    <row r="144" spans="6:7">
      <c r="F144" s="419"/>
      <c r="G144" s="442"/>
    </row>
    <row r="145" spans="6:7">
      <c r="F145" s="419"/>
      <c r="G145" s="442"/>
    </row>
    <row r="146" spans="6:7">
      <c r="F146" s="419"/>
      <c r="G146" s="442"/>
    </row>
    <row r="147" spans="6:7">
      <c r="F147" s="419"/>
      <c r="G147" s="442"/>
    </row>
    <row r="148" spans="6:7">
      <c r="F148" s="419"/>
      <c r="G148" s="442"/>
    </row>
    <row r="149" spans="6:7">
      <c r="F149" s="419"/>
      <c r="G149" s="442"/>
    </row>
    <row r="150" spans="6:7">
      <c r="F150" s="419"/>
      <c r="G150" s="442"/>
    </row>
    <row r="151" spans="6:7">
      <c r="F151" s="419"/>
      <c r="G151" s="442"/>
    </row>
    <row r="152" spans="6:7">
      <c r="F152" s="419"/>
      <c r="G152" s="442"/>
    </row>
    <row r="153" spans="6:7">
      <c r="F153" s="419"/>
      <c r="G153" s="442"/>
    </row>
    <row r="154" spans="6:7">
      <c r="F154" s="419"/>
      <c r="G154" s="442"/>
    </row>
    <row r="155" spans="6:7">
      <c r="F155" s="419"/>
      <c r="G155" s="442"/>
    </row>
    <row r="156" spans="6:7">
      <c r="F156" s="419"/>
      <c r="G156" s="442"/>
    </row>
    <row r="157" spans="6:7">
      <c r="F157" s="419"/>
      <c r="G157" s="442"/>
    </row>
    <row r="158" spans="6:7">
      <c r="F158" s="419"/>
      <c r="G158" s="442"/>
    </row>
    <row r="159" spans="6:7">
      <c r="F159" s="419"/>
      <c r="G159" s="442"/>
    </row>
    <row r="160" spans="6:7">
      <c r="F160" s="419"/>
      <c r="G160" s="442"/>
    </row>
    <row r="161" spans="6:7">
      <c r="F161" s="419"/>
      <c r="G161" s="442"/>
    </row>
    <row r="162" spans="6:7">
      <c r="F162" s="419"/>
      <c r="G162" s="442"/>
    </row>
    <row r="163" spans="6:7">
      <c r="F163" s="419"/>
      <c r="G163" s="442"/>
    </row>
    <row r="164" spans="6:7">
      <c r="F164" s="419"/>
      <c r="G164" s="442"/>
    </row>
    <row r="165" spans="6:7">
      <c r="F165" s="419"/>
      <c r="G165" s="442"/>
    </row>
    <row r="166" spans="6:7">
      <c r="F166" s="419"/>
      <c r="G166" s="442"/>
    </row>
    <row r="167" spans="6:7">
      <c r="F167" s="419"/>
      <c r="G167" s="442"/>
    </row>
    <row r="168" spans="6:7">
      <c r="F168" s="419"/>
      <c r="G168" s="442"/>
    </row>
    <row r="169" spans="6:7">
      <c r="F169" s="419"/>
      <c r="G169" s="442"/>
    </row>
    <row r="170" spans="6:7">
      <c r="F170" s="443"/>
      <c r="G170" s="444"/>
    </row>
    <row r="171" spans="6:7">
      <c r="F171" s="443"/>
      <c r="G171" s="444"/>
    </row>
    <row r="172" spans="6:7">
      <c r="F172" s="443"/>
      <c r="G172" s="444"/>
    </row>
    <row r="173" spans="6:7">
      <c r="F173" s="443"/>
      <c r="G173" s="444"/>
    </row>
  </sheetData>
  <mergeCells count="1">
    <mergeCell ref="A1:G1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6" fitToHeight="0" orientation="landscape" r:id="rId1"/>
  <headerFooter differentFirst="1">
    <oddFooter>&amp;C&amp;10Page &amp;P/&amp;N</oddFooter>
  </headerFooter>
  <rowBreaks count="1" manualBreakCount="1">
    <brk id="43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showGridLines="0" view="pageBreakPreview" zoomScale="85" zoomScaleNormal="85" zoomScaleSheetLayoutView="85" workbookViewId="0">
      <selection activeCell="B32" sqref="B32:B41"/>
    </sheetView>
  </sheetViews>
  <sheetFormatPr baseColWidth="10" defaultColWidth="11.42578125" defaultRowHeight="15"/>
  <cols>
    <col min="1" max="2" width="3.42578125" style="18" customWidth="1"/>
    <col min="3" max="3" width="70.28515625" style="18" bestFit="1" customWidth="1"/>
    <col min="4" max="4" width="11.42578125" style="18"/>
    <col min="5" max="5" width="12.28515625" style="18" customWidth="1"/>
    <col min="6" max="6" width="12.42578125" style="18" customWidth="1"/>
    <col min="7" max="7" width="13" style="18" customWidth="1"/>
    <col min="8" max="8" width="13.85546875" style="18" customWidth="1"/>
    <col min="9" max="10" width="13.7109375" style="18" customWidth="1"/>
    <col min="11" max="11" width="3.42578125" style="18" customWidth="1"/>
    <col min="12" max="12" width="12.85546875" style="18" customWidth="1"/>
    <col min="13" max="13" width="13" style="18" customWidth="1"/>
    <col min="14" max="14" width="2.42578125" style="18" customWidth="1"/>
    <col min="15" max="15" width="10.140625" style="18" customWidth="1"/>
    <col min="16" max="21" width="6.85546875" style="18" customWidth="1"/>
    <col min="22" max="16384" width="11.42578125" style="18"/>
  </cols>
  <sheetData>
    <row r="1" spans="1:21" s="1" customFormat="1" ht="48.75" customHeight="1">
      <c r="B1" s="487" t="s">
        <v>1019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21" s="15" customFormat="1" ht="29.25" customHeight="1">
      <c r="C2" s="199" t="s">
        <v>978</v>
      </c>
      <c r="H2" s="230"/>
      <c r="I2" s="230"/>
      <c r="O2" s="232"/>
      <c r="P2" s="232"/>
      <c r="Q2" s="232"/>
      <c r="R2" s="232"/>
      <c r="S2" s="232"/>
    </row>
    <row r="3" spans="1:21" ht="15.75">
      <c r="A3" s="227"/>
      <c r="B3" s="227"/>
      <c r="C3" s="227" t="s">
        <v>1103</v>
      </c>
      <c r="D3" s="227"/>
      <c r="E3" s="227"/>
      <c r="F3" s="227"/>
      <c r="G3" s="227"/>
      <c r="H3" s="227"/>
      <c r="I3" s="227"/>
      <c r="J3" s="227"/>
      <c r="K3" s="227"/>
      <c r="L3" s="15"/>
      <c r="M3" s="15"/>
    </row>
    <row r="4" spans="1:21">
      <c r="C4" s="242"/>
      <c r="D4" s="490" t="s">
        <v>1020</v>
      </c>
      <c r="E4" s="490"/>
      <c r="F4" s="490"/>
      <c r="G4" s="490"/>
      <c r="H4" s="243"/>
      <c r="I4" s="490" t="s">
        <v>1021</v>
      </c>
      <c r="J4" s="490"/>
      <c r="K4" s="15"/>
      <c r="L4" s="15"/>
      <c r="M4" s="15"/>
    </row>
    <row r="5" spans="1:21" ht="10.5" customHeight="1" thickBot="1">
      <c r="A5" s="15"/>
      <c r="B5" s="15"/>
      <c r="C5" s="15"/>
      <c r="D5" s="240"/>
      <c r="E5" s="240"/>
      <c r="F5" s="240"/>
      <c r="G5" s="240"/>
      <c r="H5" s="240"/>
      <c r="I5" s="240"/>
      <c r="J5" s="240"/>
      <c r="K5" s="244"/>
      <c r="L5" s="15"/>
      <c r="M5" s="15"/>
      <c r="P5" s="232"/>
    </row>
    <row r="6" spans="1:21" ht="78.75" customHeight="1" thickBot="1">
      <c r="B6" s="245"/>
      <c r="C6" s="246" t="s">
        <v>984</v>
      </c>
      <c r="D6" s="247" t="s">
        <v>986</v>
      </c>
      <c r="E6" s="247" t="s">
        <v>1022</v>
      </c>
      <c r="F6" s="247" t="s">
        <v>989</v>
      </c>
      <c r="G6" s="247" t="s">
        <v>1023</v>
      </c>
      <c r="I6" s="248" t="s">
        <v>1298</v>
      </c>
      <c r="J6" s="248" t="s">
        <v>997</v>
      </c>
      <c r="P6" s="232"/>
      <c r="Q6" s="232"/>
      <c r="R6" s="232"/>
      <c r="S6" s="232"/>
      <c r="U6" s="232"/>
    </row>
    <row r="7" spans="1:21" s="249" customFormat="1" ht="18" customHeight="1" thickBot="1">
      <c r="B7" s="250"/>
      <c r="C7" s="251" t="s">
        <v>1024</v>
      </c>
      <c r="D7" s="252">
        <v>69883</v>
      </c>
      <c r="E7" s="252">
        <v>11262</v>
      </c>
      <c r="F7" s="252">
        <f>G7-E7</f>
        <v>-4936</v>
      </c>
      <c r="G7" s="252">
        <v>6326</v>
      </c>
      <c r="I7" s="388">
        <v>473</v>
      </c>
      <c r="J7" s="388">
        <v>-496</v>
      </c>
      <c r="O7" s="232"/>
      <c r="P7" s="232"/>
      <c r="Q7" s="232"/>
      <c r="R7" s="232"/>
      <c r="S7" s="232"/>
      <c r="T7" s="232"/>
      <c r="U7" s="232"/>
    </row>
    <row r="8" spans="1:21" s="249" customFormat="1">
      <c r="A8" s="239"/>
      <c r="B8" s="491"/>
      <c r="C8" s="253" t="s">
        <v>76</v>
      </c>
      <c r="D8" s="254">
        <v>14534</v>
      </c>
      <c r="E8" s="254">
        <v>3589</v>
      </c>
      <c r="F8" s="254">
        <f>G8-E8</f>
        <v>-993</v>
      </c>
      <c r="G8" s="254">
        <v>2596</v>
      </c>
      <c r="I8" s="255">
        <v>310</v>
      </c>
      <c r="J8" s="256">
        <v>-80</v>
      </c>
      <c r="K8" s="257"/>
      <c r="O8" s="232"/>
      <c r="P8" s="232"/>
      <c r="Q8" s="232"/>
      <c r="R8" s="232"/>
      <c r="S8" s="232"/>
      <c r="T8" s="232"/>
      <c r="U8" s="232"/>
    </row>
    <row r="9" spans="1:21">
      <c r="A9" s="239"/>
      <c r="B9" s="492"/>
      <c r="C9" s="258" t="s">
        <v>77</v>
      </c>
      <c r="D9" s="259">
        <v>3683</v>
      </c>
      <c r="E9" s="259">
        <v>1439.0550925497998</v>
      </c>
      <c r="F9" s="260">
        <f>G9-E9</f>
        <v>-355.05509254979984</v>
      </c>
      <c r="G9" s="260">
        <v>1084</v>
      </c>
      <c r="I9" s="259">
        <v>-76</v>
      </c>
      <c r="J9" s="260">
        <v>249</v>
      </c>
      <c r="K9" s="257"/>
      <c r="O9" s="232"/>
      <c r="P9" s="232"/>
      <c r="Q9" s="232"/>
      <c r="R9" s="232"/>
      <c r="S9" s="232"/>
      <c r="T9" s="232"/>
      <c r="U9" s="232"/>
    </row>
    <row r="10" spans="1:21">
      <c r="A10" s="239"/>
      <c r="B10" s="492"/>
      <c r="C10" s="258" t="s">
        <v>106</v>
      </c>
      <c r="D10" s="259">
        <v>4450</v>
      </c>
      <c r="E10" s="259">
        <v>751</v>
      </c>
      <c r="F10" s="260">
        <f t="shared" ref="F10:F14" si="0">G10-E10</f>
        <v>-314</v>
      </c>
      <c r="G10" s="260">
        <v>437</v>
      </c>
      <c r="I10" s="259">
        <v>89</v>
      </c>
      <c r="J10" s="260">
        <v>17</v>
      </c>
      <c r="K10" s="257"/>
      <c r="O10" s="232"/>
      <c r="P10" s="261"/>
    </row>
    <row r="11" spans="1:21">
      <c r="A11" s="239"/>
      <c r="B11" s="492"/>
      <c r="C11" s="258" t="s">
        <v>1025</v>
      </c>
      <c r="D11" s="259">
        <v>2872</v>
      </c>
      <c r="E11" s="259">
        <v>341</v>
      </c>
      <c r="F11" s="260">
        <f t="shared" si="0"/>
        <v>-82</v>
      </c>
      <c r="G11" s="260">
        <v>259</v>
      </c>
      <c r="I11" s="259">
        <v>20</v>
      </c>
      <c r="J11" s="260">
        <v>-3</v>
      </c>
      <c r="K11" s="257"/>
      <c r="P11" s="262"/>
    </row>
    <row r="12" spans="1:21">
      <c r="A12" s="239"/>
      <c r="B12" s="492"/>
      <c r="C12" s="258" t="s">
        <v>771</v>
      </c>
      <c r="D12" s="259">
        <v>846</v>
      </c>
      <c r="E12" s="259">
        <v>371</v>
      </c>
      <c r="F12" s="260">
        <f t="shared" si="0"/>
        <v>-16</v>
      </c>
      <c r="G12" s="260">
        <v>355</v>
      </c>
      <c r="I12" s="259">
        <v>189</v>
      </c>
      <c r="J12" s="260">
        <v>-50</v>
      </c>
      <c r="K12" s="257"/>
      <c r="P12" s="262"/>
    </row>
    <row r="13" spans="1:21">
      <c r="A13" s="239"/>
      <c r="B13" s="492"/>
      <c r="C13" s="258" t="s">
        <v>371</v>
      </c>
      <c r="D13" s="259">
        <v>2684</v>
      </c>
      <c r="E13" s="259">
        <v>803</v>
      </c>
      <c r="F13" s="260">
        <f t="shared" si="0"/>
        <v>-218</v>
      </c>
      <c r="G13" s="260">
        <v>585</v>
      </c>
      <c r="I13" s="259">
        <v>89</v>
      </c>
      <c r="J13" s="260">
        <v>-285</v>
      </c>
      <c r="K13" s="257"/>
      <c r="P13" s="262"/>
    </row>
    <row r="14" spans="1:21">
      <c r="A14" s="239"/>
      <c r="B14" s="493"/>
      <c r="C14" s="258" t="s">
        <v>1026</v>
      </c>
      <c r="D14" s="259">
        <v>0</v>
      </c>
      <c r="E14" s="259">
        <v>-116</v>
      </c>
      <c r="F14" s="260">
        <f t="shared" si="0"/>
        <v>-7</v>
      </c>
      <c r="G14" s="259">
        <v>-123</v>
      </c>
      <c r="I14" s="382"/>
      <c r="J14" s="260">
        <v>-8</v>
      </c>
      <c r="K14" s="257"/>
    </row>
    <row r="15" spans="1:21" s="249" customFormat="1">
      <c r="A15" s="239"/>
      <c r="B15" s="494"/>
      <c r="C15" s="263" t="s">
        <v>3</v>
      </c>
      <c r="D15" s="255">
        <v>32011</v>
      </c>
      <c r="E15" s="255">
        <v>1612</v>
      </c>
      <c r="F15" s="254">
        <f>G15-E15</f>
        <v>-1025</v>
      </c>
      <c r="G15" s="255">
        <v>587</v>
      </c>
      <c r="I15" s="255">
        <v>-43</v>
      </c>
      <c r="J15" s="256">
        <v>74</v>
      </c>
      <c r="K15" s="257"/>
    </row>
    <row r="16" spans="1:21">
      <c r="A16" s="15"/>
      <c r="B16" s="495"/>
      <c r="C16" s="264" t="s">
        <v>4</v>
      </c>
      <c r="D16" s="259">
        <v>26859</v>
      </c>
      <c r="E16" s="259">
        <v>1536</v>
      </c>
      <c r="F16" s="260">
        <f>G16-E16</f>
        <v>-818</v>
      </c>
      <c r="G16" s="259">
        <v>718</v>
      </c>
      <c r="I16" s="259">
        <v>7</v>
      </c>
      <c r="J16" s="260">
        <v>25</v>
      </c>
      <c r="K16" s="244"/>
    </row>
    <row r="17" spans="1:21">
      <c r="A17" s="15"/>
      <c r="B17" s="495"/>
      <c r="C17" s="264" t="s">
        <v>739</v>
      </c>
      <c r="D17" s="259">
        <v>5143</v>
      </c>
      <c r="E17" s="259">
        <v>293</v>
      </c>
      <c r="F17" s="260">
        <f t="shared" ref="F17:F22" si="1">G17-E17</f>
        <v>-196</v>
      </c>
      <c r="G17" s="259">
        <v>97</v>
      </c>
      <c r="I17" s="259">
        <v>-14</v>
      </c>
      <c r="J17" s="265">
        <v>48</v>
      </c>
    </row>
    <row r="18" spans="1:21">
      <c r="A18" s="15"/>
      <c r="B18" s="496"/>
      <c r="C18" s="264" t="s">
        <v>1026</v>
      </c>
      <c r="D18" s="259">
        <v>9</v>
      </c>
      <c r="E18" s="259">
        <v>-217</v>
      </c>
      <c r="F18" s="260">
        <f t="shared" si="1"/>
        <v>-11</v>
      </c>
      <c r="G18" s="259">
        <v>-228</v>
      </c>
      <c r="I18" s="259">
        <v>-36</v>
      </c>
      <c r="J18" s="265">
        <v>0</v>
      </c>
    </row>
    <row r="19" spans="1:21" s="249" customFormat="1">
      <c r="A19" s="239"/>
      <c r="B19" s="489" t="s">
        <v>337</v>
      </c>
      <c r="C19" s="489"/>
      <c r="D19" s="255">
        <v>4246</v>
      </c>
      <c r="E19" s="255">
        <v>1625</v>
      </c>
      <c r="F19" s="254">
        <f t="shared" si="1"/>
        <v>-1090</v>
      </c>
      <c r="G19" s="255">
        <v>535</v>
      </c>
      <c r="I19" s="255">
        <v>18</v>
      </c>
      <c r="J19" s="256">
        <v>-618</v>
      </c>
    </row>
    <row r="20" spans="1:21" s="249" customFormat="1">
      <c r="A20" s="239"/>
      <c r="B20" s="497" t="s">
        <v>338</v>
      </c>
      <c r="C20" s="497"/>
      <c r="D20" s="255">
        <v>3055</v>
      </c>
      <c r="E20" s="255">
        <v>3402</v>
      </c>
      <c r="F20" s="254">
        <f t="shared" si="1"/>
        <v>-1330</v>
      </c>
      <c r="G20" s="255">
        <v>2072</v>
      </c>
      <c r="I20" s="255">
        <v>7</v>
      </c>
      <c r="J20" s="256">
        <v>102</v>
      </c>
      <c r="P20" s="232"/>
    </row>
    <row r="21" spans="1:21" s="249" customFormat="1">
      <c r="A21" s="239"/>
      <c r="B21" s="498" t="s">
        <v>198</v>
      </c>
      <c r="C21" s="498"/>
      <c r="D21" s="255">
        <v>16001</v>
      </c>
      <c r="E21" s="255">
        <v>1227</v>
      </c>
      <c r="F21" s="254">
        <f t="shared" si="1"/>
        <v>-373</v>
      </c>
      <c r="G21" s="255">
        <v>854</v>
      </c>
      <c r="I21" s="255">
        <v>24</v>
      </c>
      <c r="J21" s="256">
        <v>26</v>
      </c>
      <c r="P21" s="232"/>
    </row>
    <row r="22" spans="1:21" s="249" customFormat="1" ht="15" customHeight="1">
      <c r="A22" s="239"/>
      <c r="B22" s="499" t="s">
        <v>1026</v>
      </c>
      <c r="C22" s="499"/>
      <c r="D22" s="256">
        <v>36</v>
      </c>
      <c r="E22" s="256">
        <v>-194</v>
      </c>
      <c r="F22" s="254">
        <f t="shared" si="1"/>
        <v>-125</v>
      </c>
      <c r="G22" s="256">
        <v>-319</v>
      </c>
      <c r="I22" s="381" t="s">
        <v>1278</v>
      </c>
      <c r="J22" s="256">
        <v>0</v>
      </c>
    </row>
    <row r="23" spans="1:21" s="249" customFormat="1" ht="33" customHeight="1">
      <c r="A23" s="239"/>
      <c r="B23" s="266"/>
      <c r="C23" s="453" t="s">
        <v>1299</v>
      </c>
      <c r="D23" s="267"/>
      <c r="E23" s="257"/>
      <c r="F23" s="257"/>
      <c r="G23" s="257"/>
      <c r="H23" s="257"/>
      <c r="I23" s="267"/>
      <c r="J23" s="257"/>
      <c r="L23" s="267"/>
      <c r="M23" s="267"/>
    </row>
    <row r="24" spans="1:21">
      <c r="A24" s="239"/>
      <c r="B24" s="239"/>
      <c r="C24" s="239"/>
    </row>
    <row r="25" spans="1:21" ht="16.5" customHeight="1">
      <c r="A25" s="227"/>
      <c r="B25" s="227"/>
      <c r="C25" s="227" t="s">
        <v>1104</v>
      </c>
      <c r="D25" s="227"/>
      <c r="E25" s="227"/>
      <c r="F25" s="227"/>
      <c r="G25" s="227"/>
      <c r="H25" s="227"/>
      <c r="I25" s="227"/>
      <c r="J25" s="227"/>
      <c r="K25" s="227"/>
      <c r="L25" s="241"/>
      <c r="M25" s="241"/>
      <c r="N25" s="240"/>
      <c r="O25" s="244"/>
      <c r="P25" s="244"/>
      <c r="Q25" s="244"/>
      <c r="R25" s="244"/>
      <c r="S25" s="244"/>
      <c r="T25" s="244"/>
      <c r="U25" s="15"/>
    </row>
    <row r="26" spans="1:21" ht="15.75" thickBot="1">
      <c r="A26" s="15"/>
      <c r="B26" s="15"/>
      <c r="C26" s="15"/>
      <c r="D26" s="240"/>
      <c r="E26" s="240"/>
      <c r="F26" s="240"/>
      <c r="G26" s="240"/>
      <c r="H26" s="240"/>
      <c r="I26" s="240"/>
      <c r="J26" s="240"/>
      <c r="K26" s="244"/>
      <c r="L26" s="240"/>
      <c r="M26" s="240"/>
      <c r="N26" s="240"/>
      <c r="O26" s="244"/>
      <c r="P26" s="244"/>
      <c r="Q26" s="244"/>
      <c r="R26" s="244"/>
      <c r="S26" s="244"/>
      <c r="T26" s="244"/>
      <c r="U26" s="15"/>
    </row>
    <row r="27" spans="1:21" ht="39" thickBot="1">
      <c r="A27" s="15"/>
      <c r="B27" s="245"/>
      <c r="C27" s="246" t="s">
        <v>984</v>
      </c>
      <c r="D27" s="247" t="s">
        <v>1027</v>
      </c>
      <c r="E27" s="248" t="s">
        <v>1028</v>
      </c>
      <c r="F27" s="248" t="s">
        <v>1029</v>
      </c>
      <c r="G27" s="248" t="s">
        <v>1030</v>
      </c>
      <c r="H27" s="247" t="s">
        <v>1013</v>
      </c>
      <c r="J27" s="240"/>
      <c r="K27" s="244"/>
      <c r="L27" s="240"/>
      <c r="M27" s="240"/>
      <c r="N27" s="240"/>
      <c r="R27" s="244"/>
      <c r="S27" s="244"/>
      <c r="T27" s="244"/>
      <c r="U27" s="15"/>
    </row>
    <row r="28" spans="1:21" ht="15.75" thickBot="1">
      <c r="B28" s="268"/>
      <c r="C28" s="269" t="s">
        <v>1024</v>
      </c>
      <c r="D28" s="270">
        <v>7240</v>
      </c>
      <c r="E28" s="270">
        <v>2634</v>
      </c>
      <c r="F28" s="270">
        <v>3825</v>
      </c>
      <c r="G28" s="270">
        <v>781</v>
      </c>
      <c r="H28" s="270">
        <v>59899</v>
      </c>
      <c r="I28" s="240"/>
      <c r="J28" s="240"/>
      <c r="K28" s="240"/>
      <c r="L28" s="240"/>
      <c r="M28" s="240"/>
      <c r="P28" s="232"/>
      <c r="Q28" s="232"/>
    </row>
    <row r="29" spans="1:21">
      <c r="A29" s="15"/>
      <c r="B29" s="491"/>
      <c r="C29" s="253" t="s">
        <v>76</v>
      </c>
      <c r="D29" s="271">
        <v>1693</v>
      </c>
      <c r="E29" s="272">
        <v>578</v>
      </c>
      <c r="F29" s="272">
        <v>1104</v>
      </c>
      <c r="G29" s="272">
        <v>11</v>
      </c>
      <c r="H29" s="452">
        <v>16287</v>
      </c>
      <c r="J29" s="240"/>
      <c r="K29" s="244"/>
      <c r="L29" s="240"/>
      <c r="M29" s="240"/>
      <c r="N29" s="240"/>
      <c r="O29" s="244"/>
      <c r="P29" s="244"/>
      <c r="Q29" s="244"/>
      <c r="R29" s="244"/>
      <c r="S29" s="244"/>
      <c r="T29" s="244"/>
      <c r="U29" s="15"/>
    </row>
    <row r="30" spans="1:21">
      <c r="A30" s="15"/>
      <c r="B30" s="492"/>
      <c r="C30" s="264" t="s">
        <v>77</v>
      </c>
      <c r="D30" s="260">
        <v>1024</v>
      </c>
      <c r="E30" s="260">
        <v>138</v>
      </c>
      <c r="F30" s="260">
        <v>783</v>
      </c>
      <c r="G30" s="260">
        <v>103</v>
      </c>
      <c r="H30" s="265">
        <v>6766</v>
      </c>
      <c r="J30" s="240"/>
      <c r="K30" s="244"/>
      <c r="L30" s="240"/>
      <c r="M30" s="240"/>
      <c r="N30" s="240"/>
      <c r="O30" s="244"/>
      <c r="P30" s="232"/>
      <c r="Q30" s="232"/>
      <c r="R30" s="244"/>
      <c r="S30" s="244"/>
      <c r="T30" s="244"/>
      <c r="U30" s="15"/>
    </row>
    <row r="31" spans="1:21">
      <c r="A31" s="15"/>
      <c r="B31" s="492"/>
      <c r="C31" s="264" t="s">
        <v>106</v>
      </c>
      <c r="D31" s="260">
        <v>335</v>
      </c>
      <c r="E31" s="260">
        <v>208</v>
      </c>
      <c r="F31" s="260">
        <v>122</v>
      </c>
      <c r="G31" s="260">
        <v>5</v>
      </c>
      <c r="H31" s="265">
        <v>1843</v>
      </c>
      <c r="J31" s="240"/>
      <c r="K31" s="244"/>
      <c r="L31" s="240"/>
      <c r="M31" s="240"/>
      <c r="N31" s="240"/>
      <c r="O31" s="244"/>
      <c r="P31" s="232"/>
      <c r="Q31" s="232"/>
      <c r="R31" s="244"/>
      <c r="S31" s="244"/>
      <c r="T31" s="244"/>
      <c r="U31" s="15"/>
    </row>
    <row r="32" spans="1:21">
      <c r="A32" s="15"/>
      <c r="B32" s="492"/>
      <c r="C32" s="264" t="s">
        <v>1025</v>
      </c>
      <c r="D32" s="260">
        <v>120</v>
      </c>
      <c r="E32" s="260">
        <v>102</v>
      </c>
      <c r="F32" s="260">
        <v>18</v>
      </c>
      <c r="G32" s="260">
        <v>0</v>
      </c>
      <c r="H32" s="265">
        <v>1899</v>
      </c>
      <c r="J32" s="240"/>
      <c r="K32" s="244"/>
      <c r="L32" s="240"/>
      <c r="M32" s="240"/>
      <c r="N32" s="240"/>
      <c r="O32" s="244"/>
      <c r="P32" s="232"/>
      <c r="Q32" s="232"/>
      <c r="R32" s="244"/>
      <c r="S32" s="244"/>
      <c r="T32" s="244"/>
      <c r="U32" s="15"/>
    </row>
    <row r="33" spans="1:21">
      <c r="A33" s="15"/>
      <c r="B33" s="492"/>
      <c r="C33" s="258" t="s">
        <v>771</v>
      </c>
      <c r="D33" s="260">
        <v>46</v>
      </c>
      <c r="E33" s="260">
        <v>10</v>
      </c>
      <c r="F33" s="260">
        <v>132</v>
      </c>
      <c r="G33" s="260">
        <v>-95</v>
      </c>
      <c r="H33" s="265">
        <v>1200</v>
      </c>
      <c r="J33" s="240"/>
      <c r="K33" s="244"/>
      <c r="L33" s="240"/>
      <c r="M33" s="240"/>
      <c r="N33" s="240"/>
      <c r="O33" s="244"/>
      <c r="P33" s="232"/>
      <c r="Q33" s="232"/>
      <c r="R33" s="244"/>
      <c r="S33" s="244"/>
      <c r="T33" s="244"/>
      <c r="U33" s="15"/>
    </row>
    <row r="34" spans="1:21">
      <c r="A34" s="15"/>
      <c r="B34" s="492"/>
      <c r="C34" s="258" t="s">
        <v>371</v>
      </c>
      <c r="D34" s="260">
        <v>156</v>
      </c>
      <c r="E34" s="260">
        <v>121</v>
      </c>
      <c r="F34" s="260">
        <v>49</v>
      </c>
      <c r="G34" s="260">
        <v>-14</v>
      </c>
      <c r="H34" s="265">
        <v>4924</v>
      </c>
      <c r="J34" s="240"/>
      <c r="K34" s="244"/>
      <c r="L34" s="240"/>
      <c r="M34" s="240"/>
      <c r="N34" s="240"/>
      <c r="O34" s="244"/>
      <c r="P34" s="232"/>
      <c r="Q34" s="232"/>
      <c r="R34" s="244"/>
      <c r="S34" s="244"/>
      <c r="T34" s="244"/>
      <c r="U34" s="15"/>
    </row>
    <row r="35" spans="1:21">
      <c r="A35" s="15"/>
      <c r="B35" s="493"/>
      <c r="C35" s="264" t="s">
        <v>1026</v>
      </c>
      <c r="D35" s="260">
        <v>13</v>
      </c>
      <c r="E35" s="260">
        <v>0</v>
      </c>
      <c r="F35" s="260">
        <v>0</v>
      </c>
      <c r="G35" s="260">
        <v>13</v>
      </c>
      <c r="H35" s="265">
        <v>-345</v>
      </c>
      <c r="J35" s="240"/>
      <c r="K35" s="244"/>
      <c r="L35" s="240"/>
      <c r="M35" s="240"/>
      <c r="N35" s="240"/>
      <c r="O35" s="244"/>
      <c r="P35" s="232"/>
      <c r="Q35" s="232"/>
      <c r="R35" s="244"/>
      <c r="S35" s="244"/>
      <c r="T35" s="244"/>
      <c r="U35" s="15"/>
    </row>
    <row r="36" spans="1:21">
      <c r="A36" s="15"/>
      <c r="B36" s="494"/>
      <c r="C36" s="263" t="s">
        <v>3</v>
      </c>
      <c r="D36" s="271">
        <v>1461</v>
      </c>
      <c r="E36" s="265">
        <v>731</v>
      </c>
      <c r="F36" s="265">
        <v>588</v>
      </c>
      <c r="G36" s="265">
        <v>143</v>
      </c>
      <c r="H36" s="265">
        <v>12432</v>
      </c>
      <c r="J36" s="240"/>
      <c r="K36" s="244"/>
      <c r="L36" s="240"/>
      <c r="M36" s="240"/>
      <c r="N36" s="240"/>
      <c r="O36" s="244"/>
      <c r="P36" s="232"/>
      <c r="Q36" s="232"/>
      <c r="R36" s="244"/>
      <c r="S36" s="244"/>
      <c r="T36" s="244"/>
      <c r="U36" s="15"/>
    </row>
    <row r="37" spans="1:21">
      <c r="A37" s="15"/>
      <c r="B37" s="495"/>
      <c r="C37" s="264" t="s">
        <v>4</v>
      </c>
      <c r="D37" s="260">
        <v>1218</v>
      </c>
      <c r="E37" s="260">
        <v>595</v>
      </c>
      <c r="F37" s="260">
        <v>519</v>
      </c>
      <c r="G37" s="260">
        <v>105</v>
      </c>
      <c r="H37" s="265">
        <v>8331</v>
      </c>
      <c r="J37" s="240"/>
      <c r="K37" s="244"/>
      <c r="L37" s="240"/>
      <c r="M37" s="240"/>
      <c r="N37" s="240"/>
      <c r="O37" s="244"/>
      <c r="P37" s="232"/>
      <c r="Q37" s="232"/>
      <c r="R37" s="244"/>
      <c r="S37" s="244"/>
      <c r="T37" s="244"/>
      <c r="U37" s="15"/>
    </row>
    <row r="38" spans="1:21">
      <c r="A38" s="15"/>
      <c r="B38" s="495"/>
      <c r="C38" s="264" t="s">
        <v>739</v>
      </c>
      <c r="D38" s="260">
        <v>225</v>
      </c>
      <c r="E38" s="260">
        <v>136</v>
      </c>
      <c r="F38" s="260">
        <v>68</v>
      </c>
      <c r="G38" s="260">
        <v>22</v>
      </c>
      <c r="H38" s="265">
        <v>3562</v>
      </c>
      <c r="J38" s="240"/>
      <c r="K38" s="244"/>
      <c r="L38" s="240"/>
      <c r="M38" s="240"/>
      <c r="N38" s="240"/>
      <c r="O38" s="244"/>
      <c r="P38" s="232"/>
      <c r="Q38" s="232"/>
      <c r="R38" s="244"/>
      <c r="S38" s="244"/>
      <c r="T38" s="244"/>
      <c r="U38" s="15"/>
    </row>
    <row r="39" spans="1:21">
      <c r="A39" s="15"/>
      <c r="B39" s="273"/>
      <c r="C39" s="264" t="s">
        <v>1026</v>
      </c>
      <c r="D39" s="260">
        <v>17</v>
      </c>
      <c r="E39" s="260">
        <v>0</v>
      </c>
      <c r="F39" s="260">
        <v>1</v>
      </c>
      <c r="G39" s="260">
        <v>16</v>
      </c>
      <c r="H39" s="265">
        <v>538</v>
      </c>
      <c r="J39" s="240"/>
      <c r="K39" s="244"/>
      <c r="L39" s="240"/>
      <c r="M39" s="240"/>
      <c r="N39" s="240"/>
      <c r="O39" s="244"/>
      <c r="P39" s="232"/>
      <c r="Q39" s="232"/>
      <c r="R39" s="244"/>
      <c r="S39" s="244"/>
      <c r="T39" s="244"/>
      <c r="U39" s="15"/>
    </row>
    <row r="40" spans="1:21">
      <c r="A40" s="15"/>
      <c r="B40" s="489" t="s">
        <v>337</v>
      </c>
      <c r="C40" s="489"/>
      <c r="D40" s="271">
        <v>1059</v>
      </c>
      <c r="E40" s="265">
        <v>87</v>
      </c>
      <c r="F40" s="265">
        <v>967</v>
      </c>
      <c r="G40" s="265">
        <v>5</v>
      </c>
      <c r="H40" s="265">
        <v>3674</v>
      </c>
      <c r="J40" s="240"/>
      <c r="K40" s="244"/>
      <c r="L40" s="240"/>
      <c r="M40" s="240"/>
      <c r="N40" s="240"/>
      <c r="O40" s="244"/>
      <c r="P40" s="232"/>
      <c r="Q40" s="232"/>
      <c r="R40" s="244"/>
      <c r="S40" s="244"/>
      <c r="T40" s="244"/>
      <c r="U40" s="15"/>
    </row>
    <row r="41" spans="1:21">
      <c r="A41" s="15"/>
      <c r="B41" s="497" t="s">
        <v>338</v>
      </c>
      <c r="C41" s="497"/>
      <c r="D41" s="271">
        <v>1534</v>
      </c>
      <c r="E41" s="265">
        <v>867</v>
      </c>
      <c r="F41" s="265">
        <v>694</v>
      </c>
      <c r="G41" s="265">
        <v>-27</v>
      </c>
      <c r="H41" s="265">
        <v>19026</v>
      </c>
      <c r="J41" s="240"/>
      <c r="K41" s="244"/>
      <c r="L41" s="240"/>
      <c r="M41" s="240"/>
      <c r="N41" s="240"/>
      <c r="O41" s="244"/>
      <c r="P41" s="232"/>
      <c r="Q41" s="232"/>
      <c r="R41" s="244"/>
      <c r="S41" s="244"/>
      <c r="T41" s="244"/>
      <c r="U41" s="15"/>
    </row>
    <row r="42" spans="1:21">
      <c r="A42" s="15"/>
      <c r="B42" s="498" t="s">
        <v>198</v>
      </c>
      <c r="C42" s="498"/>
      <c r="D42" s="271">
        <v>838</v>
      </c>
      <c r="E42" s="265">
        <v>242</v>
      </c>
      <c r="F42" s="265">
        <v>441</v>
      </c>
      <c r="G42" s="265">
        <v>154</v>
      </c>
      <c r="H42" s="265">
        <v>4698</v>
      </c>
      <c r="J42" s="240"/>
      <c r="K42" s="244"/>
      <c r="L42" s="240"/>
      <c r="M42" s="240"/>
      <c r="N42" s="240"/>
      <c r="O42" s="244"/>
      <c r="P42" s="232"/>
      <c r="R42" s="244"/>
      <c r="S42" s="244"/>
      <c r="T42" s="244"/>
      <c r="U42" s="15"/>
    </row>
    <row r="43" spans="1:21">
      <c r="A43" s="15"/>
      <c r="B43" s="499" t="s">
        <v>1026</v>
      </c>
      <c r="C43" s="499"/>
      <c r="D43" s="271">
        <v>655</v>
      </c>
      <c r="E43" s="265">
        <v>128</v>
      </c>
      <c r="F43" s="265">
        <v>31</v>
      </c>
      <c r="G43" s="265">
        <v>495</v>
      </c>
      <c r="H43" s="265">
        <v>3782</v>
      </c>
      <c r="J43" s="240"/>
      <c r="K43" s="244"/>
      <c r="L43" s="240"/>
      <c r="M43" s="240"/>
      <c r="N43" s="240"/>
      <c r="O43" s="244"/>
      <c r="P43" s="232"/>
      <c r="Q43" s="232"/>
      <c r="R43" s="244"/>
      <c r="S43" s="244"/>
      <c r="T43" s="244"/>
      <c r="U43" s="15"/>
    </row>
    <row r="44" spans="1:21">
      <c r="A44" s="15"/>
      <c r="B44" s="266"/>
      <c r="C44" s="266"/>
      <c r="D44" s="274"/>
      <c r="E44" s="275"/>
      <c r="F44" s="275"/>
      <c r="G44" s="275"/>
      <c r="H44" s="275"/>
      <c r="J44" s="240"/>
      <c r="K44" s="244"/>
      <c r="L44" s="240"/>
      <c r="M44" s="240"/>
      <c r="N44" s="240"/>
      <c r="O44" s="244"/>
      <c r="P44" s="232"/>
      <c r="Q44" s="232"/>
      <c r="R44" s="244"/>
      <c r="S44" s="244"/>
      <c r="T44" s="244"/>
      <c r="U44" s="15"/>
    </row>
  </sheetData>
  <mergeCells count="15">
    <mergeCell ref="B41:C41"/>
    <mergeCell ref="B42:C42"/>
    <mergeCell ref="B43:C43"/>
    <mergeCell ref="B20:C20"/>
    <mergeCell ref="B21:C21"/>
    <mergeCell ref="B22:C22"/>
    <mergeCell ref="B29:B35"/>
    <mergeCell ref="B36:B38"/>
    <mergeCell ref="B40:C40"/>
    <mergeCell ref="B19:C19"/>
    <mergeCell ref="B1:M1"/>
    <mergeCell ref="D4:G4"/>
    <mergeCell ref="I4:J4"/>
    <mergeCell ref="B8:B14"/>
    <mergeCell ref="B15:B18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8" fitToHeight="0" orientation="landscape" r:id="rId1"/>
  <headerFooter differentFirst="1">
    <oddFooter>&amp;C&amp;10Page &amp;P/&amp;N</oddFooter>
  </headerFooter>
  <rowBreaks count="1" manualBreakCount="1">
    <brk id="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32</vt:i4>
      </vt:variant>
    </vt:vector>
  </HeadingPairs>
  <TitlesOfParts>
    <vt:vector size="44" baseType="lpstr">
      <vt:lpstr>CONTENTS</vt:lpstr>
      <vt:lpstr>1 ENGIE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'1 ENGIE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'3.1 KPIs finance P&amp;L CAPEX'!Impression_des_titres</vt:lpstr>
      <vt:lpstr>'3.2 KPIs finance divisional'!Impression_des_titres</vt:lpstr>
      <vt:lpstr>'3.3 KPIs finance BS'!Impression_des_titres</vt:lpstr>
      <vt:lpstr>'4 Main consolidated entities'!Impression_des_titres</vt:lpstr>
      <vt:lpstr>'3.3 KPIs finance BS'!OOOO</vt:lpstr>
      <vt:lpstr>'2.5 E&amp;P metrics'!PEP</vt:lpstr>
      <vt:lpstr>'3.1 KPIs finance P&amp;L CAPEX'!PKPIFP</vt:lpstr>
      <vt:lpstr>'2.4 Other industrial assets'!POIA</vt:lpstr>
      <vt:lpstr>'3.3 KPIs finance BS'!ppp</vt:lpstr>
      <vt:lpstr>'1 ENGIE presence'!PPRES</vt:lpstr>
      <vt:lpstr>'1 ENGIE presence'!Print_Area2</vt:lpstr>
      <vt:lpstr>'2.5 E&amp;P metrics'!Print_Area2</vt:lpstr>
      <vt:lpstr>'3.1 KPIs finance P&amp;L CAPEX'!Print_Area2</vt:lpstr>
      <vt:lpstr>'4 Main consolidated entities'!Print_Area2</vt:lpstr>
      <vt:lpstr>'1 ENGIE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2016-04-05T13:33:23Z</dcterms:modified>
</cp:coreProperties>
</file>