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ustomProperty4.bin" ContentType="application/vnd.openxmlformats-officedocument.spreadsheetml.customProperty"/>
  <Override PartName="/xl/drawings/drawing4.xml" ContentType="application/vnd.openxmlformats-officedocument.drawing+xml"/>
  <Override PartName="/xl/charts/chart1.xml" ContentType="application/vnd.openxmlformats-officedocument.drawingml.chart+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drawings/drawing10.xml" ContentType="application/vnd.openxmlformats-officedocument.drawing+xml"/>
  <Override PartName="/xl/customProperty10.bin" ContentType="application/vnd.openxmlformats-officedocument.spreadsheetml.customProperty"/>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filterPrivacy="1" codeName="ThisWorkbook" hidePivotFieldList="1" showPivotChartFilter="1" defaultThemeVersion="124226"/>
  <xr:revisionPtr revIDLastSave="0" documentId="8_{6F81601A-500F-4835-B339-8C25AB1324B1}" xr6:coauthVersionLast="45" xr6:coauthVersionMax="45" xr10:uidLastSave="{00000000-0000-0000-0000-000000000000}"/>
  <bookViews>
    <workbookView xWindow="-120" yWindow="-120" windowWidth="20730" windowHeight="11160" tabRatio="878" xr2:uid="{00000000-000D-0000-FFFF-FFFF00000000}"/>
  </bookViews>
  <sheets>
    <sheet name="CONTENTS" sheetId="30" r:id="rId1"/>
    <sheet name="1 ENGIE presence" sheetId="43" r:id="rId2"/>
    <sheet name="2.1 Power plants list" sheetId="42" r:id="rId3"/>
    <sheet name="2.2 Power plants synthesis" sheetId="35" r:id="rId4"/>
    <sheet name="2.3 Nuclear assets in Belgium" sheetId="51" r:id="rId5"/>
    <sheet name="2.4 Other industrial assets" sheetId="53" r:id="rId6"/>
    <sheet name="3.1 KPIs finance P&amp;L CAPEX" sheetId="47" r:id="rId7"/>
    <sheet name="3.2 KPIs finance divisional" sheetId="48" r:id="rId8"/>
    <sheet name="3.3 KPIs finance BS" sheetId="49" r:id="rId9"/>
    <sheet name="4 Main consolidated entities" sheetId="54" r:id="rId10"/>
    <sheet name="5 Weather sensitivity" sheetId="23" r:id="rId11"/>
  </sheets>
  <definedNames>
    <definedName name="_xlnm._FilterDatabase" localSheetId="1" hidden="1">'1 ENGIE presence'!#REF!</definedName>
    <definedName name="_xlnm._FilterDatabase" localSheetId="5" hidden="1">'2.4 Other industrial assets'!$A$55:$E$64</definedName>
    <definedName name="a" localSheetId="5">'2.4 Other industrial assets'!$A$1:$E$67</definedName>
    <definedName name="aaaa" localSheetId="8">'3.3 KPIs finance BS'!$B$1:$F$52</definedName>
    <definedName name="DF_GRID_1" localSheetId="1">#REF!</definedName>
    <definedName name="DF_GRID_1" localSheetId="2">#REF!</definedName>
    <definedName name="DF_GRID_1" localSheetId="3">#REF!</definedName>
    <definedName name="DF_GRID_1" localSheetId="4">#REF!</definedName>
    <definedName name="DF_GRID_1" localSheetId="5">#REF!</definedName>
    <definedName name="DF_GRID_1" localSheetId="8">#REF!</definedName>
    <definedName name="DF_GRID_1" localSheetId="9">#REF!</definedName>
    <definedName name="DF_GRID_1" localSheetId="0">#REF!</definedName>
    <definedName name="DF_GRID_1">#REF!</definedName>
    <definedName name="DOC_TBL00027_1_1" localSheetId="9">'4 Main consolidated entities'!#REF!</definedName>
    <definedName name="e" localSheetId="1">#REF!</definedName>
    <definedName name="e" localSheetId="2">#REF!</definedName>
    <definedName name="e" localSheetId="4">#REF!</definedName>
    <definedName name="e" localSheetId="5">#REF!</definedName>
    <definedName name="e" localSheetId="9">#REF!</definedName>
    <definedName name="e">#REF!</definedName>
    <definedName name="_xlnm.Print_Titles" localSheetId="1">'1 ENGIE presence'!$1:$5</definedName>
    <definedName name="_xlnm.Print_Titles" localSheetId="2">'2.1 Power plants list'!$2:$5</definedName>
    <definedName name="_xlnm.Print_Titles" localSheetId="5">'2.4 Other industrial assets'!$1:$2</definedName>
    <definedName name="_xlnm.Print_Titles" localSheetId="6">'3.1 KPIs finance P&amp;L CAPEX'!$1:$2</definedName>
    <definedName name="_xlnm.Print_Titles" localSheetId="7">'3.2 KPIs finance divisional'!$1:$2</definedName>
    <definedName name="_xlnm.Print_Titles" localSheetId="8">'3.3 KPIs finance BS'!$1:$2</definedName>
    <definedName name="_xlnm.Print_Titles" localSheetId="9">'4 Main consolidated entities'!$1:$4</definedName>
    <definedName name="KPIFBS" localSheetId="1">#REF!</definedName>
    <definedName name="KPIFBS" localSheetId="2">#REF!</definedName>
    <definedName name="KPIFBS" localSheetId="4">#REF!</definedName>
    <definedName name="KPIFBS" localSheetId="5">#REF!</definedName>
    <definedName name="KPIFBS" localSheetId="9">#REF!</definedName>
    <definedName name="KPIFBS">#REF!</definedName>
    <definedName name="OOOO" localSheetId="8">'3.3 KPIs finance BS'!$B$1:$F$51</definedName>
    <definedName name="PEP" localSheetId="1">#REF!</definedName>
    <definedName name="PEP" localSheetId="2">#REF!</definedName>
    <definedName name="PEP" localSheetId="3">#REF!</definedName>
    <definedName name="PEP" localSheetId="4">#REF!</definedName>
    <definedName name="PEP" localSheetId="5">#REF!</definedName>
    <definedName name="PEP" localSheetId="9">#REF!</definedName>
    <definedName name="PEP">#REF!</definedName>
    <definedName name="PKPIFBS" localSheetId="1">#REF!</definedName>
    <definedName name="PKPIFBS" localSheetId="2">#REF!</definedName>
    <definedName name="PKPIFBS" localSheetId="3">#REF!</definedName>
    <definedName name="PKPIFBS" localSheetId="4">#REF!</definedName>
    <definedName name="PKPIFBS" localSheetId="5">#REF!</definedName>
    <definedName name="PKPIFBS" localSheetId="9">#REF!</definedName>
    <definedName name="PKPIFBS" localSheetId="0">#REF!</definedName>
    <definedName name="PKPIFBS">#REF!</definedName>
    <definedName name="PKPIFP" localSheetId="1">#REF!</definedName>
    <definedName name="PKPIFP" localSheetId="2">#REF!</definedName>
    <definedName name="PKPIFP" localSheetId="3">#REF!</definedName>
    <definedName name="PKPIFP" localSheetId="4">#REF!</definedName>
    <definedName name="PKPIFP" localSheetId="5">#REF!</definedName>
    <definedName name="PKPIFP" localSheetId="6">'3.1 KPIs finance P&amp;L CAPEX'!$A$1:$G$77</definedName>
    <definedName name="PKPIFP" localSheetId="9">#REF!</definedName>
    <definedName name="PKPIFP" localSheetId="0">#REF!</definedName>
    <definedName name="PKPIFP">#REF!</definedName>
    <definedName name="PKPIO" localSheetId="1">#REF!</definedName>
    <definedName name="PKPIO" localSheetId="2">#REF!</definedName>
    <definedName name="PKPIO" localSheetId="3">#REF!</definedName>
    <definedName name="PKPIO" localSheetId="4">#REF!</definedName>
    <definedName name="PKPIO" localSheetId="5">#REF!</definedName>
    <definedName name="PKPIO" localSheetId="9">#REF!</definedName>
    <definedName name="PKPIO" localSheetId="0">#REF!</definedName>
    <definedName name="PKPIO">#REF!</definedName>
    <definedName name="PMCE" localSheetId="1">#REF!</definedName>
    <definedName name="PMCE" localSheetId="2">#REF!</definedName>
    <definedName name="PMCE" localSheetId="4">#REF!</definedName>
    <definedName name="PMCE" localSheetId="5">#REF!</definedName>
    <definedName name="PMCE" localSheetId="9">#REF!</definedName>
    <definedName name="PMCE">#REF!</definedName>
    <definedName name="POIA" localSheetId="1">#REF!</definedName>
    <definedName name="POIA" localSheetId="2">#REF!</definedName>
    <definedName name="POIA" localSheetId="3">#REF!</definedName>
    <definedName name="POIA" localSheetId="4">#REF!</definedName>
    <definedName name="POIA" localSheetId="5">'2.4 Other industrial assets'!$A$1:$E$67</definedName>
    <definedName name="POIA" localSheetId="9">#REF!</definedName>
    <definedName name="POIA">#REF!</definedName>
    <definedName name="PPLT" localSheetId="1">#REF!</definedName>
    <definedName name="PPLT" localSheetId="2">#REF!</definedName>
    <definedName name="PPLT" localSheetId="3">#REF!</definedName>
    <definedName name="PPLT" localSheetId="4">#REF!</definedName>
    <definedName name="PPLT" localSheetId="5">#REF!</definedName>
    <definedName name="PPLT" localSheetId="9">#REF!</definedName>
    <definedName name="PPLT">#REF!</definedName>
    <definedName name="ppp" localSheetId="8">'3.3 KPIs finance BS'!$A$1:$I$52</definedName>
    <definedName name="PPPL" localSheetId="1">#REF!</definedName>
    <definedName name="PPPL" localSheetId="2">#REF!</definedName>
    <definedName name="PPPL" localSheetId="3">#REF!</definedName>
    <definedName name="PPPL" localSheetId="4">#REF!</definedName>
    <definedName name="PPPL" localSheetId="5">#REF!</definedName>
    <definedName name="PPPL" localSheetId="9">#REF!</definedName>
    <definedName name="PPPL">#REF!</definedName>
    <definedName name="PPRES" localSheetId="1">'1 ENGIE presence'!$B$2:$J$71</definedName>
    <definedName name="PPRES" localSheetId="2">#REF!</definedName>
    <definedName name="PPRES" localSheetId="3">#REF!</definedName>
    <definedName name="PPRES" localSheetId="4">#REF!</definedName>
    <definedName name="PPRES" localSheetId="5">#REF!</definedName>
    <definedName name="PPRES" localSheetId="9">#REF!</definedName>
    <definedName name="PPRES">#REF!</definedName>
    <definedName name="Print_Area2" localSheetId="1">'1 ENGIE presence'!$B$2:$J$71</definedName>
    <definedName name="Print_Area2" localSheetId="6">'3.1 KPIs finance P&amp;L CAPEX'!$A$1:$G$77</definedName>
    <definedName name="Print_Area2" localSheetId="9">'4 Main consolidated entities'!$B$1:$E$80</definedName>
    <definedName name="SAPBEXhrIndnt" hidden="1">"Wide"</definedName>
    <definedName name="SAPsysID" hidden="1">"708C5W7SBKP804JT78WJ0JNKI"</definedName>
    <definedName name="SAPwbID" hidden="1">"ARS"</definedName>
    <definedName name="xxx">#REF!</definedName>
    <definedName name="_xlnm.Print_Area" localSheetId="1">'1 ENGIE presence'!$A$1:$J$70</definedName>
    <definedName name="_xlnm.Print_Area" localSheetId="2">'2.1 Power plants list'!$A$1:$L$1177</definedName>
    <definedName name="_xlnm.Print_Area" localSheetId="3">'2.2 Power plants synthesis'!$A$1:$G$65</definedName>
    <definedName name="_xlnm.Print_Area" localSheetId="4">'2.3 Nuclear assets in Belgium'!$A$1:$I$13</definedName>
    <definedName name="_xlnm.Print_Area" localSheetId="5">'2.4 Other industrial assets'!$A$1:$E$73</definedName>
    <definedName name="_xlnm.Print_Area" localSheetId="6">'3.1 KPIs finance P&amp;L CAPEX'!$A$1:$G$76</definedName>
    <definedName name="_xlnm.Print_Area" localSheetId="7">'3.2 KPIs finance divisional'!$A$1:$J$32</definedName>
    <definedName name="_xlnm.Print_Area" localSheetId="8">'3.3 KPIs finance BS'!$B$1:$I$51</definedName>
    <definedName name="_xlnm.Print_Area" localSheetId="9">'4 Main consolidated entities'!$A$1:$F$92</definedName>
    <definedName name="_xlnm.Print_Area" localSheetId="10">'5 Weather sensitivity'!$A$1:$J$22</definedName>
    <definedName name="_xlnm.Print_Area" localSheetId="0">CONTENTS!$B$2:$C$49</definedName>
  </definedNames>
  <calcPr calcId="191029"/>
  <pivotCaches>
    <pivotCache cacheId="0" r:id="rId12"/>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 i="48" l="1"/>
  <c r="F22" i="48"/>
  <c r="E22" i="48"/>
  <c r="D22" i="48"/>
  <c r="C22" i="48"/>
  <c r="E7" i="48"/>
  <c r="E9" i="48"/>
  <c r="E10" i="48"/>
  <c r="E11" i="48"/>
  <c r="E12" i="48"/>
  <c r="E13" i="48"/>
  <c r="E14" i="48"/>
  <c r="E15" i="48"/>
  <c r="E16" i="48"/>
  <c r="E8" i="48"/>
  <c r="F51" i="47"/>
  <c r="F14" i="47" l="1"/>
  <c r="I19" i="23" l="1"/>
  <c r="H19" i="23"/>
  <c r="D19" i="23"/>
  <c r="C19" i="23"/>
  <c r="I17" i="23"/>
  <c r="H17" i="23"/>
  <c r="D17" i="23"/>
  <c r="C17" i="23"/>
  <c r="I16" i="23"/>
  <c r="H16" i="23"/>
  <c r="D16" i="23"/>
  <c r="C16" i="23"/>
  <c r="I12" i="23"/>
  <c r="D12" i="23"/>
  <c r="H19" i="49"/>
  <c r="F34" i="47"/>
  <c r="F33" i="47"/>
  <c r="F32" i="47"/>
  <c r="F31" i="47"/>
  <c r="I6" i="51"/>
  <c r="L1177" i="42"/>
  <c r="K1177" i="42"/>
  <c r="J1177" i="42"/>
</calcChain>
</file>

<file path=xl/sharedStrings.xml><?xml version="1.0" encoding="utf-8"?>
<sst xmlns="http://schemas.openxmlformats.org/spreadsheetml/2006/main" count="9215" uniqueCount="1600">
  <si>
    <t>Country</t>
  </si>
  <si>
    <t>Plant name</t>
  </si>
  <si>
    <t>Consolidation method</t>
  </si>
  <si>
    <t>France</t>
  </si>
  <si>
    <t>Global</t>
  </si>
  <si>
    <t>Proportional</t>
  </si>
  <si>
    <t>Equity</t>
  </si>
  <si>
    <t>Natural gas</t>
  </si>
  <si>
    <t>NDR CONTRACT CHOOZ</t>
  </si>
  <si>
    <t>Nuclear</t>
  </si>
  <si>
    <t>NDR CONTRACT TRICASTIN</t>
  </si>
  <si>
    <t>Belgium</t>
  </si>
  <si>
    <t>DOEL</t>
  </si>
  <si>
    <t>TIHANGE</t>
  </si>
  <si>
    <t>NDR CONTRACT EDF</t>
  </si>
  <si>
    <t>NDR CONTRACT SPE</t>
  </si>
  <si>
    <t>AMERCOEUR</t>
  </si>
  <si>
    <t>AWIRS</t>
  </si>
  <si>
    <t>DROGENBOS</t>
  </si>
  <si>
    <t>HERDERSBRUG</t>
  </si>
  <si>
    <t>SAINT-GHISLAIN</t>
  </si>
  <si>
    <t>WILMARSDONK</t>
  </si>
  <si>
    <t>ZANDVLIET</t>
  </si>
  <si>
    <t>LILLO ENERGY</t>
  </si>
  <si>
    <t>COO</t>
  </si>
  <si>
    <t>Biomass and biogas</t>
  </si>
  <si>
    <t>RODENHUIZE</t>
  </si>
  <si>
    <t>Other non renewable</t>
  </si>
  <si>
    <t>Germany</t>
  </si>
  <si>
    <t>FARGE</t>
  </si>
  <si>
    <t>Coal</t>
  </si>
  <si>
    <t>WILHELMSHAVEN</t>
  </si>
  <si>
    <t>WUPPERTAL</t>
  </si>
  <si>
    <t>ZOLLING</t>
  </si>
  <si>
    <t>NDR CONTRACT</t>
  </si>
  <si>
    <t>GERA</t>
  </si>
  <si>
    <t>SAARBRÜCKEN</t>
  </si>
  <si>
    <t>PFREIMD</t>
  </si>
  <si>
    <t>Luxembourg</t>
  </si>
  <si>
    <t>Netherlands</t>
  </si>
  <si>
    <t>BERGUM</t>
  </si>
  <si>
    <t>EEMS</t>
  </si>
  <si>
    <t>FLEVO</t>
  </si>
  <si>
    <t>HARCULO</t>
  </si>
  <si>
    <t>ROTTERDAM</t>
  </si>
  <si>
    <t>Spain</t>
  </si>
  <si>
    <t>CARTAGENA</t>
  </si>
  <si>
    <t>CASTELNOU</t>
  </si>
  <si>
    <t>Greece</t>
  </si>
  <si>
    <t>VIOTIA 2</t>
  </si>
  <si>
    <t>VIOTIA</t>
  </si>
  <si>
    <t>Hungary</t>
  </si>
  <si>
    <t>Italy</t>
  </si>
  <si>
    <t>LEINI</t>
  </si>
  <si>
    <t>NAPOLI LEVANTE</t>
  </si>
  <si>
    <t>ROSIGNANO 2</t>
  </si>
  <si>
    <t>TORREVALDALIGA</t>
  </si>
  <si>
    <t>VADO LIGURE</t>
  </si>
  <si>
    <t>VOGHERA</t>
  </si>
  <si>
    <t>VPP CONTRACT</t>
  </si>
  <si>
    <t>TIRRENO</t>
  </si>
  <si>
    <t>Poland</t>
  </si>
  <si>
    <t>Portugal</t>
  </si>
  <si>
    <t>Romania</t>
  </si>
  <si>
    <t>GEMENELE</t>
  </si>
  <si>
    <t>Brazil</t>
  </si>
  <si>
    <t>JIRAU</t>
  </si>
  <si>
    <t>Chile</t>
  </si>
  <si>
    <t>MEJILLONES CTA</t>
  </si>
  <si>
    <t>MEJILLONES CTH</t>
  </si>
  <si>
    <t>TOCOPILLA</t>
  </si>
  <si>
    <t>CHAPIQUIÑA</t>
  </si>
  <si>
    <t>LAJA</t>
  </si>
  <si>
    <t>MONTE REDONDO</t>
  </si>
  <si>
    <t>Peru</t>
  </si>
  <si>
    <t>CHILCA</t>
  </si>
  <si>
    <t>ILO 21</t>
  </si>
  <si>
    <t>QUITARACSA</t>
  </si>
  <si>
    <t>YUNCAN</t>
  </si>
  <si>
    <t>North America</t>
  </si>
  <si>
    <t>Canada</t>
  </si>
  <si>
    <t>BROCKVILLE</t>
  </si>
  <si>
    <t>Mexico</t>
  </si>
  <si>
    <t>MONTERREY COGENERATION</t>
  </si>
  <si>
    <t>PANUCO (DUPONT)</t>
  </si>
  <si>
    <t>Puerto Rico</t>
  </si>
  <si>
    <t>ECOELECTRICA (PR)</t>
  </si>
  <si>
    <t>USA</t>
  </si>
  <si>
    <t>ASTORIA 2</t>
  </si>
  <si>
    <t>ASTORIA</t>
  </si>
  <si>
    <t>OYSTER CREEK (TX)</t>
  </si>
  <si>
    <t>COLORADO (COORS)</t>
  </si>
  <si>
    <t>SCHKORTLEBEN</t>
  </si>
  <si>
    <t>United Kingdom</t>
  </si>
  <si>
    <t>CRIMP</t>
  </si>
  <si>
    <t>FUJAIRAH F2</t>
  </si>
  <si>
    <t>SHUWEIHAT 2</t>
  </si>
  <si>
    <t>SHUWEIHAT S1</t>
  </si>
  <si>
    <t>TAWEELAH</t>
  </si>
  <si>
    <t>UMM AL NAR</t>
  </si>
  <si>
    <t>AL DUR</t>
  </si>
  <si>
    <t>AL EZZEL</t>
  </si>
  <si>
    <t>AL HIDD</t>
  </si>
  <si>
    <t>Oman</t>
  </si>
  <si>
    <t>AL-RUSAIL</t>
  </si>
  <si>
    <t>BARKA II</t>
  </si>
  <si>
    <t>BARKA III</t>
  </si>
  <si>
    <t>AL KAMIL</t>
  </si>
  <si>
    <t>SOHAR</t>
  </si>
  <si>
    <t>Qatar</t>
  </si>
  <si>
    <t>RAS LAFFAN B</t>
  </si>
  <si>
    <t>RAS LAFFAN C</t>
  </si>
  <si>
    <t>JU'AYMAH</t>
  </si>
  <si>
    <t>MARAFIQ</t>
  </si>
  <si>
    <t>RAS TANURA</t>
  </si>
  <si>
    <t>RIYADH PP11</t>
  </si>
  <si>
    <t>SHEDGUM</t>
  </si>
  <si>
    <t>UTHMANIYAH</t>
  </si>
  <si>
    <t>Turkey</t>
  </si>
  <si>
    <t>ANKARA BOO</t>
  </si>
  <si>
    <t>MARMARA</t>
  </si>
  <si>
    <t>China</t>
  </si>
  <si>
    <t>Laos</t>
  </si>
  <si>
    <t>HOUAY HO</t>
  </si>
  <si>
    <t>Pakistan</t>
  </si>
  <si>
    <t>UCH 2</t>
  </si>
  <si>
    <t>Singapore</t>
  </si>
  <si>
    <t>SENOKO</t>
  </si>
  <si>
    <t>Thailand</t>
  </si>
  <si>
    <t>GLOW IPP</t>
  </si>
  <si>
    <t>GLOW SPP1</t>
  </si>
  <si>
    <t>GLOW SPP2</t>
  </si>
  <si>
    <t>GLOW PHASE II</t>
  </si>
  <si>
    <t>GLOW PHASE IV</t>
  </si>
  <si>
    <t>GLOW PHASE V</t>
  </si>
  <si>
    <t>GLOW CFB3</t>
  </si>
  <si>
    <t>GHECO ONE</t>
  </si>
  <si>
    <t>GLOW SPP3</t>
  </si>
  <si>
    <t>Australia</t>
  </si>
  <si>
    <t>KWINANA</t>
  </si>
  <si>
    <t>PELICAN POINT</t>
  </si>
  <si>
    <t>SYNERGEN</t>
  </si>
  <si>
    <t>CANUNDA</t>
  </si>
  <si>
    <t>CPCU SNC COGEN VITRY</t>
  </si>
  <si>
    <t>CPCU ST OUEN</t>
  </si>
  <si>
    <t>ENERSOL</t>
  </si>
  <si>
    <t>COFELY DEUTSCHLAND GMBH</t>
  </si>
  <si>
    <t>COFELY ITALIA - ENR SOLAIRE</t>
  </si>
  <si>
    <t>COFELY SPAIN</t>
  </si>
  <si>
    <t>SOLVAY</t>
  </si>
  <si>
    <t>CENTRALE E. MARTIN</t>
  </si>
  <si>
    <t>CENTRALE VAIRAATOA</t>
  </si>
  <si>
    <t>EDT - ENR SOLAIRE</t>
  </si>
  <si>
    <t>New Caledonia</t>
  </si>
  <si>
    <t>EEC - ENR SOLAIRE</t>
  </si>
  <si>
    <t>EEC - ENR EOLIEN</t>
  </si>
  <si>
    <t>Vanuatu</t>
  </si>
  <si>
    <t>Notes :</t>
  </si>
  <si>
    <t>Norway</t>
  </si>
  <si>
    <t>TOTAL</t>
  </si>
  <si>
    <t>LNG</t>
  </si>
  <si>
    <t>Egypt</t>
  </si>
  <si>
    <t>Algeria</t>
  </si>
  <si>
    <t>Ownership</t>
  </si>
  <si>
    <t>Description</t>
  </si>
  <si>
    <t>India</t>
  </si>
  <si>
    <t>GTT</t>
  </si>
  <si>
    <t>LNG containment system technologies</t>
  </si>
  <si>
    <t>Full</t>
  </si>
  <si>
    <t>GRTgaz</t>
  </si>
  <si>
    <t>MEGAL</t>
  </si>
  <si>
    <t>Austria</t>
  </si>
  <si>
    <t>Fos Cavaou</t>
  </si>
  <si>
    <t>Fos Tonkin</t>
  </si>
  <si>
    <t>Montoir</t>
  </si>
  <si>
    <t>Beynes</t>
  </si>
  <si>
    <t>Céré-la-Ronde</t>
  </si>
  <si>
    <t>Cerville</t>
  </si>
  <si>
    <t>Chémery</t>
  </si>
  <si>
    <t>Etrez</t>
  </si>
  <si>
    <t>Germigny-sous-Colombs</t>
  </si>
  <si>
    <t>Gournay-sur-Aronde</t>
  </si>
  <si>
    <t>Manosque</t>
  </si>
  <si>
    <t>Saint-Illiers-la-Ville</t>
  </si>
  <si>
    <t>Tersanne</t>
  </si>
  <si>
    <t>Lesum</t>
  </si>
  <si>
    <t>Uelsen</t>
  </si>
  <si>
    <t>Schmidhausen</t>
  </si>
  <si>
    <t>Fronhofen</t>
  </si>
  <si>
    <t>Harsefeld</t>
  </si>
  <si>
    <t>Peckensen</t>
  </si>
  <si>
    <t>Litoral Gas</t>
  </si>
  <si>
    <t>Argentina</t>
  </si>
  <si>
    <t>Gasoducto Nor Andino</t>
  </si>
  <si>
    <t>Argentina &amp; Chile</t>
  </si>
  <si>
    <t>Mejillones LNG</t>
  </si>
  <si>
    <t>Intragaz</t>
  </si>
  <si>
    <t>Massachusetts, USA</t>
  </si>
  <si>
    <t>Neptune LNG Terminal</t>
  </si>
  <si>
    <t>Gasoducto del Bajio</t>
  </si>
  <si>
    <t>T-DGJ - Guadalajara</t>
  </si>
  <si>
    <t>Energia Mayakan</t>
  </si>
  <si>
    <t>Natgasmex - Puebla</t>
  </si>
  <si>
    <t>T-Digaqro &amp; T-Com Gas - Querétaro</t>
  </si>
  <si>
    <t>Tamauligas</t>
  </si>
  <si>
    <t>T-GNP - Tampico</t>
  </si>
  <si>
    <t>EcoEléctrica LNG terminal</t>
  </si>
  <si>
    <t>UK</t>
  </si>
  <si>
    <t>Izgaz</t>
  </si>
  <si>
    <t xml:space="preserve">Bahrain </t>
  </si>
  <si>
    <t xml:space="preserve">Saudi Arabia </t>
  </si>
  <si>
    <t xml:space="preserve">Turkey </t>
  </si>
  <si>
    <t xml:space="preserve">Thailand </t>
  </si>
  <si>
    <t>Slovakia</t>
  </si>
  <si>
    <t>AFS</t>
  </si>
  <si>
    <t>Power generation fleet</t>
  </si>
  <si>
    <t>PTT NGD</t>
  </si>
  <si>
    <t>Amata NGD</t>
  </si>
  <si>
    <t>Region / Asset name</t>
  </si>
  <si>
    <t>Installation &amp; Maintenance</t>
  </si>
  <si>
    <t>Engineering</t>
  </si>
  <si>
    <t>Infrastructures</t>
  </si>
  <si>
    <t>Morocco</t>
  </si>
  <si>
    <t>Malaysia</t>
  </si>
  <si>
    <t>Czech republic</t>
  </si>
  <si>
    <t>Monaco</t>
  </si>
  <si>
    <t>Russia</t>
  </si>
  <si>
    <t>Tunisia</t>
  </si>
  <si>
    <t>Switzerland</t>
  </si>
  <si>
    <t>South Africa</t>
  </si>
  <si>
    <t>GT GS</t>
  </si>
  <si>
    <t>GD</t>
  </si>
  <si>
    <t>GD GS</t>
  </si>
  <si>
    <t>GS</t>
  </si>
  <si>
    <t xml:space="preserve">U.A. Emirates </t>
  </si>
  <si>
    <t>F. Polynesia</t>
  </si>
  <si>
    <t>●</t>
  </si>
  <si>
    <t>GT GD</t>
  </si>
  <si>
    <t>GT PT</t>
  </si>
  <si>
    <t>Wallis &amp; Futuna</t>
  </si>
  <si>
    <t xml:space="preserve">TOTAL </t>
  </si>
  <si>
    <t xml:space="preserve">COD </t>
  </si>
  <si>
    <t xml:space="preserve">Capacity @100% (MW) </t>
  </si>
  <si>
    <t>Nuclear assets in Belgium</t>
  </si>
  <si>
    <r>
      <t>40 year license expiration date</t>
    </r>
    <r>
      <rPr>
        <vertAlign val="superscript"/>
        <sz val="10"/>
        <rFont val="Arial"/>
        <family val="2"/>
      </rPr>
      <t xml:space="preserve">  </t>
    </r>
  </si>
  <si>
    <t>Q1</t>
  </si>
  <si>
    <t>Q2</t>
  </si>
  <si>
    <t>H1</t>
  </si>
  <si>
    <t>(1) In normal tariff conditions</t>
  </si>
  <si>
    <t>TWh</t>
  </si>
  <si>
    <t xml:space="preserve">   Impact on gas sales and distribution in TWh</t>
  </si>
  <si>
    <t xml:space="preserve">  + : cooler weather than average climate</t>
  </si>
  <si>
    <t xml:space="preserve">  - : warmer weather than average climate</t>
  </si>
  <si>
    <t>Status</t>
  </si>
  <si>
    <t>JARMOLTOWO</t>
  </si>
  <si>
    <t>PAGOW</t>
  </si>
  <si>
    <t>WARTKOWO</t>
  </si>
  <si>
    <t>HAUT DES AILES</t>
  </si>
  <si>
    <t>ANGOUSTRINE</t>
  </si>
  <si>
    <t>ARTOUSTE</t>
  </si>
  <si>
    <t>ASSOUSTE</t>
  </si>
  <si>
    <t>ASTE BEON</t>
  </si>
  <si>
    <t>AUBE</t>
  </si>
  <si>
    <t>LES AVEILLANS</t>
  </si>
  <si>
    <t>AVIGNON</t>
  </si>
  <si>
    <t>ARTOUSTE LAC</t>
  </si>
  <si>
    <t>AGOS-VIDALOS</t>
  </si>
  <si>
    <t>BRÉGNIER CORDON</t>
  </si>
  <si>
    <t>BEAUCHASTEL</t>
  </si>
  <si>
    <t>BIOUS</t>
  </si>
  <si>
    <t>BOURG-LÈS-VALENCE</t>
  </si>
  <si>
    <t>BELLEY</t>
  </si>
  <si>
    <t>CAPDENAC</t>
  </si>
  <si>
    <t>LA CASSAGNE</t>
  </si>
  <si>
    <t>CASTET</t>
  </si>
  <si>
    <t>CADEROUSSE</t>
  </si>
  <si>
    <t>CHAUTAGNE</t>
  </si>
  <si>
    <t>COINDRE</t>
  </si>
  <si>
    <t>CASTELLA</t>
  </si>
  <si>
    <t>CURBANS(04)</t>
  </si>
  <si>
    <t>DONZÈRE-MONDRAGON</t>
  </si>
  <si>
    <t>DUNKERQUE(59)</t>
  </si>
  <si>
    <t>EGET</t>
  </si>
  <si>
    <t>ESPALUNGUE</t>
  </si>
  <si>
    <t>EAUX-BONNES</t>
  </si>
  <si>
    <t>FABRÈGES</t>
  </si>
  <si>
    <t>FOS-SUR-MER 2(13)</t>
  </si>
  <si>
    <t>FOS-SUR-MER 3(13)</t>
  </si>
  <si>
    <t>FONTPEDROUSE</t>
  </si>
  <si>
    <t>GETEU</t>
  </si>
  <si>
    <t>GÉNISSIAT</t>
  </si>
  <si>
    <t>HAUTE-LYS</t>
  </si>
  <si>
    <t>LE HOURAT</t>
  </si>
  <si>
    <t>ISABY</t>
  </si>
  <si>
    <t>JONCET</t>
  </si>
  <si>
    <t>LAGARDE</t>
  </si>
  <si>
    <t>LARRAU</t>
  </si>
  <si>
    <t>LASSOULA</t>
  </si>
  <si>
    <t>LASTOURG</t>
  </si>
  <si>
    <t>LA VERNA</t>
  </si>
  <si>
    <t>LOGIS NEUF</t>
  </si>
  <si>
    <t>LICQ-ATHEREY2</t>
  </si>
  <si>
    <t>LICQ-ATHEREY</t>
  </si>
  <si>
    <t>MARCENAC</t>
  </si>
  <si>
    <t>MARÈGES</t>
  </si>
  <si>
    <t>MEYMES</t>
  </si>
  <si>
    <t>MIÉGEBAT</t>
  </si>
  <si>
    <t>MONTOIR-DE-BRETAGNE 2(44)</t>
  </si>
  <si>
    <t>MONTOIR-DE-BRETAGNE(44)</t>
  </si>
  <si>
    <t>MONTÉLIMAR</t>
  </si>
  <si>
    <t>MONTBRUN</t>
  </si>
  <si>
    <t>MAULÉON-BAROUSSE</t>
  </si>
  <si>
    <t>NAY</t>
  </si>
  <si>
    <t>OLETTE</t>
  </si>
  <si>
    <t>OLHADOKO</t>
  </si>
  <si>
    <t>OULE</t>
  </si>
  <si>
    <t>PIERRE BÉNITE</t>
  </si>
  <si>
    <t>PORETTE DE NÉRONE(2B)</t>
  </si>
  <si>
    <t>PÉAGE DE ROUSSILLON</t>
  </si>
  <si>
    <t>PONT-DE-CAMPS</t>
  </si>
  <si>
    <t>PONT D'ESTAGNOU</t>
  </si>
  <si>
    <t>PONT-DE-PRAT</t>
  </si>
  <si>
    <t>LA RIBÉROLE</t>
  </si>
  <si>
    <t>SAULT BRÉNAZ</t>
  </si>
  <si>
    <t>SOULOM</t>
  </si>
  <si>
    <t>SAINT PIERRE DE MARÈGES</t>
  </si>
  <si>
    <t>SAINT VALLIER</t>
  </si>
  <si>
    <t>SEYSSEL</t>
  </si>
  <si>
    <t>SAINT-ENGRACE</t>
  </si>
  <si>
    <t>SAINT-GÉRY</t>
  </si>
  <si>
    <t>THUES</t>
  </si>
  <si>
    <t>TOULUCH</t>
  </si>
  <si>
    <t>TRAMEZAYGUES</t>
  </si>
  <si>
    <t>VALLABRÈGUES</t>
  </si>
  <si>
    <t>VAUGRIS</t>
  </si>
  <si>
    <t>AALST 2</t>
  </si>
  <si>
    <t>AALST 3</t>
  </si>
  <si>
    <t>AALTER</t>
  </si>
  <si>
    <t>FRASNES-LEZ-ANVAING</t>
  </si>
  <si>
    <t>ARDOOIE</t>
  </si>
  <si>
    <t>BARDONWEZ</t>
  </si>
  <si>
    <t>BEERSE</t>
  </si>
  <si>
    <t>BEVEREN</t>
  </si>
  <si>
    <t>BEVERCE (ROBERTVILLE)</t>
  </si>
  <si>
    <t>BULLINGEN</t>
  </si>
  <si>
    <t>BÜTGENBACH WT</t>
  </si>
  <si>
    <t>BÜTGENBACH HYD</t>
  </si>
  <si>
    <t>CIERREUX</t>
  </si>
  <si>
    <t>COO DERIVATION</t>
  </si>
  <si>
    <t>DENDERMONDE</t>
  </si>
  <si>
    <t>DEUX-ACREN</t>
  </si>
  <si>
    <t>DOUR</t>
  </si>
  <si>
    <t>EKE-NAZARETH</t>
  </si>
  <si>
    <t>GENK</t>
  </si>
  <si>
    <t>HEID-DE-GOREUX</t>
  </si>
  <si>
    <t>HOOGSTRATEN</t>
  </si>
  <si>
    <t>IZEGEM</t>
  </si>
  <si>
    <t>KRUISHOUTEM</t>
  </si>
  <si>
    <t>LANAKEN 2</t>
  </si>
  <si>
    <t>LANAKEN</t>
  </si>
  <si>
    <t>LEUVEN</t>
  </si>
  <si>
    <t>LOCHRISTI LAARNE</t>
  </si>
  <si>
    <t>LORCE</t>
  </si>
  <si>
    <t>NOORDSCHOTE</t>
  </si>
  <si>
    <t>OOSTAKKER 2</t>
  </si>
  <si>
    <t>OOSTAKKER 3</t>
  </si>
  <si>
    <t>OOSTAKKER</t>
  </si>
  <si>
    <t>ORVAL</t>
  </si>
  <si>
    <t>QUEVY</t>
  </si>
  <si>
    <t>SCHAERBEEK 2</t>
  </si>
  <si>
    <t>SCHELLE</t>
  </si>
  <si>
    <t>SINT GILLIS WAAS</t>
  </si>
  <si>
    <t>STAVELOT</t>
  </si>
  <si>
    <t>LA VIERRE</t>
  </si>
  <si>
    <t>WERVIK</t>
  </si>
  <si>
    <t>WESTERLO</t>
  </si>
  <si>
    <t>WEVELGEM</t>
  </si>
  <si>
    <t>WICHELEN</t>
  </si>
  <si>
    <t>WILRIJK</t>
  </si>
  <si>
    <t>WONDELGEM 3</t>
  </si>
  <si>
    <t>WONDELGEM MULTI</t>
  </si>
  <si>
    <t>WONDELGEM VDAB</t>
  </si>
  <si>
    <t>ZANDVLIET 2</t>
  </si>
  <si>
    <t>ZEDELGEM</t>
  </si>
  <si>
    <t>ZEEBRUGGE 2</t>
  </si>
  <si>
    <t>ZEEBRUGGE 3</t>
  </si>
  <si>
    <t>ZEEBRUGGE</t>
  </si>
  <si>
    <t>ZELLIK</t>
  </si>
  <si>
    <t>ZELZATE</t>
  </si>
  <si>
    <t>ZWEVEGEM 2</t>
  </si>
  <si>
    <t>CAPRACOTTA</t>
  </si>
  <si>
    <t>MONTE CAVUTI</t>
  </si>
  <si>
    <t>MONTE DELLA DIFESA</t>
  </si>
  <si>
    <t>PIANO DEL CORNALE</t>
  </si>
  <si>
    <t>TRAPANI SALEMI</t>
  </si>
  <si>
    <t>FAFE</t>
  </si>
  <si>
    <t>MOURISCA</t>
  </si>
  <si>
    <t>NAVE</t>
  </si>
  <si>
    <t>SERRA DO RALO</t>
  </si>
  <si>
    <t>UCH 1</t>
  </si>
  <si>
    <t>ARICA</t>
  </si>
  <si>
    <t>TAMAYA DIESELS</t>
  </si>
  <si>
    <t>TARFAYA</t>
  </si>
  <si>
    <t>SOHAR 2</t>
  </si>
  <si>
    <t>AIM POWERGEN CORPORATION</t>
  </si>
  <si>
    <t>CARIBOU</t>
  </si>
  <si>
    <t>EAST LAKE ST. CLAIR</t>
  </si>
  <si>
    <t>ERIEAU</t>
  </si>
  <si>
    <t>HARROW I-IV</t>
  </si>
  <si>
    <t>NORWAY</t>
  </si>
  <si>
    <t>PLATEAU</t>
  </si>
  <si>
    <t>POINTE-AUX-ROCHES</t>
  </si>
  <si>
    <t>CAPE SCOTT</t>
  </si>
  <si>
    <t>WEST CAPE I-II</t>
  </si>
  <si>
    <t>BETHLEHEM POWER STATION</t>
  </si>
  <si>
    <t>FITCHBURG POWER STATION</t>
  </si>
  <si>
    <t>LINCOLN POWER STATION</t>
  </si>
  <si>
    <t>MCBAIN POWER STATION</t>
  </si>
  <si>
    <t>METRO WASTEWATER</t>
  </si>
  <si>
    <t>NASSAU</t>
  </si>
  <si>
    <t>RYEGATE POWER STATION</t>
  </si>
  <si>
    <t>TAMWORTH POWER STATION</t>
  </si>
  <si>
    <t>WATERBURY</t>
  </si>
  <si>
    <t>BARLOCKHART</t>
  </si>
  <si>
    <t>BLANTYRE</t>
  </si>
  <si>
    <t>CARSINGTON</t>
  </si>
  <si>
    <t>FLIMBY</t>
  </si>
  <si>
    <t>SOBER</t>
  </si>
  <si>
    <t>CRAIGENGELT</t>
  </si>
  <si>
    <t>LEVANTO NETHERLANDS I</t>
  </si>
  <si>
    <t>LEVANTO NETHERLANDS II</t>
  </si>
  <si>
    <t>LEVANTO NETHERLANDS III</t>
  </si>
  <si>
    <t>BIO COGELYO NORMANDIE</t>
  </si>
  <si>
    <t>BERGERAC NC</t>
  </si>
  <si>
    <t>CHAUFFERIE DE MEUDON</t>
  </si>
  <si>
    <t>COMPIÈGNE</t>
  </si>
  <si>
    <t>CHAUFFERIE DE PARLY 2 (LE CHESNAY)</t>
  </si>
  <si>
    <t>CHAUFFERIE SVCU VERSAILLES</t>
  </si>
  <si>
    <t>CONSTELLATION UTILITÉS SERVICES</t>
  </si>
  <si>
    <t>CHAUFFERIE DE VÉLIZY-V3</t>
  </si>
  <si>
    <t>GREEN YELLOW HOLDING - ENR SOLAIRE</t>
  </si>
  <si>
    <t>CLE ST MICHEL/ORGE</t>
  </si>
  <si>
    <t>SODC</t>
  </si>
  <si>
    <t>VAULX EN VELIN</t>
  </si>
  <si>
    <t>COFELY DISTRICT ENERGY</t>
  </si>
  <si>
    <t>CELE</t>
  </si>
  <si>
    <t>COFELY UK</t>
  </si>
  <si>
    <t>LEICESTER CENTER</t>
  </si>
  <si>
    <t>CENTRALE DI MICHELIN</t>
  </si>
  <si>
    <t>COFELY ITALIA</t>
  </si>
  <si>
    <r>
      <t>1 m</t>
    </r>
    <r>
      <rPr>
        <vertAlign val="superscript"/>
        <sz val="9"/>
        <color theme="1"/>
        <rFont val="Arial"/>
        <family val="2"/>
      </rPr>
      <t>3</t>
    </r>
    <r>
      <rPr>
        <sz val="9"/>
        <color theme="1"/>
        <rFont val="Arial"/>
        <family val="2"/>
      </rPr>
      <t xml:space="preserve"> of gas = 10.8 kWh</t>
    </r>
  </si>
  <si>
    <r>
      <t>1 mtpa of LNG = 1.3 Gm</t>
    </r>
    <r>
      <rPr>
        <vertAlign val="superscript"/>
        <sz val="9"/>
        <color theme="1"/>
        <rFont val="Arial"/>
        <family val="2"/>
      </rPr>
      <t>3</t>
    </r>
    <r>
      <rPr>
        <sz val="9"/>
        <color theme="1"/>
        <rFont val="Arial"/>
        <family val="2"/>
      </rPr>
      <t xml:space="preserve"> of gas</t>
    </r>
  </si>
  <si>
    <t xml:space="preserve">Indicative approximative conversion table: </t>
  </si>
  <si>
    <t>SDC FIRMINY</t>
  </si>
  <si>
    <t>Contents:</t>
  </si>
  <si>
    <t>Main industrial assets</t>
  </si>
  <si>
    <r>
      <t xml:space="preserve">Nuclear assets in Belgium </t>
    </r>
    <r>
      <rPr>
        <sz val="12"/>
        <color theme="0" tint="-0.499984740745262"/>
        <rFont val="Wingdings 3"/>
        <family val="1"/>
        <charset val="2"/>
      </rPr>
      <t>Ú</t>
    </r>
  </si>
  <si>
    <r>
      <t xml:space="preserve">Other major industrial assets </t>
    </r>
    <r>
      <rPr>
        <sz val="12"/>
        <color theme="0" tint="-0.499984740745262"/>
        <rFont val="Wingdings 3"/>
        <family val="1"/>
        <charset val="2"/>
      </rPr>
      <t>Ú</t>
    </r>
  </si>
  <si>
    <t>POPERINGE</t>
  </si>
  <si>
    <t>BISTERSBERG</t>
  </si>
  <si>
    <t>HORN</t>
  </si>
  <si>
    <t>KARSTADT II</t>
  </si>
  <si>
    <t>LOVENICH</t>
  </si>
  <si>
    <t>PECKELSHEIM</t>
  </si>
  <si>
    <t>QUERSTEDT</t>
  </si>
  <si>
    <t>SPESENROTH</t>
  </si>
  <si>
    <t>BESSE-SUR-ISSOLE(83)</t>
  </si>
  <si>
    <t>LE BOSC(34)</t>
  </si>
  <si>
    <t>MONTPELLIER(34)</t>
  </si>
  <si>
    <t>SAINT JEAN DU PIN(30)</t>
  </si>
  <si>
    <t>BALENI</t>
  </si>
  <si>
    <t>SPP11</t>
  </si>
  <si>
    <t>SPP12</t>
  </si>
  <si>
    <t>EL AGUILA</t>
  </si>
  <si>
    <t>BECKWITH</t>
  </si>
  <si>
    <t>VREDENBURG</t>
  </si>
  <si>
    <t>Kuwait</t>
  </si>
  <si>
    <t>1,070 km gas transportation network</t>
  </si>
  <si>
    <t>Gas storage with working capacity of 5 Bcf</t>
  </si>
  <si>
    <t>88 MMcfd (design capacity) regasification terminal</t>
  </si>
  <si>
    <t>LEUZE-EN-HAINAUT 2</t>
  </si>
  <si>
    <t>ZELE</t>
  </si>
  <si>
    <t>ZELZATE KNIPPEGROEN</t>
  </si>
  <si>
    <t>ZWIJNDRECHT (LANXESS RUBBER)</t>
  </si>
  <si>
    <t>HARTENFELSER KOPF 13</t>
  </si>
  <si>
    <t>BOOS(40)</t>
  </si>
  <si>
    <t>CHATEAURENARD(13)</t>
  </si>
  <si>
    <t>LARGENTIÈRE (07)</t>
  </si>
  <si>
    <t>ORGNAC L'AVEN (07)</t>
  </si>
  <si>
    <t>OZON/ARRAS-SUR-RHÔNE (07)</t>
  </si>
  <si>
    <t>SAINT-GEORGES-LES-BAINS (07)</t>
  </si>
  <si>
    <t>VITROLLES(05)</t>
  </si>
  <si>
    <t>AZ ZOUR NORTH</t>
  </si>
  <si>
    <t>DURBAN</t>
  </si>
  <si>
    <t>PORT ELIZABETH</t>
  </si>
  <si>
    <t>HUMBER ENERGY</t>
  </si>
  <si>
    <t>(Tous)</t>
  </si>
  <si>
    <t>194 MMcfd (design capacity) regasification terminal</t>
  </si>
  <si>
    <t>Philippines</t>
  </si>
  <si>
    <t>BELGIUM</t>
  </si>
  <si>
    <t>GERMANY</t>
  </si>
  <si>
    <t>NETHERLANDS</t>
  </si>
  <si>
    <t>FRANCE</t>
  </si>
  <si>
    <t>ARTHEZ D'ASSON</t>
  </si>
  <si>
    <t>BARRAGARY</t>
  </si>
  <si>
    <t>BEAUCAIRE/TARASCON (30)</t>
  </si>
  <si>
    <t>LES TOURRETTES (26)</t>
  </si>
  <si>
    <t>SAULCE SUR RHÔNE (27)</t>
  </si>
  <si>
    <t>VALLABRÈGUES (30)</t>
  </si>
  <si>
    <t>GREECE</t>
  </si>
  <si>
    <t>ITALY</t>
  </si>
  <si>
    <t>POLAND</t>
  </si>
  <si>
    <t>PORTUGAL</t>
  </si>
  <si>
    <t>PEGO I</t>
  </si>
  <si>
    <t>PEGO II - ELECGAS</t>
  </si>
  <si>
    <t>TAPADA - TURBOGAS</t>
  </si>
  <si>
    <t>ROMANIA</t>
  </si>
  <si>
    <t>SPAIN</t>
  </si>
  <si>
    <t>AUSTRALIA</t>
  </si>
  <si>
    <t>SINGAPORE</t>
  </si>
  <si>
    <t>THAILAND</t>
  </si>
  <si>
    <t>BRAZIL</t>
  </si>
  <si>
    <t>SANTA MONICA</t>
  </si>
  <si>
    <t>CHILE</t>
  </si>
  <si>
    <t>PERU</t>
  </si>
  <si>
    <t>CANADA</t>
  </si>
  <si>
    <t>MEXICO</t>
  </si>
  <si>
    <t>PUERTO RICO</t>
  </si>
  <si>
    <t>BAHRAIN</t>
  </si>
  <si>
    <t>INDIA</t>
  </si>
  <si>
    <t>KUWAIT</t>
  </si>
  <si>
    <t>MOROCCO</t>
  </si>
  <si>
    <t>OMAN</t>
  </si>
  <si>
    <t>PAKISTAN</t>
  </si>
  <si>
    <t>QATAR</t>
  </si>
  <si>
    <t>SAUDI ARABIA</t>
  </si>
  <si>
    <t>SOUTH AFRICA</t>
  </si>
  <si>
    <t>TURKEY</t>
  </si>
  <si>
    <t>NEW CALEDONIA</t>
  </si>
  <si>
    <t>VANUATU</t>
  </si>
  <si>
    <t>WALLIS AND FUTUNA</t>
  </si>
  <si>
    <t>GEMBLOUX</t>
  </si>
  <si>
    <t>Not consolidated</t>
  </si>
  <si>
    <t>PERWEZ</t>
  </si>
  <si>
    <t>RAMACCA - SICILIA</t>
  </si>
  <si>
    <t>SAN BARTOLOMEO - APULIA</t>
  </si>
  <si>
    <t>SAN PANCRAZIO - PUGLIA</t>
  </si>
  <si>
    <t>SANT'ANNA - PUGLIA</t>
  </si>
  <si>
    <t>Values</t>
  </si>
  <si>
    <t>Q3</t>
  </si>
  <si>
    <t>Q4</t>
  </si>
  <si>
    <t>H2</t>
  </si>
  <si>
    <t>FY</t>
  </si>
  <si>
    <t>Non merchant refers to assets with one or several long term (&gt; 3 years) contracts</t>
  </si>
  <si>
    <t>Total général</t>
  </si>
  <si>
    <t>Fuel</t>
  </si>
  <si>
    <t>Somme de Capa. MW 100%</t>
  </si>
  <si>
    <t>V 2013.08.08</t>
  </si>
  <si>
    <t>Stublach</t>
  </si>
  <si>
    <t>MOSTLY CONTRACTED</t>
  </si>
  <si>
    <t>MERCHANT</t>
  </si>
  <si>
    <t>NON MERCHANT</t>
  </si>
  <si>
    <t>GENK ZUID</t>
  </si>
  <si>
    <t>GENT HAVEN</t>
  </si>
  <si>
    <t>GINGELOM</t>
  </si>
  <si>
    <t>PARTIALLY CONTRACTED</t>
  </si>
  <si>
    <t>WUUSTWEZEL</t>
  </si>
  <si>
    <t>GROS-CHASTANG(19)</t>
  </si>
  <si>
    <t>MARCOLÈS(15)</t>
  </si>
  <si>
    <t>TUBARAO</t>
  </si>
  <si>
    <t>CAMARONES</t>
  </si>
  <si>
    <t>SAFI</t>
  </si>
  <si>
    <t>MIRFA</t>
  </si>
  <si>
    <t>FICOBEL</t>
  </si>
  <si>
    <t>GHENT</t>
  </si>
  <si>
    <t>ASPRES-SUR-BÜECH (05)</t>
  </si>
  <si>
    <t>CN'AIR OTHER</t>
  </si>
  <si>
    <t>SAINT-RESTITUT (26)</t>
  </si>
  <si>
    <t>SIGNES (83)</t>
  </si>
  <si>
    <t>DABROWICE</t>
  </si>
  <si>
    <t>MEJILLONES I-II-III-VII</t>
  </si>
  <si>
    <t>WEST WINDSOR COGENERATION FACILITY</t>
  </si>
  <si>
    <t>CLE COGÉNÉRATION SETHELEC D'ARLES</t>
  </si>
  <si>
    <t>COGÉNÉRATION INDUSTRIELLE SITE CONDAT</t>
  </si>
  <si>
    <t>Nordstream</t>
  </si>
  <si>
    <t>Russia to Germany</t>
  </si>
  <si>
    <t>1,224 km of 2 off-shore natural gas pipelines</t>
  </si>
  <si>
    <r>
      <t xml:space="preserve">ENGIE presence </t>
    </r>
    <r>
      <rPr>
        <sz val="12"/>
        <color theme="0" tint="-0.499984740745262"/>
        <rFont val="Wingdings 3"/>
        <family val="1"/>
        <charset val="2"/>
      </rPr>
      <t>Ú</t>
    </r>
  </si>
  <si>
    <t>Regasification terminal, capacity of 8,25 Gm3/year</t>
  </si>
  <si>
    <t>Regasification terminal, capacity of 3 Gm3/year</t>
  </si>
  <si>
    <t>Regasification terminal, capacity of 10 Gm3/year</t>
  </si>
  <si>
    <t>Gas Storage with working capacity of 570 Mm3 (*)</t>
  </si>
  <si>
    <t>Gas Storage with working capacity of 650 Mm3 (*)</t>
  </si>
  <si>
    <t>Gas Storage with working capacity of 530 Mm3 (*)</t>
  </si>
  <si>
    <t>Gas Storage with working capacity of 690 Mm3 (*)</t>
  </si>
  <si>
    <t>Gas Storage with working capacity of 80 Mm3 (*)</t>
  </si>
  <si>
    <t>Gas Storage with working capacity of 840 Mm3 (*)</t>
  </si>
  <si>
    <t>Gas Storage with working capacity of 150 Mm3 (*)</t>
  </si>
  <si>
    <r>
      <t xml:space="preserve">Saint-Clair-sur-Epte </t>
    </r>
    <r>
      <rPr>
        <vertAlign val="superscript"/>
        <sz val="10"/>
        <rFont val="Arial"/>
        <family val="2"/>
      </rPr>
      <t>(1)</t>
    </r>
  </si>
  <si>
    <r>
      <t xml:space="preserve">Soings-en-Sologne </t>
    </r>
    <r>
      <rPr>
        <vertAlign val="superscript"/>
        <sz val="10"/>
        <rFont val="Arial"/>
        <family val="2"/>
      </rPr>
      <t>(1)</t>
    </r>
  </si>
  <si>
    <r>
      <t xml:space="preserve">Trois Fontaines </t>
    </r>
    <r>
      <rPr>
        <vertAlign val="superscript"/>
        <sz val="10"/>
        <rFont val="Arial"/>
        <family val="2"/>
      </rPr>
      <t>(1)</t>
    </r>
  </si>
  <si>
    <t>(1) storage sites mothballed; (*) in proportion to the ownership detained</t>
  </si>
  <si>
    <t>OTHER</t>
  </si>
  <si>
    <t>Gas Storage with working capacity of 168 Mm3 (*)</t>
  </si>
  <si>
    <t>Gas Storage with working capacity of 12 Mm3 (*)</t>
  </si>
  <si>
    <t>Gas Storage with working capacity of 112 Mm3 (*)</t>
  </si>
  <si>
    <t>Gas Storage with working capacity of 407 Mm3 (*)</t>
  </si>
  <si>
    <t>Solar</t>
  </si>
  <si>
    <t>DOUR EXTENSION</t>
  </si>
  <si>
    <t>STERPENICH</t>
  </si>
  <si>
    <t>NIJMEGEN</t>
  </si>
  <si>
    <t>ALOS</t>
  </si>
  <si>
    <t>BOCOS</t>
  </si>
  <si>
    <t>CAMI BELLMUNT, JUNEDAS 1-10</t>
  </si>
  <si>
    <t>CATELLAS</t>
  </si>
  <si>
    <t>GELSA</t>
  </si>
  <si>
    <t>JUNEDA 11</t>
  </si>
  <si>
    <t>JUNEDA 12</t>
  </si>
  <si>
    <t>LA FLECHA</t>
  </si>
  <si>
    <t>LA RIBERA</t>
  </si>
  <si>
    <t>LOGRONO</t>
  </si>
  <si>
    <t>MENDAVIA</t>
  </si>
  <si>
    <t>MENUZA</t>
  </si>
  <si>
    <t>MONASTERIO</t>
  </si>
  <si>
    <t>OLVERA</t>
  </si>
  <si>
    <t>QUINTANA</t>
  </si>
  <si>
    <t>SARDON</t>
  </si>
  <si>
    <t>SASTAGO 1</t>
  </si>
  <si>
    <t>SASTAGO 2</t>
  </si>
  <si>
    <t>SOSSIS</t>
  </si>
  <si>
    <t>TORO</t>
  </si>
  <si>
    <t>TUDELA</t>
  </si>
  <si>
    <t>IEM 1</t>
  </si>
  <si>
    <t>ILO 31</t>
  </si>
  <si>
    <t>ILO NODO</t>
  </si>
  <si>
    <t>HUNTLY</t>
  </si>
  <si>
    <t>ANDACOLLO</t>
  </si>
  <si>
    <t>LOS LOROS</t>
  </si>
  <si>
    <t>AMBLARD ET OUSSOULX</t>
  </si>
  <si>
    <t>AUDIBERTE</t>
  </si>
  <si>
    <t>BEAUMORT</t>
  </si>
  <si>
    <t>BEGAAR</t>
  </si>
  <si>
    <t>BLOND</t>
  </si>
  <si>
    <t>BOUTRE</t>
  </si>
  <si>
    <t>CAILLAVET</t>
  </si>
  <si>
    <t>CAISSARGUES</t>
  </si>
  <si>
    <t>CODELANNES</t>
  </si>
  <si>
    <t>FONTENAY</t>
  </si>
  <si>
    <t>HAUTE MONTAGNE</t>
  </si>
  <si>
    <t>IOVI</t>
  </si>
  <si>
    <t>JONQUIERES</t>
  </si>
  <si>
    <t>LA CITRINCHE</t>
  </si>
  <si>
    <t>LA MAISSE</t>
  </si>
  <si>
    <t>LA MASSUGUIÈRE</t>
  </si>
  <si>
    <t>LA MONTAGNE</t>
  </si>
  <si>
    <t>LA ROCHE ET FLORIMONDE</t>
  </si>
  <si>
    <t>L'AUVIÈRE</t>
  </si>
  <si>
    <t>LE SALZET</t>
  </si>
  <si>
    <t>LEI ROUMPIDOU DE BONNEVA</t>
  </si>
  <si>
    <t>LES PALLIÈRES</t>
  </si>
  <si>
    <t>LES PLAINES DE LA GARDE</t>
  </si>
  <si>
    <t>LES TOURETTES</t>
  </si>
  <si>
    <t>LIGUGE</t>
  </si>
  <si>
    <t>MONTBETON</t>
  </si>
  <si>
    <t>MONTJAY</t>
  </si>
  <si>
    <t>NOHIC</t>
  </si>
  <si>
    <t>PIANICCIA</t>
  </si>
  <si>
    <t>PLAINE DES ESPÈCES</t>
  </si>
  <si>
    <t>QUARCIOLO</t>
  </si>
  <si>
    <t>ROQUE SENGLÉ ET SARGLES</t>
  </si>
  <si>
    <t>ROUTE DE PUYRAVEAU</t>
  </si>
  <si>
    <t>SADIRAC</t>
  </si>
  <si>
    <t>SELVES</t>
  </si>
  <si>
    <t>SG PEYRISSAN</t>
  </si>
  <si>
    <t>SORBIERS</t>
  </si>
  <si>
    <t>ST FONS (RHODIA)</t>
  </si>
  <si>
    <t>SUIE BLANC</t>
  </si>
  <si>
    <t>TARISSOU</t>
  </si>
  <si>
    <t>TIPER 1</t>
  </si>
  <si>
    <t>TRENTE VENTS</t>
  </si>
  <si>
    <t>ZAC NICOPOLIS</t>
  </si>
  <si>
    <t>ABOHAR</t>
  </si>
  <si>
    <t>BAAP LEPL</t>
  </si>
  <si>
    <t>BAAP NSM2A</t>
  </si>
  <si>
    <t>BERG RIVER</t>
  </si>
  <si>
    <t>MATSIKAMA</t>
  </si>
  <si>
    <t>CHALON TOTAL</t>
  </si>
  <si>
    <t>EDT AUTRES</t>
  </si>
  <si>
    <t>MONACO</t>
  </si>
  <si>
    <t>SMA -50MW</t>
  </si>
  <si>
    <t>ELECTRICITÉ EAUX CALÉDONIE (&lt; 20 MWTH)</t>
  </si>
  <si>
    <t>VANUATU - CONSOLIDATION (&lt; 100 MWTH)</t>
  </si>
  <si>
    <t>EEWF (&lt; 20 MWTH)</t>
  </si>
  <si>
    <t>-</t>
  </si>
  <si>
    <r>
      <t xml:space="preserve">Weather sensitivity </t>
    </r>
    <r>
      <rPr>
        <sz val="12"/>
        <color theme="0" tint="-0.499984740745262"/>
        <rFont val="Wingdings 3"/>
        <family val="1"/>
        <charset val="2"/>
      </rPr>
      <t>Ú</t>
    </r>
  </si>
  <si>
    <r>
      <t xml:space="preserve">Contractual position </t>
    </r>
    <r>
      <rPr>
        <b/>
        <vertAlign val="superscript"/>
        <sz val="14"/>
        <color theme="0"/>
        <rFont val="Arial"/>
        <family val="2"/>
      </rPr>
      <t>(2)</t>
    </r>
  </si>
  <si>
    <t>Segment</t>
  </si>
  <si>
    <t>LAO PEOPLE'S DEMOCRATIC REPUBLIC</t>
  </si>
  <si>
    <t>UNITED ARAB EMIRATES</t>
  </si>
  <si>
    <t>BENELUX</t>
  </si>
  <si>
    <t>ABLAINCOURT-PRES</t>
  </si>
  <si>
    <t>ARGUEL</t>
  </si>
  <si>
    <t>AVESNES ET BEAUVOIR</t>
  </si>
  <si>
    <t>BAIS</t>
  </si>
  <si>
    <t>BEAUCAIRE</t>
  </si>
  <si>
    <t>BEAUFOU</t>
  </si>
  <si>
    <t>BETHENIVILLE</t>
  </si>
  <si>
    <t>BOLLENE</t>
  </si>
  <si>
    <t>BONNE VOISINE</t>
  </si>
  <si>
    <t>BUIGNY</t>
  </si>
  <si>
    <t>CAMBERNON</t>
  </si>
  <si>
    <t>CAMPAGNES</t>
  </si>
  <si>
    <t>CANEHAN</t>
  </si>
  <si>
    <t>CERNON</t>
  </si>
  <si>
    <t>CHATAIGNIERS</t>
  </si>
  <si>
    <t>CHEMIN DES HAGUENETS</t>
  </si>
  <si>
    <t>CHEMIN DU BOIS HUBERT</t>
  </si>
  <si>
    <t>COLLINES DU MAINE</t>
  </si>
  <si>
    <t>COTE DE LA BOUCHERE</t>
  </si>
  <si>
    <t>CRENNES-SUR-FRAUBEE</t>
  </si>
  <si>
    <t>CRETE TARLARE</t>
  </si>
  <si>
    <t>CRUGUEL</t>
  </si>
  <si>
    <t>CRUSCADES</t>
  </si>
  <si>
    <t>ECHALOT</t>
  </si>
  <si>
    <t>ERBRAY</t>
  </si>
  <si>
    <t>ESPINASSIERE</t>
  </si>
  <si>
    <t>FALFOSSE</t>
  </si>
  <si>
    <t>FALLERON</t>
  </si>
  <si>
    <t>FITOU</t>
  </si>
  <si>
    <t>FOS-SUR-MER</t>
  </si>
  <si>
    <t>FREIGNE</t>
  </si>
  <si>
    <t>GOURGANCON</t>
  </si>
  <si>
    <t>GRANDS GATS</t>
  </si>
  <si>
    <t>GUERVILLE MELLEVILLE</t>
  </si>
  <si>
    <t>HAMBERS</t>
  </si>
  <si>
    <t>HANGEST</t>
  </si>
  <si>
    <t>HARCANVILLE</t>
  </si>
  <si>
    <t>KERIGARET</t>
  </si>
  <si>
    <t>LA BRETELLE</t>
  </si>
  <si>
    <t>LA CROISETTE</t>
  </si>
  <si>
    <t>LA DIVATTE</t>
  </si>
  <si>
    <t>LA HAUTE BORNE</t>
  </si>
  <si>
    <t>LA MONJOIE</t>
  </si>
  <si>
    <t>LA PICOTERIE</t>
  </si>
  <si>
    <t>LA PREVOTERIE</t>
  </si>
  <si>
    <t>LA SAURUPT</t>
  </si>
  <si>
    <t>LA SOLERIE</t>
  </si>
  <si>
    <t>LANDES DE COUESME</t>
  </si>
  <si>
    <t>LANRIVOARE</t>
  </si>
  <si>
    <t>L'AUXERROIS</t>
  </si>
  <si>
    <t>LE CANET</t>
  </si>
  <si>
    <t>LE CHAMP VERT</t>
  </si>
  <si>
    <t>LE CHAMP VERT-SOMMER</t>
  </si>
  <si>
    <t>LE CLOS DU PRESSOIR</t>
  </si>
  <si>
    <t>LE MIROIR</t>
  </si>
  <si>
    <t>LE MONT DE L'ARBRE</t>
  </si>
  <si>
    <t>LE MONT DE PONCHE</t>
  </si>
  <si>
    <t>LE PETIT TERROIR</t>
  </si>
  <si>
    <t>LE POUZIN</t>
  </si>
  <si>
    <t>LE VIEUX MOULIN</t>
  </si>
  <si>
    <t>L'EPINE</t>
  </si>
  <si>
    <t>L'EPIVENT</t>
  </si>
  <si>
    <t>LES HAUTS PAYS</t>
  </si>
  <si>
    <t>LES PRES HAUTS</t>
  </si>
  <si>
    <t>LIHUS</t>
  </si>
  <si>
    <t>LONGS CHAMPS</t>
  </si>
  <si>
    <t>MAISNIERES</t>
  </si>
  <si>
    <t>MANNEVILLE</t>
  </si>
  <si>
    <t>MENEAC</t>
  </si>
  <si>
    <t>MESANGER</t>
  </si>
  <si>
    <t>MONT HEUDELAN</t>
  </si>
  <si>
    <t>MOTTE DE GALAURE</t>
  </si>
  <si>
    <t>MOULIN DE SEHEN</t>
  </si>
  <si>
    <t>NEVIAN</t>
  </si>
  <si>
    <t>OPOUL</t>
  </si>
  <si>
    <t>PLATEAU DE CABALAS</t>
  </si>
  <si>
    <t>PLOUARZEL</t>
  </si>
  <si>
    <t>PLOURIN</t>
  </si>
  <si>
    <t>PLUMIEUX</t>
  </si>
  <si>
    <t>PONTRU</t>
  </si>
  <si>
    <t>PORT-LA-NOUVELLE,SIGEAN</t>
  </si>
  <si>
    <t>RADENAC</t>
  </si>
  <si>
    <t>RAMBURES</t>
  </si>
  <si>
    <t>RAMONT</t>
  </si>
  <si>
    <t>REFFROY</t>
  </si>
  <si>
    <t>RETHONVILLERS</t>
  </si>
  <si>
    <t>REZENTIERES</t>
  </si>
  <si>
    <t>ROCHEFORT</t>
  </si>
  <si>
    <t>ROQUETAILLADE</t>
  </si>
  <si>
    <t>RUMONT</t>
  </si>
  <si>
    <t>SAINT COULITZ</t>
  </si>
  <si>
    <t>SAINT SAUMONT</t>
  </si>
  <si>
    <t>SAINT SERVANT</t>
  </si>
  <si>
    <t>SAINT-SERVAIS</t>
  </si>
  <si>
    <t>SOMME SOUDE</t>
  </si>
  <si>
    <t>SOUDAN</t>
  </si>
  <si>
    <t>ST QUENTIN EN MAUGES</t>
  </si>
  <si>
    <t>ST QUENTIN LA MOTTE</t>
  </si>
  <si>
    <t>TAMBOURS</t>
  </si>
  <si>
    <t>VALLEE DU ROGNON</t>
  </si>
  <si>
    <t>FRENCH POLYNESIA (TOM)</t>
  </si>
  <si>
    <t>CAMPO LARGO</t>
  </si>
  <si>
    <t>CANA BRAVA</t>
  </si>
  <si>
    <t>CIDADE AZUL</t>
  </si>
  <si>
    <t>ESTREITO</t>
  </si>
  <si>
    <t>FERRARI</t>
  </si>
  <si>
    <t>IBITIUVA</t>
  </si>
  <si>
    <t>ITÁ</t>
  </si>
  <si>
    <t>JORGE LACERDA</t>
  </si>
  <si>
    <t>JOSÉ GELÁZIO</t>
  </si>
  <si>
    <t>LAGES</t>
  </si>
  <si>
    <t>MACHADINHO</t>
  </si>
  <si>
    <t>PAMPA SUL</t>
  </si>
  <si>
    <t>PASSO FUNDO</t>
  </si>
  <si>
    <t>PONTE DE PEDRA</t>
  </si>
  <si>
    <t>RONDONOPOLIS</t>
  </si>
  <si>
    <t>SALTO OSÓRIO</t>
  </si>
  <si>
    <t>SALTO SANTIAGO</t>
  </si>
  <si>
    <t>SAO SALVADOR</t>
  </si>
  <si>
    <t>TRAIRI</t>
  </si>
  <si>
    <t>UNITED KINGDOM</t>
  </si>
  <si>
    <t>HELMSTADT BAYERN</t>
  </si>
  <si>
    <t>KARSTADT BLUTHEN</t>
  </si>
  <si>
    <t>MOLAU LEISLAU</t>
  </si>
  <si>
    <t>ROMERBERG II</t>
  </si>
  <si>
    <t>GIRIFALCO</t>
  </si>
  <si>
    <t>Capacity MW</t>
  </si>
  <si>
    <t>CUSTOMER SOLUTIONS</t>
  </si>
  <si>
    <t>GLOBAL NETWORKS</t>
  </si>
  <si>
    <t>Benelux</t>
  </si>
  <si>
    <t>Europe ex. France &amp; Benelux</t>
  </si>
  <si>
    <t>Major industrial assets in operation  
in Global Networks</t>
  </si>
  <si>
    <t>Africa Asia</t>
  </si>
  <si>
    <t>Europe ex.France &amp; Benelux</t>
  </si>
  <si>
    <t>Presence by country, by activity</t>
  </si>
  <si>
    <t>Services</t>
  </si>
  <si>
    <t>Power energy sales (B2B/B2C)</t>
  </si>
  <si>
    <t>Gas energy sales (B2B/B2C)</t>
  </si>
  <si>
    <t>Engie Gas Chile (merger Solgas / Distrinor)</t>
  </si>
  <si>
    <t>Consorcio Mexigas</t>
  </si>
  <si>
    <t>EEP (Engie Energia de Peru, ex EnerSur)</t>
  </si>
  <si>
    <t>191 km gas distribution network</t>
  </si>
  <si>
    <t>Gas Storage with working capacity of 820 Mm3 (*)</t>
  </si>
  <si>
    <t>CHINA</t>
  </si>
  <si>
    <t>CZECH REPUBLIC</t>
  </si>
  <si>
    <t>KATHU</t>
  </si>
  <si>
    <t>GUANG AN</t>
  </si>
  <si>
    <t>BERINGEN RAVENSHOUT</t>
  </si>
  <si>
    <t>LINCENT</t>
  </si>
  <si>
    <t>OLEN UMICORE</t>
  </si>
  <si>
    <t>PATHOEKEWEG REP.</t>
  </si>
  <si>
    <t>SINT-PIETERS-LEEUW</t>
  </si>
  <si>
    <t>TESSENDERLO RAVENSHOUT</t>
  </si>
  <si>
    <t>WIELSBEKE</t>
  </si>
  <si>
    <t>BRASSY</t>
  </si>
  <si>
    <t>CHEPPES</t>
  </si>
  <si>
    <t>COTIGNAC</t>
  </si>
  <si>
    <t>CULOZ</t>
  </si>
  <si>
    <t>DONZERE</t>
  </si>
  <si>
    <t>GAREIN</t>
  </si>
  <si>
    <t>HAUTE SOMME</t>
  </si>
  <si>
    <t>MONTFROC</t>
  </si>
  <si>
    <t>PONTEVES</t>
  </si>
  <si>
    <t>ROANNE</t>
  </si>
  <si>
    <t>SAINT-PRIEST DE GIMEL</t>
  </si>
  <si>
    <t>SAUGERE</t>
  </si>
  <si>
    <t>ST GEORGES LES BAINS</t>
  </si>
  <si>
    <t>VISMES</t>
  </si>
  <si>
    <t>VOIE DU MOULIN</t>
  </si>
  <si>
    <t>WALON</t>
  </si>
  <si>
    <t>ASSU</t>
  </si>
  <si>
    <t>OORDEREN (LANXESS EX-BAYER)</t>
  </si>
  <si>
    <t>DRASOV</t>
  </si>
  <si>
    <t>PUNJAB</t>
  </si>
  <si>
    <t>TELANGANA</t>
  </si>
  <si>
    <t>BRAVO</t>
  </si>
  <si>
    <t>CARRECO OUTERIO II</t>
  </si>
  <si>
    <t>MOSQUEIROS II</t>
  </si>
  <si>
    <t>MOUGEIRAS</t>
  </si>
  <si>
    <t>PRADOS</t>
  </si>
  <si>
    <t>TERRA FRIA</t>
  </si>
  <si>
    <t>FIVE OAK GREEN</t>
  </si>
  <si>
    <t>DOEL 1</t>
  </si>
  <si>
    <t>DOEL 2</t>
  </si>
  <si>
    <t>TIHANGE 1</t>
  </si>
  <si>
    <t>Lifetime extension expiration date (*)</t>
  </si>
  <si>
    <t>DOEL 3</t>
  </si>
  <si>
    <t>DOEL 4</t>
  </si>
  <si>
    <t>TIHANGE 2</t>
  </si>
  <si>
    <t>TIHANGE 3</t>
  </si>
  <si>
    <t>GT = Gas Transport
GD = Gas Distribution
GS = Gas Storage
LNG= LNG terminal
PT = Power Transmission</t>
  </si>
  <si>
    <t>GT GD GS LNG</t>
  </si>
  <si>
    <t>GT GD PT LNG</t>
  </si>
  <si>
    <t>GS LNG</t>
  </si>
  <si>
    <t>(1) Including pumped storage</t>
  </si>
  <si>
    <t>(2) Non merchant refers to assets with one or several long term (&gt; 3 years) contracts</t>
  </si>
  <si>
    <r>
      <t>Sales - Sales - B2C/B2B:
 ~±10m EBITDA / TWh</t>
    </r>
    <r>
      <rPr>
        <b/>
        <vertAlign val="superscript"/>
        <sz val="10"/>
        <color theme="0"/>
        <rFont val="Arial"/>
        <family val="2"/>
      </rPr>
      <t>(1)</t>
    </r>
  </si>
  <si>
    <r>
      <rPr>
        <b/>
        <sz val="10"/>
        <color theme="0"/>
        <rFont val="Arial"/>
        <family val="2"/>
      </rPr>
      <t>Distribution - Infrastructures:</t>
    </r>
    <r>
      <rPr>
        <b/>
        <sz val="10"/>
        <color rgb="FFFF0000"/>
        <rFont val="Arial"/>
        <family val="2"/>
      </rPr>
      <t xml:space="preserve">
</t>
    </r>
    <r>
      <rPr>
        <b/>
        <sz val="10"/>
        <color theme="0"/>
        <rFont val="Arial"/>
        <family val="2"/>
      </rPr>
      <t xml:space="preserve"> ~±€7m EBITDA / TWh </t>
    </r>
  </si>
  <si>
    <t>Latin America</t>
  </si>
  <si>
    <t>Africa / Asia</t>
  </si>
  <si>
    <t>LOW CO2 POWER GENERATION</t>
  </si>
  <si>
    <t>Power Generation</t>
  </si>
  <si>
    <t xml:space="preserve">ENGIE ownership </t>
  </si>
  <si>
    <t xml:space="preserve">          Weather sensitivity (France)</t>
  </si>
  <si>
    <t>CN'AIR HYDRO</t>
  </si>
  <si>
    <t>EDT - ENR HYDRO</t>
  </si>
  <si>
    <t>BKW HYDRO</t>
  </si>
  <si>
    <t>BAIXO ALENTEJO / MERTOLA</t>
  </si>
  <si>
    <t>VALE DE ESTRELA</t>
  </si>
  <si>
    <t>FIRST HYDRO</t>
  </si>
  <si>
    <t>LATAM</t>
  </si>
  <si>
    <t>(3) Net Group share definition: % of consolidation for full and proportionally affiliates and % holding for equity consolidated companies</t>
  </si>
  <si>
    <t>(4) ENGIE Share holding</t>
  </si>
  <si>
    <t>ZELZATE 3</t>
  </si>
  <si>
    <t>BES VSG</t>
  </si>
  <si>
    <t>BIOLACQ</t>
  </si>
  <si>
    <t>COGÉ PSA</t>
  </si>
  <si>
    <t>EPINAL</t>
  </si>
  <si>
    <t>ETOUVIE</t>
  </si>
  <si>
    <t>EVERGREEN</t>
  </si>
  <si>
    <t>FAREBERSVILLER</t>
  </si>
  <si>
    <t>NOBEL BOZEL</t>
  </si>
  <si>
    <t>PAPETERIES DE BÈGLES</t>
  </si>
  <si>
    <t>SAINT-QUENTIN</t>
  </si>
  <si>
    <t>SCB</t>
  </si>
  <si>
    <t>SDCMG</t>
  </si>
  <si>
    <t>SEM COGENERATION</t>
  </si>
  <si>
    <t>SETHELEC GRAULHET</t>
  </si>
  <si>
    <t>SOISSONS</t>
  </si>
  <si>
    <t>Hydro - Run of River</t>
  </si>
  <si>
    <t>BARLY</t>
  </si>
  <si>
    <t>FONTENILLE</t>
  </si>
  <si>
    <t>GERMINON</t>
  </si>
  <si>
    <t>LA FRENIERE</t>
  </si>
  <si>
    <t>MONTRIGAUD</t>
  </si>
  <si>
    <t>SAINT BENOIT SUR SEINE</t>
  </si>
  <si>
    <t>SAINT GILLES</t>
  </si>
  <si>
    <t>SCAER</t>
  </si>
  <si>
    <t>VILLERAZE</t>
  </si>
  <si>
    <t>YPREVILLE</t>
  </si>
  <si>
    <t>CLIMESPACE</t>
  </si>
  <si>
    <t>COGIF</t>
  </si>
  <si>
    <t>DOLE</t>
  </si>
  <si>
    <t>ENERSUD</t>
  </si>
  <si>
    <t>GENNEVILLIERS ENERGIE</t>
  </si>
  <si>
    <t>GRIGNY LGB</t>
  </si>
  <si>
    <t>SEFIR</t>
  </si>
  <si>
    <t>SEVRAN</t>
  </si>
  <si>
    <t>MOQUEGUA</t>
  </si>
  <si>
    <t>MT TOM</t>
  </si>
  <si>
    <t>Hydro - Pump storage</t>
  </si>
  <si>
    <t>FLORESTA</t>
  </si>
  <si>
    <t>GREOUX</t>
  </si>
  <si>
    <t>LA BATIE</t>
  </si>
  <si>
    <t>LACOURT ST-PIERRE</t>
  </si>
  <si>
    <t>REAUVILLE</t>
  </si>
  <si>
    <t>SALAUNES</t>
  </si>
  <si>
    <t>TAVERNES</t>
  </si>
  <si>
    <t>BHADLA</t>
  </si>
  <si>
    <t>UTTAR PRADESH</t>
  </si>
  <si>
    <t>SOL DE INSURGENTES</t>
  </si>
  <si>
    <t>PANAMA</t>
  </si>
  <si>
    <t>POCRI</t>
  </si>
  <si>
    <t>HOLMAN</t>
  </si>
  <si>
    <t>Net Group share definition: % of consolidation for full and proportionally affiliates and % holding for equity consolidated companies</t>
  </si>
  <si>
    <t>ENGIE Share holding</t>
  </si>
  <si>
    <t>P&amp;L, CAPEX, Capital employed</t>
  </si>
  <si>
    <t>In €m</t>
  </si>
  <si>
    <t>P&amp;L</t>
  </si>
  <si>
    <t>Revenues</t>
  </si>
  <si>
    <t>EBITDA</t>
  </si>
  <si>
    <t xml:space="preserve">   of which share in Net Income of Associates</t>
  </si>
  <si>
    <t>D&amp;A and Others</t>
  </si>
  <si>
    <t>Current Operating Income (EBIT) including share in Net Income of Associates</t>
  </si>
  <si>
    <t>Mark-to-market on commodity contracts other than trading instruments</t>
  </si>
  <si>
    <t>Impairment of PP&amp;E, intangible assets and financial assets</t>
  </si>
  <si>
    <t>Restructuring costs</t>
  </si>
  <si>
    <t>Asset disposals &amp; other</t>
  </si>
  <si>
    <t>Income from operating activities</t>
  </si>
  <si>
    <t>Financial result</t>
  </si>
  <si>
    <t>Income tax</t>
  </si>
  <si>
    <t>Non controlling interests</t>
  </si>
  <si>
    <t>Net income group share</t>
  </si>
  <si>
    <t>MtM commodities</t>
  </si>
  <si>
    <t>Impairment</t>
  </si>
  <si>
    <t>Asset disposals &amp; others</t>
  </si>
  <si>
    <t>Financial result (non-recurring items)</t>
  </si>
  <si>
    <t>Share in net income of entities accounted for using the equity method (non-recurring items)</t>
  </si>
  <si>
    <t>Income tax on non recurring items</t>
  </si>
  <si>
    <t>Non controlling interests on above items</t>
  </si>
  <si>
    <t>Net recurring income group share</t>
  </si>
  <si>
    <t>Gross Capex</t>
  </si>
  <si>
    <t>Maintenance capex</t>
  </si>
  <si>
    <t>Development capex</t>
  </si>
  <si>
    <t>Financial capex</t>
  </si>
  <si>
    <t>Group</t>
  </si>
  <si>
    <t>Industrial Capital Employed</t>
  </si>
  <si>
    <t>Other European countries</t>
  </si>
  <si>
    <t>Asia, Middle East and Oceania</t>
  </si>
  <si>
    <t>South America</t>
  </si>
  <si>
    <t>Africa</t>
  </si>
  <si>
    <t>From revenues to Current Operating Income</t>
  </si>
  <si>
    <t>Other items</t>
  </si>
  <si>
    <r>
      <t>EBITDA</t>
    </r>
    <r>
      <rPr>
        <b/>
        <vertAlign val="superscript"/>
        <sz val="10"/>
        <color theme="1"/>
        <rFont val="Arial"/>
        <family val="2"/>
      </rPr>
      <t xml:space="preserve"> (1)</t>
    </r>
  </si>
  <si>
    <t>Share in net income of entities accounted for using the equity method</t>
  </si>
  <si>
    <t>GROUP</t>
  </si>
  <si>
    <t>Total Capex</t>
  </si>
  <si>
    <t>Maintenance</t>
  </si>
  <si>
    <t>Development</t>
  </si>
  <si>
    <t>Financial</t>
  </si>
  <si>
    <t>Balance sheet</t>
  </si>
  <si>
    <t>Net debt</t>
  </si>
  <si>
    <t>Non-current</t>
  </si>
  <si>
    <t>Current</t>
  </si>
  <si>
    <t>Outstanding borrowings and debt</t>
  </si>
  <si>
    <t>Impact of measurement at amortized cost</t>
  </si>
  <si>
    <t>Impact of fair value hedge</t>
  </si>
  <si>
    <t>Margin calls on derivatives hedging borrowings - liabilities</t>
  </si>
  <si>
    <t>Borrowings and debt</t>
  </si>
  <si>
    <t>Derivatives hedging borrowings - carried in liabilities</t>
  </si>
  <si>
    <t>Gross debt</t>
  </si>
  <si>
    <t>Assets related to financing</t>
  </si>
  <si>
    <t>Margin calls on derivatives hedging borrowings - assets</t>
  </si>
  <si>
    <t>Cash and cash equivalents</t>
  </si>
  <si>
    <t>Derivatives hedging borrowings - carried in assets</t>
  </si>
  <si>
    <t>Net cash</t>
  </si>
  <si>
    <t>Financial assets</t>
  </si>
  <si>
    <t>Loans and receivables at amortized cost (incl. trade and other receivables)</t>
  </si>
  <si>
    <t>Other financial assets at fair value</t>
  </si>
  <si>
    <t>Cash &amp; cash equivalents</t>
  </si>
  <si>
    <t>Provisions</t>
  </si>
  <si>
    <t>Book Value 
(Balance Sheet)</t>
  </si>
  <si>
    <t>Post-employment benefits and other long-term benefits</t>
  </si>
  <si>
    <t>Nuclear fuel reprocessing and storage</t>
  </si>
  <si>
    <r>
      <t xml:space="preserve">Dismantling of plant and equipment </t>
    </r>
    <r>
      <rPr>
        <vertAlign val="superscript"/>
        <sz val="10"/>
        <color theme="1"/>
        <rFont val="Arial"/>
        <family val="2"/>
      </rPr>
      <t>(*)</t>
    </r>
  </si>
  <si>
    <t>Site rehabilitation</t>
  </si>
  <si>
    <t>Other contingencies</t>
  </si>
  <si>
    <t xml:space="preserve">          Main consolidated companies</t>
  </si>
  <si>
    <t>Company name</t>
  </si>
  <si>
    <t>Headquarter</t>
  </si>
  <si>
    <t>% interest</t>
  </si>
  <si>
    <t xml:space="preserve">GRDF </t>
  </si>
  <si>
    <t>CPCU</t>
  </si>
  <si>
    <t>Other EU countries (incl. UK)</t>
  </si>
  <si>
    <t>Africa/Asia</t>
  </si>
  <si>
    <t>Europe excl. France &amp; Benelux</t>
  </si>
  <si>
    <t>Infrasctructures Europe</t>
  </si>
  <si>
    <t>Other</t>
  </si>
  <si>
    <t>* On November 30th, 2015, the Belgian Government, ENGIE and Electrabel signed an agreement on the lifetime extension of units Doel 1 and 2. This extension is related to the royalties and the nuclear contributions due for years 2015 to 2026. The triggering of the commencement of the agreement depends on the coming into force of the laws regulating such fees and contributions. The Law of 12th June 2016, which extends the royalties for Doel units 1 and 2, has been published on June 22nd  2016; the law regulating the nuclear contributions to the units Doel 3 and 4 and Tihange 2 and 3 has been voted in the Belgian Parliament on the 22nd of december 2016.</t>
  </si>
  <si>
    <t>204 km gas transportation network</t>
  </si>
  <si>
    <t>289 km gas transportation network</t>
  </si>
  <si>
    <t>778 km gas transportation network</t>
  </si>
  <si>
    <t>355 km power transmission network</t>
  </si>
  <si>
    <t>GRDF</t>
  </si>
  <si>
    <t>ENGIE Holding Inc.</t>
  </si>
  <si>
    <t>ENGIE Resources Inc.</t>
  </si>
  <si>
    <t>ENGIE Energía Perú</t>
  </si>
  <si>
    <t>Simply Energy</t>
  </si>
  <si>
    <t>Baymina Enerji A.S.</t>
  </si>
  <si>
    <t>Synatom</t>
  </si>
  <si>
    <t>Cofely Fabricom SA</t>
  </si>
  <si>
    <t>ENGIE Services Nederland N.V.</t>
  </si>
  <si>
    <t>Axima Concept</t>
  </si>
  <si>
    <t>Compagnie Nationale du Rhône</t>
  </si>
  <si>
    <t>ENGIE Energielösungen GmbH</t>
  </si>
  <si>
    <t xml:space="preserve">ENGIE Romania </t>
  </si>
  <si>
    <t>First Hydro Holdings Company</t>
  </si>
  <si>
    <t>ENGIE Services Holding UK Ltd</t>
  </si>
  <si>
    <t>ENGIE Services Limited</t>
  </si>
  <si>
    <t>INFRASTRUCTURES EUROPE</t>
  </si>
  <si>
    <t>Elengy</t>
  </si>
  <si>
    <t>Fosmax LNG</t>
  </si>
  <si>
    <t>Storengy Deutschland GmbH</t>
  </si>
  <si>
    <t>Storengy SA</t>
  </si>
  <si>
    <t>ENGIE Global Markets</t>
  </si>
  <si>
    <t>100.0</t>
  </si>
  <si>
    <t>52.8</t>
  </si>
  <si>
    <t>61.8</t>
  </si>
  <si>
    <t>68.7</t>
  </si>
  <si>
    <t>69.1</t>
  </si>
  <si>
    <t>72.0</t>
  </si>
  <si>
    <t>95.0</t>
  </si>
  <si>
    <t xml:space="preserve">FRANCE </t>
  </si>
  <si>
    <t>49.9</t>
  </si>
  <si>
    <t>51.0</t>
  </si>
  <si>
    <t>75.0</t>
  </si>
  <si>
    <t>NORTH AMERICA</t>
  </si>
  <si>
    <t>LATIN AMERICA</t>
  </si>
  <si>
    <t>AFRICA/ASIA</t>
  </si>
  <si>
    <t>EUROPE (excluding FRANCE &amp; BENELUX)</t>
  </si>
  <si>
    <t>64.2%</t>
  </si>
  <si>
    <t>52.8%</t>
  </si>
  <si>
    <t>67.5%</t>
  </si>
  <si>
    <t>40.4%</t>
  </si>
  <si>
    <t>40.0%</t>
  </si>
  <si>
    <t>100.0%</t>
  </si>
  <si>
    <t>35.0%</t>
  </si>
  <si>
    <t>63.0%</t>
  </si>
  <si>
    <t>50.0%</t>
  </si>
  <si>
    <t>61.7%</t>
  </si>
  <si>
    <t>32.0%</t>
  </si>
  <si>
    <t>90.0%</t>
  </si>
  <si>
    <t>72.5%</t>
  </si>
  <si>
    <t>75.0%</t>
  </si>
  <si>
    <t>49.0%</t>
  </si>
  <si>
    <t>51.0%</t>
  </si>
  <si>
    <t>9.0%</t>
  </si>
  <si>
    <t>Gas Storage with working capacity of 3710 Mm3  (*)</t>
  </si>
  <si>
    <t>Gas Storage with working capacity of 1310 Mm3 (*)</t>
  </si>
  <si>
    <t>Key Financial Performance Indicators</t>
  </si>
  <si>
    <r>
      <t xml:space="preserve">P&amp;L, CAPEX, Capital Employed </t>
    </r>
    <r>
      <rPr>
        <sz val="12"/>
        <color theme="0" tint="-0.499984740745262"/>
        <rFont val="Wingdings 3"/>
        <family val="1"/>
        <charset val="2"/>
      </rPr>
      <t>Ú</t>
    </r>
  </si>
  <si>
    <r>
      <t xml:space="preserve">Divisional P&amp;L, CAPEX, Capital Employed </t>
    </r>
    <r>
      <rPr>
        <sz val="12"/>
        <color theme="0" tint="-0.499984740745262"/>
        <rFont val="Wingdings 3"/>
        <family val="1"/>
        <charset val="2"/>
      </rPr>
      <t>Ú</t>
    </r>
  </si>
  <si>
    <r>
      <t xml:space="preserve">Balance sheet </t>
    </r>
    <r>
      <rPr>
        <sz val="12"/>
        <color theme="0" tint="-0.499984740745262"/>
        <rFont val="Wingdings 3"/>
        <family val="1"/>
        <charset val="2"/>
      </rPr>
      <t>Ú</t>
    </r>
  </si>
  <si>
    <r>
      <t xml:space="preserve">Current Operating Income (EBIT) </t>
    </r>
    <r>
      <rPr>
        <b/>
        <vertAlign val="superscript"/>
        <sz val="10"/>
        <color theme="1"/>
        <rFont val="Arial"/>
        <family val="2"/>
      </rPr>
      <t>(2)</t>
    </r>
  </si>
  <si>
    <t>(1) EBITDA new definition excluding non-recurring contribution of associates
(2) Including share of net income of associates</t>
  </si>
  <si>
    <t>Sweden</t>
  </si>
  <si>
    <t>Senegal</t>
  </si>
  <si>
    <t>Tanzania</t>
  </si>
  <si>
    <t>12,412 km gas distribution network</t>
  </si>
  <si>
    <t>58 km gas distribution network</t>
  </si>
  <si>
    <r>
      <t>EECL (Engie Energia de Chile, ex E-CL)</t>
    </r>
    <r>
      <rPr>
        <vertAlign val="superscript"/>
        <sz val="10"/>
        <rFont val="Arial"/>
        <family val="2"/>
      </rPr>
      <t>(2)</t>
    </r>
  </si>
  <si>
    <t>82 km gas distribution network</t>
  </si>
  <si>
    <t>Gas Storage with working capacity of 497 Mm3 (*)</t>
  </si>
  <si>
    <t>Gas Storage with working capacity of 138 Mm3 (*)</t>
  </si>
  <si>
    <t>Gas Storage with working capacity of 220 Mm3 (*)</t>
  </si>
  <si>
    <t>Engie Energy Romania</t>
  </si>
  <si>
    <t>1,241 km gas transmission network in Germany, connexions with Austria, Czeck Republic and France</t>
  </si>
  <si>
    <t>2,840 km  power transmission &amp; distribution network (incl. 600 km TEN)</t>
  </si>
  <si>
    <t>1,313 km gas distribution network</t>
  </si>
  <si>
    <t>4,383 km gas distribution network</t>
  </si>
  <si>
    <t>1,800 km gas distribution network</t>
  </si>
  <si>
    <t>1,760 km gas distribution network</t>
  </si>
  <si>
    <t>1,058 km gas distribution network</t>
  </si>
  <si>
    <t>870 km gas distribution network</t>
  </si>
  <si>
    <t>Data as at 31 December 2018, unless otherwise stated</t>
  </si>
  <si>
    <t>Gas Storage with working capacity of 307 Mm3 (*)</t>
  </si>
  <si>
    <t>32,548 km gas transmission network in France, connexions with Germany, Belgium and Switzerland</t>
  </si>
  <si>
    <t>200,700 km gas distribution network in France</t>
  </si>
  <si>
    <t>Gas Storage with working capacity of 694 Mm3 (*)</t>
  </si>
  <si>
    <t>Gas Storage with working capacity of 153 Mm3 (*)</t>
  </si>
  <si>
    <t>Hauterives</t>
  </si>
  <si>
    <t>Gas Storage with working capacity of 68 Mm3 (*)</t>
  </si>
  <si>
    <t>400 MMcfd (design capacity) regasification terminal</t>
  </si>
  <si>
    <t>19,643 km gas distribution network and gas storage of 300 Mm3</t>
  </si>
  <si>
    <t>Data as at 31 December 2018</t>
  </si>
  <si>
    <t>South Korea</t>
  </si>
  <si>
    <r>
      <rPr>
        <vertAlign val="superscript"/>
        <sz val="12"/>
        <rFont val="Arial Narrow"/>
        <family val="2"/>
      </rPr>
      <t>(*)</t>
    </r>
    <r>
      <rPr>
        <sz val="12"/>
        <rFont val="Arial Narrow"/>
        <family val="2"/>
      </rPr>
      <t xml:space="preserve"> GEM, GTT, LNG Noram</t>
    </r>
  </si>
  <si>
    <r>
      <t xml:space="preserve">Up / Midstream </t>
    </r>
    <r>
      <rPr>
        <vertAlign val="superscript"/>
        <sz val="16"/>
        <color rgb="FFFFFFFF"/>
        <rFont val="Arial Narrow"/>
        <family val="2"/>
      </rPr>
      <t>(*)</t>
    </r>
  </si>
  <si>
    <t>2,924 km gas distribution network</t>
  </si>
  <si>
    <t>Ukraine</t>
  </si>
  <si>
    <t>Power generation fleet as for 31st December 2018</t>
  </si>
  <si>
    <r>
      <t xml:space="preserve">% Conso </t>
    </r>
    <r>
      <rPr>
        <b/>
        <vertAlign val="superscript"/>
        <sz val="14"/>
        <color theme="0"/>
        <rFont val="Arial"/>
        <family val="2"/>
      </rPr>
      <t>(3)</t>
    </r>
  </si>
  <si>
    <t>Conso. method</t>
  </si>
  <si>
    <t>% Net Owners. (4)</t>
  </si>
  <si>
    <t>Capa. MW 100%</t>
  </si>
  <si>
    <t>Capa. MW % conso</t>
  </si>
  <si>
    <t>Capa MW Net owners.</t>
  </si>
  <si>
    <t>AFRICA-ASIA</t>
  </si>
  <si>
    <t xml:space="preserve">In operation  </t>
  </si>
  <si>
    <t xml:space="preserve">Under construction  </t>
  </si>
  <si>
    <t>EGYPT</t>
  </si>
  <si>
    <t>RAS GHAREB</t>
  </si>
  <si>
    <t>Wind on shore</t>
  </si>
  <si>
    <t>Hydro-Dam</t>
  </si>
  <si>
    <t>CHONBURI</t>
  </si>
  <si>
    <t>INDONESIA</t>
  </si>
  <si>
    <t>MUARA LABOH</t>
  </si>
  <si>
    <t>Other Renewable</t>
  </si>
  <si>
    <t>RANTAU DEDAP</t>
  </si>
  <si>
    <t>MONGOLIA</t>
  </si>
  <si>
    <t>SAINSHAND</t>
  </si>
  <si>
    <t>WILLOGOLECHE</t>
  </si>
  <si>
    <t>CHONGQING CHONGQING</t>
  </si>
  <si>
    <t>DANZISHI</t>
  </si>
  <si>
    <t>ANHUI CHAOHU</t>
  </si>
  <si>
    <t>ANHUI CHUZHOU</t>
  </si>
  <si>
    <t>ANHUI HEFEI</t>
  </si>
  <si>
    <t>GUANGDONG SHENZHEN</t>
  </si>
  <si>
    <t>GUIZHOU GUIYANG</t>
  </si>
  <si>
    <t>HEBEI GAOBEIDIAN</t>
  </si>
  <si>
    <t>HEBEI HANDAN</t>
  </si>
  <si>
    <t>HEBEI TANGSHAN</t>
  </si>
  <si>
    <t>HEILONGJIANG HARBIN</t>
  </si>
  <si>
    <t>HEILONGJIANG JIXI</t>
  </si>
  <si>
    <t>HENAN JIAOZUO</t>
  </si>
  <si>
    <t>HENAN NANYANG</t>
  </si>
  <si>
    <t>HENAN XINXIANG</t>
  </si>
  <si>
    <t>HENAN ZHENZHOU</t>
  </si>
  <si>
    <t>HENAN ZHUMADIAN</t>
  </si>
  <si>
    <t>HUBEI HONG'AN</t>
  </si>
  <si>
    <t>HUBEI SHIYAN</t>
  </si>
  <si>
    <t>HUBEI YICHANG</t>
  </si>
  <si>
    <t>INNER MONGOLIA BAOTOU</t>
  </si>
  <si>
    <t>JIANGSU NANJING</t>
  </si>
  <si>
    <t>JIANGSU SUQIAN</t>
  </si>
  <si>
    <t>JIANGXI JI'AN</t>
  </si>
  <si>
    <t>JIANGXI XINYU</t>
  </si>
  <si>
    <t>JILIN JILIN</t>
  </si>
  <si>
    <t>LIAONING SHENYANG</t>
  </si>
  <si>
    <t>PUTIAN</t>
  </si>
  <si>
    <t>QINHAI XINING</t>
  </si>
  <si>
    <t>SHAANXI SHANGLUO</t>
  </si>
  <si>
    <t>SHAANXI XIANYANG</t>
  </si>
  <si>
    <t>SHANDONG HEZE</t>
  </si>
  <si>
    <t>SHANDONG JINING</t>
  </si>
  <si>
    <t>SHANDONG WEIFANG</t>
  </si>
  <si>
    <t>SHANDONG WEIHAI</t>
  </si>
  <si>
    <t>SHANDONG YUNCHENG</t>
  </si>
  <si>
    <t>SHANDONG ZIBO</t>
  </si>
  <si>
    <t>SHANGHAI</t>
  </si>
  <si>
    <t>SHANXI DANING</t>
  </si>
  <si>
    <t>SHANXI JINZHONG</t>
  </si>
  <si>
    <t>SICHUAN CHENGDU</t>
  </si>
  <si>
    <t>SICHUAN GUANGYUAN</t>
  </si>
  <si>
    <t>TIANJIN TIANJIN</t>
  </si>
  <si>
    <t>TIBET LHASA</t>
  </si>
  <si>
    <t>WUXI</t>
  </si>
  <si>
    <t>XINJIANG TURPAN</t>
  </si>
  <si>
    <t>YUNNAN KUNMING</t>
  </si>
  <si>
    <t>YUNNAN XISHUANG BANNA</t>
  </si>
  <si>
    <t>FADHLI</t>
  </si>
  <si>
    <t>NTPC KADAPA</t>
  </si>
  <si>
    <t>GUVNL VAAYU</t>
  </si>
  <si>
    <t>TUTICORIN</t>
  </si>
  <si>
    <t>LELYSTAD</t>
  </si>
  <si>
    <t>ZEUS ALMERE</t>
  </si>
  <si>
    <t>ZEUS AMSTERDAM</t>
  </si>
  <si>
    <t>ZEUS DEN HELDER</t>
  </si>
  <si>
    <t>ZEUS DOETINCHEM</t>
  </si>
  <si>
    <t>ZEUS GRONINGEN</t>
  </si>
  <si>
    <t>ZEUS HENGELO</t>
  </si>
  <si>
    <t>ZEUS MAASTRICHT</t>
  </si>
  <si>
    <t>ZEUS ROTTERDAM</t>
  </si>
  <si>
    <t>ZEUS VEENDAM</t>
  </si>
  <si>
    <t>SEAMADE MERMAID</t>
  </si>
  <si>
    <t>Wind off shore</t>
  </si>
  <si>
    <t>SEAMADE SEASTAR</t>
  </si>
  <si>
    <t>ECAUSSINES</t>
  </si>
  <si>
    <t>GENT HAVEN 2</t>
  </si>
  <si>
    <t>LANGERBRUGGE</t>
  </si>
  <si>
    <t>MEERHOUT</t>
  </si>
  <si>
    <t>MODAVE</t>
  </si>
  <si>
    <t>SOIGNIES</t>
  </si>
  <si>
    <t>EUROPE EXCL. FRANCE&amp;BENELUX</t>
  </si>
  <si>
    <t>SWITZERLAND</t>
  </si>
  <si>
    <t>SISSELN</t>
  </si>
  <si>
    <t>CLIMAESPACO</t>
  </si>
  <si>
    <t>SLOVAKIA</t>
  </si>
  <si>
    <t>COFELY SLOVAKIA</t>
  </si>
  <si>
    <t>HUNGARY</t>
  </si>
  <si>
    <t>COTHEC KFT. (&lt; 20 MWTH)</t>
  </si>
  <si>
    <t>AUSTRIA</t>
  </si>
  <si>
    <t>ENGIE ENERGIE GMBH</t>
  </si>
  <si>
    <t>KLOBUCK</t>
  </si>
  <si>
    <t>KLUCZEWSKO</t>
  </si>
  <si>
    <t>LUDWINOW</t>
  </si>
  <si>
    <t>MNISZEW</t>
  </si>
  <si>
    <t>PALMA DEL RIO</t>
  </si>
  <si>
    <t>SREDNIA WIES</t>
  </si>
  <si>
    <t>VIANA DO CASTELO</t>
  </si>
  <si>
    <t>FUENDETODOS</t>
  </si>
  <si>
    <t>LOS VIENTOS</t>
  </si>
  <si>
    <t>RO PPP</t>
  </si>
  <si>
    <t>BIOFELY FORBACH</t>
  </si>
  <si>
    <t>CERNAY E&amp;E</t>
  </si>
  <si>
    <t>INTERNATIONEL PAPER SAILLAT</t>
  </si>
  <si>
    <t>REVIA</t>
  </si>
  <si>
    <t>SNC ARBOIS BIO ENERGIE</t>
  </si>
  <si>
    <t>&lt;20MW HORS FILIALES OUEST-SUD</t>
  </si>
  <si>
    <t>ALTEO GARDANNE</t>
  </si>
  <si>
    <t>APEE</t>
  </si>
  <si>
    <t>CHAUMONT HOPITAL</t>
  </si>
  <si>
    <t>CIEC &lt; 20 MWTH</t>
  </si>
  <si>
    <t>CO &lt; 20 MWTH</t>
  </si>
  <si>
    <t>COGELYO GTDF</t>
  </si>
  <si>
    <t>IDF &lt; 20 MWTH</t>
  </si>
  <si>
    <t>MACONS BRUYÈRES</t>
  </si>
  <si>
    <t>NE &lt; 20 MWTH</t>
  </si>
  <si>
    <t>PIGEONNIER</t>
  </si>
  <si>
    <t>RANGUEIL ES</t>
  </si>
  <si>
    <t>SALINES ES</t>
  </si>
  <si>
    <t>SDC MOULINS</t>
  </si>
  <si>
    <t>SE &lt; 20 MWTH</t>
  </si>
  <si>
    <t>SETHELEC BASSENS</t>
  </si>
  <si>
    <t>CHALLEX</t>
  </si>
  <si>
    <t>ABZAC</t>
  </si>
  <si>
    <t>AIGUES VIVES</t>
  </si>
  <si>
    <t>AIX-EN-PROVENCE</t>
  </si>
  <si>
    <t>ALBIAS</t>
  </si>
  <si>
    <t>ALLONNES</t>
  </si>
  <si>
    <t>AMBILLOU</t>
  </si>
  <si>
    <t>AUBAGNE</t>
  </si>
  <si>
    <t>AUBENAS-LES-ALPES</t>
  </si>
  <si>
    <t>AUROS</t>
  </si>
  <si>
    <t>AUTHON</t>
  </si>
  <si>
    <t>AVIGNON COURTINE</t>
  </si>
  <si>
    <t>BEAUFORT</t>
  </si>
  <si>
    <t>BEAUMONT</t>
  </si>
  <si>
    <t>BEAUMONT LES VALENCE</t>
  </si>
  <si>
    <t>BEDOIN</t>
  </si>
  <si>
    <t>BELVES</t>
  </si>
  <si>
    <t>BERGERAC</t>
  </si>
  <si>
    <t>BESSENS</t>
  </si>
  <si>
    <t>BIGUGLIA</t>
  </si>
  <si>
    <t>BOISSET-ET-GAUJAC</t>
  </si>
  <si>
    <t>BORDEAUX</t>
  </si>
  <si>
    <t>BOUILLARGUES</t>
  </si>
  <si>
    <t>BOULBON</t>
  </si>
  <si>
    <t>BOURG LES VALENCE</t>
  </si>
  <si>
    <t>BOURG SAINT ANDEO</t>
  </si>
  <si>
    <t>BOURG-DE-PEAGE</t>
  </si>
  <si>
    <t>BOZOULS</t>
  </si>
  <si>
    <t>BRESSOLS</t>
  </si>
  <si>
    <t>BRIGNOLLES</t>
  </si>
  <si>
    <t>BRINDAS</t>
  </si>
  <si>
    <t>BRUE-AURIAC</t>
  </si>
  <si>
    <t>CABRIERES DES AVIGNON</t>
  </si>
  <si>
    <t>CAMARET</t>
  </si>
  <si>
    <t>CARPENTRAS</t>
  </si>
  <si>
    <t>CASES DE PENE</t>
  </si>
  <si>
    <t>CASSIS</t>
  </si>
  <si>
    <t>CASTELSARRASIN</t>
  </si>
  <si>
    <t>CASTIFAO</t>
  </si>
  <si>
    <t>CAUMONT SUR DURANCE</t>
  </si>
  <si>
    <t>CAUSSADE</t>
  </si>
  <si>
    <t>CAVAILLON</t>
  </si>
  <si>
    <t>CAYLUS</t>
  </si>
  <si>
    <t>CERENCES</t>
  </si>
  <si>
    <t>CHAPONOST</t>
  </si>
  <si>
    <t>CHARTRES DE BRETAGNE</t>
  </si>
  <si>
    <t>CHASSENEUIL SUR BONNIEURE</t>
  </si>
  <si>
    <t>CHASSIERS</t>
  </si>
  <si>
    <t>CHATEAUNEUF DU RHONE</t>
  </si>
  <si>
    <t>CHATEAUNEUF SUR ISERE</t>
  </si>
  <si>
    <t>CHATELLERAULT</t>
  </si>
  <si>
    <t>COL DE LA DONA</t>
  </si>
  <si>
    <t>COMBEROUGER</t>
  </si>
  <si>
    <t>CORREZE</t>
  </si>
  <si>
    <t>DIEULEFIT</t>
  </si>
  <si>
    <t>DRAMBON</t>
  </si>
  <si>
    <t>ENNEZAT</t>
  </si>
  <si>
    <t>EXCIDEUIL</t>
  </si>
  <si>
    <t>FAUGERES</t>
  </si>
  <si>
    <t>FILLE-SUR-SARTHE</t>
  </si>
  <si>
    <t>GRAMAT</t>
  </si>
  <si>
    <t>GRANS</t>
  </si>
  <si>
    <t>GRAVESON</t>
  </si>
  <si>
    <t>GRISOLLES</t>
  </si>
  <si>
    <t>ISSOUDUN</t>
  </si>
  <si>
    <t>ISTRES 2</t>
  </si>
  <si>
    <t>LA CHAPELLE SOUS AUBENAS</t>
  </si>
  <si>
    <t>LA COMBE</t>
  </si>
  <si>
    <t>LA COTE ST ANDRE</t>
  </si>
  <si>
    <t>LA FORCE</t>
  </si>
  <si>
    <t>LA GARDE</t>
  </si>
  <si>
    <t>LA GOUTELLE</t>
  </si>
  <si>
    <t>LA HAYE PESNEL</t>
  </si>
  <si>
    <t>LA MOTTE</t>
  </si>
  <si>
    <t>LAGRAULET DU GERS</t>
  </si>
  <si>
    <t>LALINDE</t>
  </si>
  <si>
    <t>LAMOTTE-DU-RHONE</t>
  </si>
  <si>
    <t>LANGON</t>
  </si>
  <si>
    <t>LAPENCHE</t>
  </si>
  <si>
    <t>LE BARROUX</t>
  </si>
  <si>
    <t>LE BUGUE</t>
  </si>
  <si>
    <t>LE PUY-SAINTE-REPARADE</t>
  </si>
  <si>
    <t>LE ROVE</t>
  </si>
  <si>
    <t>LE TEIL</t>
  </si>
  <si>
    <t>LIVRON SUR DROME</t>
  </si>
  <si>
    <t>LODÈVE</t>
  </si>
  <si>
    <t>LORIOL-DU-COMTAT</t>
  </si>
  <si>
    <t>LURS</t>
  </si>
  <si>
    <t>MALATAVERNE</t>
  </si>
  <si>
    <t>MALISSARD</t>
  </si>
  <si>
    <t>MAREUIL</t>
  </si>
  <si>
    <t>MARGUERITTES</t>
  </si>
  <si>
    <t>MARIGNANE</t>
  </si>
  <si>
    <t>MARMAGNE</t>
  </si>
  <si>
    <t>MARTIGUES</t>
  </si>
  <si>
    <t>MAS GRENIER</t>
  </si>
  <si>
    <t>MAURIERE LES AVIGNONS</t>
  </si>
  <si>
    <t>MEAUX</t>
  </si>
  <si>
    <t>MEYZIEU</t>
  </si>
  <si>
    <t>MOISSAC</t>
  </si>
  <si>
    <t>MONESTIER-MERLINES</t>
  </si>
  <si>
    <t>MONSEGUR</t>
  </si>
  <si>
    <t>MONTALZAT</t>
  </si>
  <si>
    <t>MONTAUBAN</t>
  </si>
  <si>
    <t>MONTBOUCHER SUR JABRON</t>
  </si>
  <si>
    <t>MONTECH</t>
  </si>
  <si>
    <t>MONTELIER</t>
  </si>
  <si>
    <t>MONTELIMAR</t>
  </si>
  <si>
    <t>MONTEUX</t>
  </si>
  <si>
    <t>MONTPON MENESTEROL</t>
  </si>
  <si>
    <t>MORIERE LES AVIGNONS</t>
  </si>
  <si>
    <t>MORNAS</t>
  </si>
  <si>
    <t>MOUANS SARTHOUX</t>
  </si>
  <si>
    <t>MUSSIDAN</t>
  </si>
  <si>
    <t>NANTES</t>
  </si>
  <si>
    <t>NOVES</t>
  </si>
  <si>
    <t>ORANGE</t>
  </si>
  <si>
    <t>ORGUEIL</t>
  </si>
  <si>
    <t>PERPIGNAN</t>
  </si>
  <si>
    <t>PEYPIN</t>
  </si>
  <si>
    <t>PIEDIGRIGGIO</t>
  </si>
  <si>
    <t>PIEGUT</t>
  </si>
  <si>
    <t>PIERREFICHE</t>
  </si>
  <si>
    <t>PIERRELATTE</t>
  </si>
  <si>
    <t>PLOUVIEN</t>
  </si>
  <si>
    <t>PONT SAINT ESPRIT</t>
  </si>
  <si>
    <t>PUYGAILLARD DE QUERCY</t>
  </si>
  <si>
    <t>PUYLAGARDE</t>
  </si>
  <si>
    <t>ROCHE DE GLUN</t>
  </si>
  <si>
    <t>ROMANS SUR ISERE</t>
  </si>
  <si>
    <t>SAINT ASTIER</t>
  </si>
  <si>
    <t>SAINT AULAYE</t>
  </si>
  <si>
    <t>SAINT BUEIL</t>
  </si>
  <si>
    <t>SAINT CHRISTOL LES ALÈS</t>
  </si>
  <si>
    <t>SAINT DIDIER</t>
  </si>
  <si>
    <t>SAINT PAUL TROIS CHATEAUX</t>
  </si>
  <si>
    <t>SAINT-CIRQ</t>
  </si>
  <si>
    <t>SAINT-CYPRIEN</t>
  </si>
  <si>
    <t>SAINT-LAURENT-DU-VAR</t>
  </si>
  <si>
    <t>SAINT-MARTIN-DE-CRAU</t>
  </si>
  <si>
    <t>SAINT-NAUPHARY</t>
  </si>
  <si>
    <t>SAINT-SYMPHORIEN DE-THENIERES</t>
  </si>
  <si>
    <t>SAINT-VINCENT-D'AUTEJAC</t>
  </si>
  <si>
    <t>SALINDRES</t>
  </si>
  <si>
    <t>SALLES-SOUS-BOIS</t>
  </si>
  <si>
    <t>SALON DE PROVENCE</t>
  </si>
  <si>
    <t>SANGUINET</t>
  </si>
  <si>
    <t>SARLAT-LA-CANÉDA</t>
  </si>
  <si>
    <t>SEPTFONDS</t>
  </si>
  <si>
    <t>SONZAY</t>
  </si>
  <si>
    <t>SORE</t>
  </si>
  <si>
    <t>ST MARTIAL LE VIEUX</t>
  </si>
  <si>
    <t>SUSVILLE</t>
  </si>
  <si>
    <t>TERRASSON</t>
  </si>
  <si>
    <t>THENON</t>
  </si>
  <si>
    <t>TIREPIED</t>
  </si>
  <si>
    <t>TOCANE SAINT-APRE</t>
  </si>
  <si>
    <t>TORREILLES</t>
  </si>
  <si>
    <t>TOULON</t>
  </si>
  <si>
    <t>TOULOUSE</t>
  </si>
  <si>
    <t>TRAVAILLAN</t>
  </si>
  <si>
    <t>TRESCLEOUX</t>
  </si>
  <si>
    <t>TRETS</t>
  </si>
  <si>
    <t>UCHAUX</t>
  </si>
  <si>
    <t>UPAIX</t>
  </si>
  <si>
    <t>VAISON LA ROMAINE</t>
  </si>
  <si>
    <t>VALIERGUES</t>
  </si>
  <si>
    <t>VALLON DE L’EPINE</t>
  </si>
  <si>
    <t>VALLON PONT D ARC</t>
  </si>
  <si>
    <t>VALREAS</t>
  </si>
  <si>
    <t>VAUVERT</t>
  </si>
  <si>
    <t>VEAUGRAND</t>
  </si>
  <si>
    <t>VEDENE</t>
  </si>
  <si>
    <t>VENDRES</t>
  </si>
  <si>
    <t>VERGT</t>
  </si>
  <si>
    <t>VERLHAC-TESCOU</t>
  </si>
  <si>
    <t>VEYNES</t>
  </si>
  <si>
    <t>VILLEBOIS</t>
  </si>
  <si>
    <t>VILLELAURE</t>
  </si>
  <si>
    <t>VILLENEUVE LES AVIGNONS</t>
  </si>
  <si>
    <t>VILLENEUVE-LA-RIVIERE</t>
  </si>
  <si>
    <t>VILLENEUVE-LES-BEZIERS</t>
  </si>
  <si>
    <t>VOGUE</t>
  </si>
  <si>
    <t>VOGUË</t>
  </si>
  <si>
    <t>VOLX</t>
  </si>
  <si>
    <t>ZILIA</t>
  </si>
  <si>
    <t>AULNOIS</t>
  </si>
  <si>
    <t>BEAUSITE</t>
  </si>
  <si>
    <t>BRIFFONS</t>
  </si>
  <si>
    <t>CHOQUEUSE</t>
  </si>
  <si>
    <t>COSSE</t>
  </si>
  <si>
    <t>CREVECOEUR</t>
  </si>
  <si>
    <t>FLAMETS</t>
  </si>
  <si>
    <t>FORET DE THIVOLET</t>
  </si>
  <si>
    <t>HOUDELAINCOURT-BONNET</t>
  </si>
  <si>
    <t>LAVERNAT</t>
  </si>
  <si>
    <t>LES MONTS</t>
  </si>
  <si>
    <t>MONT-EN-GRAINS</t>
  </si>
  <si>
    <t>OURSEL</t>
  </si>
  <si>
    <t>PORT SAINT LOUIS DU RHONE</t>
  </si>
  <si>
    <t>POULDERGAT</t>
  </si>
  <si>
    <t>PRUGNANES</t>
  </si>
  <si>
    <t>QUELAINES-SAINT-GAULT</t>
  </si>
  <si>
    <t>SACQUENAY-CHAZEUIL</t>
  </si>
  <si>
    <t>SAILLY-AU-BOIS</t>
  </si>
  <si>
    <t>SAINTE-COLOMBE</t>
  </si>
  <si>
    <t>SAINT-MICHEL-ET-CHANVEAUX</t>
  </si>
  <si>
    <t>SAINT-PIERREMONT</t>
  </si>
  <si>
    <t>VILLERS-VICOMTE</t>
  </si>
  <si>
    <t>VOUILLON</t>
  </si>
  <si>
    <t>CONSOLIDATION &lt; 20 MW</t>
  </si>
  <si>
    <t>ERENA</t>
  </si>
  <si>
    <t>GEODALYS</t>
  </si>
  <si>
    <t>MONCIA</t>
  </si>
  <si>
    <t>SMEG - ENR SOLAIRE</t>
  </si>
  <si>
    <t>JAGUARA</t>
  </si>
  <si>
    <t>MIRANDA</t>
  </si>
  <si>
    <t>PARACATU</t>
  </si>
  <si>
    <t>UMBURANAS</t>
  </si>
  <si>
    <t>PUERTO LIBERTAD</t>
  </si>
  <si>
    <t>TROPEZON</t>
  </si>
  <si>
    <t>VILLA AHUMADA</t>
  </si>
  <si>
    <t>CUIDAD VICTORIA - TRES MESA 3</t>
  </si>
  <si>
    <t>LLERA DE CANALES - TRES MESA 4</t>
  </si>
  <si>
    <t>NORTHAM</t>
  </si>
  <si>
    <t>LONGWOOD SITE</t>
  </si>
  <si>
    <t>CALIFORNIA SOLAR</t>
  </si>
  <si>
    <t>CLARKSBURG</t>
  </si>
  <si>
    <t>FARIHAVEN</t>
  </si>
  <si>
    <t>GLOCESTER</t>
  </si>
  <si>
    <t>GOSHEN</t>
  </si>
  <si>
    <t>HOLLISTON</t>
  </si>
  <si>
    <t>HOPKINTON</t>
  </si>
  <si>
    <t>HUNDERTON</t>
  </si>
  <si>
    <t>KINGSTON 1</t>
  </si>
  <si>
    <t>LAKEWOOD MUA</t>
  </si>
  <si>
    <t>NORTH ADAMS A</t>
  </si>
  <si>
    <t>PHILLIPSTON</t>
  </si>
  <si>
    <t>PLYMPTON</t>
  </si>
  <si>
    <t>RICHMOND</t>
  </si>
  <si>
    <t>SANTA MARIA</t>
  </si>
  <si>
    <t>SOCORE</t>
  </si>
  <si>
    <t>SUTTON</t>
  </si>
  <si>
    <t>SWANSEA</t>
  </si>
  <si>
    <t>UXBRIDGE</t>
  </si>
  <si>
    <t>WAREHAM</t>
  </si>
  <si>
    <t>WEST BRIDGEWATER</t>
  </si>
  <si>
    <t>WILLIAMSBURG</t>
  </si>
  <si>
    <t>EAST FORK</t>
  </si>
  <si>
    <t>LIVE OAK</t>
  </si>
  <si>
    <t>SEYMOUR HILLS</t>
  </si>
  <si>
    <t>SOLOMON FORKS</t>
  </si>
  <si>
    <t>LANGERLO-GENK</t>
  </si>
  <si>
    <t>OUD-LILLO</t>
  </si>
  <si>
    <t>VIELSAM</t>
  </si>
  <si>
    <t>VILVOORDE</t>
  </si>
  <si>
    <t>DUFFEL</t>
  </si>
  <si>
    <t>IXELLES</t>
  </si>
  <si>
    <t>Overall result</t>
  </si>
  <si>
    <r>
      <t>Power generation fleet</t>
    </r>
    <r>
      <rPr>
        <sz val="8"/>
        <color theme="0" tint="-0.499984740745262"/>
        <rFont val="Arial"/>
        <family val="2"/>
      </rPr>
      <t xml:space="preserve"> (as of 31 December 2018)</t>
    </r>
    <r>
      <rPr>
        <sz val="12"/>
        <color theme="0" tint="-0.499984740745262"/>
        <rFont val="Arial"/>
        <family val="2"/>
      </rPr>
      <t xml:space="preserve"> </t>
    </r>
    <r>
      <rPr>
        <sz val="12"/>
        <color theme="0" tint="-0.499984740745262"/>
        <rFont val="Wingdings 3"/>
        <family val="1"/>
        <charset val="2"/>
      </rPr>
      <t>Ú</t>
    </r>
  </si>
  <si>
    <r>
      <t>Power generation fleet (synthesis)</t>
    </r>
    <r>
      <rPr>
        <sz val="8"/>
        <color theme="0" tint="-0.499984740745262"/>
        <rFont val="Arial"/>
        <family val="2"/>
      </rPr>
      <t xml:space="preserve"> (as of 31 December 2018)</t>
    </r>
    <r>
      <rPr>
        <sz val="12"/>
        <color theme="0" tint="-0.499984740745262"/>
        <rFont val="Arial"/>
        <family val="2"/>
      </rPr>
      <t xml:space="preserve"> </t>
    </r>
    <r>
      <rPr>
        <sz val="12"/>
        <color theme="0" tint="-0.499984740745262"/>
        <rFont val="Wingdings 3"/>
        <family val="1"/>
        <charset val="2"/>
      </rPr>
      <t>Ú</t>
    </r>
  </si>
  <si>
    <t>Somme de Capa. MW % conso</t>
  </si>
  <si>
    <t>Somme de Capa MW Net owners.</t>
  </si>
  <si>
    <t>Data as at 31st december 2018</t>
  </si>
  <si>
    <t>Non-recurring items relating to discountinued operations, Group share</t>
  </si>
  <si>
    <t>89.81%</t>
  </si>
  <si>
    <t>GEM</t>
  </si>
  <si>
    <t>FY 2018 Profit and Loss</t>
  </si>
  <si>
    <t>FY 2018 Capex</t>
  </si>
  <si>
    <t>FY 2018 Financials by Geography</t>
  </si>
  <si>
    <t>FY 2018 P&amp;L</t>
  </si>
  <si>
    <t>FY 2018 Capex &amp; Industrial Capital Employed</t>
  </si>
  <si>
    <t>Derivatives instruments</t>
  </si>
  <si>
    <t>Assets from contracts with customers</t>
  </si>
  <si>
    <t>Litigation, claims, and tax risks</t>
  </si>
  <si>
    <t>(*) of which € 5,337 million in provisions for dismantling nuclear facilities at December 31, 2018</t>
  </si>
  <si>
    <t>Data at 31 December 2018</t>
  </si>
  <si>
    <t xml:space="preserve">The list of the main subsidiaries presented below was determined, as regards operating entities, based on their contribution to Group revenues, EBITDA, net income and net debt. </t>
  </si>
  <si>
    <t>ENGIE North America</t>
  </si>
  <si>
    <t>FC</t>
  </si>
  <si>
    <r>
      <t xml:space="preserve">ENGIE Infinity Renewables </t>
    </r>
    <r>
      <rPr>
        <vertAlign val="superscript"/>
        <sz val="7"/>
        <color theme="1"/>
        <rFont val="Arial"/>
        <family val="2"/>
      </rPr>
      <t>(1)</t>
    </r>
  </si>
  <si>
    <r>
      <t xml:space="preserve">SoCore Energy LLC </t>
    </r>
    <r>
      <rPr>
        <vertAlign val="superscript"/>
        <sz val="7"/>
        <color theme="1"/>
        <rFont val="Arial"/>
        <family val="2"/>
      </rPr>
      <t>(2)</t>
    </r>
  </si>
  <si>
    <t>Engie Insight Service</t>
  </si>
  <si>
    <t>(1) Acquisition on February 20, 2018.</t>
  </si>
  <si>
    <t>(2) Acquisition on April 16, 2018.</t>
  </si>
  <si>
    <t>ENGIE Energía Chile Group</t>
  </si>
  <si>
    <t>ENGIE Brasil Energia Group</t>
  </si>
  <si>
    <r>
      <t xml:space="preserve">Glow Group </t>
    </r>
    <r>
      <rPr>
        <vertAlign val="superscript"/>
        <sz val="7"/>
        <color theme="1"/>
        <rFont val="Arial"/>
        <family val="2"/>
      </rPr>
      <t>(1)</t>
    </r>
  </si>
  <si>
    <r>
      <t xml:space="preserve">Hazelwood Power Partnership </t>
    </r>
    <r>
      <rPr>
        <vertAlign val="superscript"/>
        <sz val="7"/>
        <color rgb="FF000000"/>
        <rFont val="Arial"/>
        <family val="2"/>
      </rPr>
      <t>(2)</t>
    </r>
  </si>
  <si>
    <t xml:space="preserve">(1) Assets classified as “Assets held for sale” on December 31, 2018. </t>
  </si>
  <si>
    <t>(2) Change in consolidation method in 2018 further to the implementation of a new governance as part of the dismantling of the site.</t>
  </si>
  <si>
    <t xml:space="preserve">Electrabel SA </t>
  </si>
  <si>
    <t xml:space="preserve">ENGIE Energie Nederland N.V. </t>
  </si>
  <si>
    <t xml:space="preserve">ENGIE SA </t>
  </si>
  <si>
    <t xml:space="preserve">ENGIE Energie Services SA </t>
  </si>
  <si>
    <t>Endel Group</t>
  </si>
  <si>
    <t>INEO Group</t>
  </si>
  <si>
    <t>ENGIE Green</t>
  </si>
  <si>
    <t>66.5</t>
  </si>
  <si>
    <t>ENGIE Deutschland GmbH</t>
  </si>
  <si>
    <t xml:space="preserve">ENGIE Italia S.p.A </t>
  </si>
  <si>
    <t>Engie Servizi S.p.A</t>
  </si>
  <si>
    <t>ENGIE Supply Holding UK Limited</t>
  </si>
  <si>
    <t>ENGIE Retail Investment UK Limited</t>
  </si>
  <si>
    <t>Keepmoat Regeneration</t>
  </si>
  <si>
    <t>GRTgaz Group (excluding Elengy)</t>
  </si>
  <si>
    <t>74.6</t>
  </si>
  <si>
    <t>54.1</t>
  </si>
  <si>
    <t>France/Belgium</t>
  </si>
  <si>
    <t>France / Belgium / Singapore</t>
  </si>
  <si>
    <t xml:space="preserve">ENGIE Energy Management </t>
  </si>
  <si>
    <t>France / Belgium / Italy / UK</t>
  </si>
  <si>
    <t>ENGIE Energy Management Holding Switzerland AG</t>
  </si>
  <si>
    <t>Joint Operation</t>
  </si>
  <si>
    <t>Fully Consolidated (FC)</t>
  </si>
  <si>
    <t>Ramones II South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</si>
</sst>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_(* #,##0.00_);_(* \(#,##0.00\);_(* &quot;-&quot;??_);_(@_)"/>
    <numFmt numFmtId="166" formatCode="0.0%"/>
    <numFmt numFmtId="167" formatCode="[$-409]dd\-mmm\-yyyy;@"/>
    <numFmt numFmtId="168" formatCode="\+#,##0.0;\ \-#,##0.0"/>
    <numFmt numFmtId="169" formatCode="0.0"/>
    <numFmt numFmtId="170" formatCode="#,##0.0"/>
    <numFmt numFmtId="171" formatCode="#,##0;\(#,##0\);&quot;-&quot;"/>
  </numFmts>
  <fonts count="114">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8"/>
      <name val="Arial"/>
      <family val="2"/>
    </font>
    <font>
      <b/>
      <sz val="10"/>
      <name val="Arial"/>
      <family val="2"/>
    </font>
    <font>
      <b/>
      <sz val="8"/>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color theme="1"/>
      <name val="Calibri"/>
      <family val="2"/>
      <scheme val="minor"/>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sz val="8"/>
      <color indexed="62"/>
      <name val="Arial"/>
      <family val="2"/>
    </font>
    <font>
      <b/>
      <sz val="8"/>
      <color indexed="8"/>
      <name val="Arial"/>
      <family val="2"/>
    </font>
    <font>
      <sz val="10"/>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sz val="11"/>
      <color theme="1"/>
      <name val="Arial"/>
      <family val="2"/>
    </font>
    <font>
      <i/>
      <sz val="10"/>
      <color theme="1"/>
      <name val="Arial"/>
      <family val="2"/>
    </font>
    <font>
      <b/>
      <sz val="10"/>
      <color theme="0"/>
      <name val="Arial"/>
      <family val="2"/>
    </font>
    <font>
      <vertAlign val="superscript"/>
      <sz val="10"/>
      <name val="Arial"/>
      <family val="2"/>
    </font>
    <font>
      <b/>
      <sz val="16"/>
      <color theme="0"/>
      <name val="Arial"/>
      <family val="2"/>
    </font>
    <font>
      <b/>
      <sz val="12"/>
      <color theme="0"/>
      <name val="Arial"/>
      <family val="2"/>
    </font>
    <font>
      <sz val="11"/>
      <name val="Arial"/>
      <family val="2"/>
    </font>
    <font>
      <b/>
      <sz val="16"/>
      <color rgb="FFFFFFFF"/>
      <name val="Arial"/>
      <family val="2"/>
    </font>
    <font>
      <b/>
      <sz val="10"/>
      <color rgb="FFFF0000"/>
      <name val="Arial"/>
      <family val="2"/>
    </font>
    <font>
      <i/>
      <sz val="10"/>
      <name val="Arial"/>
      <family val="2"/>
    </font>
    <font>
      <sz val="11"/>
      <color theme="0"/>
      <name val="Calibri"/>
      <family val="2"/>
      <scheme val="minor"/>
    </font>
    <font>
      <sz val="11"/>
      <color theme="0"/>
      <name val="Arial"/>
      <family val="2"/>
    </font>
    <font>
      <sz val="9"/>
      <color theme="1"/>
      <name val="Arial"/>
      <family val="2"/>
    </font>
    <font>
      <sz val="16"/>
      <color theme="1"/>
      <name val="Arial"/>
      <family val="2"/>
    </font>
    <font>
      <sz val="16"/>
      <color theme="1"/>
      <name val="Arial Narrow"/>
      <family val="2"/>
    </font>
    <font>
      <sz val="16"/>
      <color theme="0"/>
      <name val="Arial Narrow"/>
      <family val="2"/>
    </font>
    <font>
      <sz val="16"/>
      <color rgb="FFFFFFFF"/>
      <name val="Arial Narrow"/>
      <family val="2"/>
    </font>
    <font>
      <sz val="16"/>
      <name val="Arial Narrow"/>
      <family val="2"/>
    </font>
    <font>
      <b/>
      <sz val="16"/>
      <color theme="0"/>
      <name val="Arial Narrow"/>
      <family val="2"/>
    </font>
    <font>
      <i/>
      <sz val="11"/>
      <color theme="1"/>
      <name val="Calibri"/>
      <family val="2"/>
      <scheme val="minor"/>
    </font>
    <font>
      <vertAlign val="superscript"/>
      <sz val="9"/>
      <color theme="1"/>
      <name val="Arial"/>
      <family val="2"/>
    </font>
    <font>
      <b/>
      <sz val="12"/>
      <color theme="1" tint="0.499984740745262"/>
      <name val="Arial"/>
      <family val="2"/>
    </font>
    <font>
      <u/>
      <sz val="11"/>
      <color theme="10"/>
      <name val="Calibri"/>
      <family val="2"/>
    </font>
    <font>
      <sz val="12"/>
      <color theme="0" tint="-0.499984740745262"/>
      <name val="Arial"/>
      <family val="2"/>
    </font>
    <font>
      <sz val="12"/>
      <color theme="0" tint="-0.499984740745262"/>
      <name val="Wingdings 3"/>
      <family val="1"/>
      <charset val="2"/>
    </font>
    <font>
      <sz val="12"/>
      <color theme="1" tint="0.499984740745262"/>
      <name val="Arial"/>
      <family val="2"/>
    </font>
    <font>
      <sz val="8"/>
      <color theme="0" tint="-0.499984740745262"/>
      <name val="Arial"/>
      <family val="2"/>
    </font>
    <font>
      <b/>
      <vertAlign val="superscript"/>
      <sz val="10"/>
      <color theme="0"/>
      <name val="Arial"/>
      <family val="2"/>
    </font>
    <font>
      <i/>
      <sz val="9"/>
      <color theme="1"/>
      <name val="Arial"/>
      <family val="2"/>
    </font>
    <font>
      <sz val="14"/>
      <color rgb="FF0086CD"/>
      <name val="Arial"/>
      <family val="2"/>
    </font>
    <font>
      <b/>
      <sz val="36"/>
      <color rgb="FF403387"/>
      <name val="Arial"/>
      <family val="2"/>
    </font>
    <font>
      <b/>
      <sz val="20"/>
      <color rgb="FF403387"/>
      <name val="Arial"/>
      <family val="2"/>
    </font>
    <font>
      <sz val="11"/>
      <color theme="1"/>
      <name val="Arial Narrow"/>
      <family val="2"/>
    </font>
    <font>
      <i/>
      <sz val="12"/>
      <color theme="1"/>
      <name val="Arial Narrow"/>
      <family val="2"/>
    </font>
    <font>
      <i/>
      <sz val="11"/>
      <color theme="1"/>
      <name val="Arial Narrow"/>
      <family val="2"/>
    </font>
    <font>
      <b/>
      <sz val="14"/>
      <color theme="0"/>
      <name val="Arial"/>
      <family val="2"/>
    </font>
    <font>
      <b/>
      <vertAlign val="superscript"/>
      <sz val="14"/>
      <color theme="0"/>
      <name val="Arial"/>
      <family val="2"/>
    </font>
    <font>
      <sz val="16"/>
      <color rgb="FFFF0000"/>
      <name val="Arial Narrow"/>
      <family val="2"/>
    </font>
    <font>
      <b/>
      <sz val="24"/>
      <color rgb="FF00AAFF"/>
      <name val="Arial"/>
      <family val="2"/>
    </font>
    <font>
      <b/>
      <sz val="36"/>
      <color rgb="FF00AAFF"/>
      <name val="Arial"/>
      <family val="2"/>
    </font>
    <font>
      <b/>
      <sz val="16"/>
      <color rgb="FF00AAFF"/>
      <name val="Arial"/>
      <family val="2"/>
    </font>
    <font>
      <b/>
      <sz val="10"/>
      <color rgb="FF00AAFF"/>
      <name val="Arial"/>
      <family val="2"/>
    </font>
    <font>
      <sz val="10"/>
      <color rgb="FF00AAFF"/>
      <name val="Arial"/>
      <family val="2"/>
    </font>
    <font>
      <b/>
      <sz val="18"/>
      <color rgb="FF00AAFF"/>
      <name val="Arial"/>
      <family val="2"/>
    </font>
    <font>
      <b/>
      <sz val="14"/>
      <color rgb="FF00AAFF"/>
      <name val="Arial"/>
      <family val="2"/>
    </font>
    <font>
      <b/>
      <sz val="20"/>
      <color rgb="FF00AAFF"/>
      <name val="Arial"/>
      <family val="2"/>
    </font>
    <font>
      <sz val="14"/>
      <color theme="1"/>
      <name val="Arial Narrow"/>
      <family val="2"/>
    </font>
    <font>
      <b/>
      <sz val="10"/>
      <color theme="3"/>
      <name val="Arial"/>
      <family val="2"/>
    </font>
    <font>
      <sz val="10"/>
      <color rgb="FFFF0000"/>
      <name val="Arial"/>
      <family val="2"/>
    </font>
    <font>
      <b/>
      <sz val="11"/>
      <color theme="1"/>
      <name val="Calibri"/>
      <family val="2"/>
      <scheme val="minor"/>
    </font>
    <font>
      <vertAlign val="superscript"/>
      <sz val="16"/>
      <color rgb="FFFFFFFF"/>
      <name val="Arial Narrow"/>
      <family val="2"/>
    </font>
    <font>
      <sz val="12"/>
      <name val="Arial Narrow"/>
      <family val="2"/>
    </font>
    <font>
      <vertAlign val="superscript"/>
      <sz val="12"/>
      <name val="Arial Narrow"/>
      <family val="2"/>
    </font>
    <font>
      <sz val="11"/>
      <name val="Calibri"/>
      <family val="2"/>
      <scheme val="minor"/>
    </font>
    <font>
      <b/>
      <sz val="14"/>
      <color rgb="FF00AAFF"/>
      <name val="Arial Narrow"/>
      <family val="2"/>
    </font>
    <font>
      <sz val="9"/>
      <color theme="1"/>
      <name val="Arial Narrow"/>
      <family val="2"/>
    </font>
    <font>
      <i/>
      <sz val="10"/>
      <color theme="1"/>
      <name val="Arial Narrow"/>
      <family val="2"/>
    </font>
    <font>
      <sz val="9"/>
      <name val="Arial Narrow"/>
      <family val="2"/>
    </font>
    <font>
      <i/>
      <sz val="9"/>
      <color theme="1"/>
      <name val="Arial Narrow"/>
      <family val="2"/>
    </font>
    <font>
      <sz val="10"/>
      <color theme="1"/>
      <name val="Arial Narrow"/>
      <family val="2"/>
    </font>
    <font>
      <sz val="10"/>
      <name val="Arial Narrow"/>
      <family val="2"/>
    </font>
    <font>
      <b/>
      <sz val="12"/>
      <color theme="0"/>
      <name val="Arial Narrow"/>
      <family val="2"/>
    </font>
    <font>
      <b/>
      <sz val="10"/>
      <name val="Arial Narrow"/>
      <family val="2"/>
    </font>
    <font>
      <b/>
      <sz val="10"/>
      <color rgb="FFFF0000"/>
      <name val="Arial Narrow"/>
      <family val="2"/>
    </font>
    <font>
      <b/>
      <sz val="10"/>
      <color theme="1"/>
      <name val="Arial Narrow"/>
      <family val="2"/>
    </font>
    <font>
      <i/>
      <sz val="10"/>
      <name val="Arial Narrow"/>
      <family val="2"/>
    </font>
    <font>
      <i/>
      <sz val="10"/>
      <color rgb="FF0000FF"/>
      <name val="Arial Narrow"/>
      <family val="2"/>
    </font>
    <font>
      <sz val="10"/>
      <color rgb="FFFF0000"/>
      <name val="Arial Narrow"/>
      <family val="2"/>
    </font>
    <font>
      <b/>
      <vertAlign val="superscript"/>
      <sz val="10"/>
      <color theme="1"/>
      <name val="Arial"/>
      <family val="2"/>
    </font>
    <font>
      <b/>
      <sz val="11"/>
      <color rgb="FFFF0000"/>
      <name val="Calibri"/>
      <family val="2"/>
      <scheme val="minor"/>
    </font>
    <font>
      <vertAlign val="superscript"/>
      <sz val="10"/>
      <color theme="1"/>
      <name val="Arial"/>
      <family val="2"/>
    </font>
    <font>
      <b/>
      <i/>
      <sz val="10"/>
      <color rgb="FF403387"/>
      <name val="Arial"/>
      <family val="2"/>
    </font>
    <font>
      <b/>
      <i/>
      <sz val="10"/>
      <color rgb="FFFF0000"/>
      <name val="Arial"/>
      <family val="2"/>
    </font>
    <font>
      <b/>
      <i/>
      <sz val="12"/>
      <name val="Arial"/>
      <family val="2"/>
    </font>
    <font>
      <sz val="10"/>
      <name val="TradeGothic"/>
    </font>
    <font>
      <sz val="10"/>
      <color indexed="8"/>
      <name val="Arial"/>
      <family val="2"/>
    </font>
    <font>
      <b/>
      <sz val="12"/>
      <name val="Arial"/>
      <family val="2"/>
    </font>
    <font>
      <sz val="7"/>
      <color theme="1"/>
      <name val="Arial"/>
      <family val="2"/>
    </font>
    <font>
      <vertAlign val="superscript"/>
      <sz val="7"/>
      <color theme="1"/>
      <name val="Arial"/>
      <family val="2"/>
    </font>
    <font>
      <sz val="7"/>
      <color rgb="FF000000"/>
      <name val="Arial"/>
      <family val="2"/>
    </font>
    <font>
      <b/>
      <sz val="12"/>
      <color rgb="FF00AAFF"/>
      <name val="Arial"/>
      <family val="2"/>
    </font>
    <font>
      <i/>
      <sz val="8"/>
      <color rgb="FFFF0000"/>
      <name val="Arial"/>
      <family val="2"/>
    </font>
    <font>
      <i/>
      <sz val="7"/>
      <name val="Arial"/>
      <family val="2"/>
    </font>
    <font>
      <b/>
      <sz val="20"/>
      <color theme="0"/>
      <name val="Arial"/>
      <family val="2"/>
    </font>
    <font>
      <sz val="12"/>
      <color theme="0"/>
      <name val="Calibri"/>
      <scheme val="minor"/>
    </font>
    <font>
      <vertAlign val="superscript"/>
      <sz val="7"/>
      <color rgb="FF000000"/>
      <name val="Arial"/>
      <family val="2"/>
    </font>
  </fonts>
  <fills count="73">
    <fill>
      <patternFill patternType="none"/>
    </fill>
    <fill>
      <patternFill patternType="gray125"/>
    </fill>
    <fill>
      <patternFill patternType="solid">
        <fgColor indexed="60"/>
      </patternFill>
    </fill>
    <fill>
      <patternFill patternType="solid">
        <fgColor indexed="4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bgColor indexed="64"/>
      </patternFill>
    </fill>
    <fill>
      <patternFill patternType="solid">
        <fgColor rgb="FFF2F2F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86CD"/>
        <bgColor indexed="64"/>
      </patternFill>
    </fill>
    <fill>
      <patternFill patternType="solid">
        <fgColor rgb="FF004169"/>
        <bgColor indexed="64"/>
      </patternFill>
    </fill>
    <fill>
      <patternFill patternType="solid">
        <fgColor rgb="FF00AAFF"/>
        <bgColor indexed="64"/>
      </patternFill>
    </fill>
    <fill>
      <patternFill patternType="solid">
        <fgColor rgb="FF007873"/>
        <bgColor indexed="64"/>
      </patternFill>
    </fill>
    <fill>
      <patternFill patternType="solid">
        <fgColor rgb="FFF07D00"/>
        <bgColor indexed="64"/>
      </patternFill>
    </fill>
    <fill>
      <patternFill patternType="solid">
        <fgColor rgb="FF0078BE"/>
        <bgColor indexed="64"/>
      </patternFill>
    </fill>
    <fill>
      <patternFill patternType="solid">
        <fgColor rgb="FFCBD7D6"/>
        <bgColor indexed="64"/>
      </patternFill>
    </fill>
    <fill>
      <patternFill patternType="solid">
        <fgColor rgb="FFFFE9D1"/>
        <bgColor indexed="64"/>
      </patternFill>
    </fill>
    <fill>
      <patternFill patternType="solid">
        <fgColor rgb="FF00B0F0"/>
        <bgColor indexed="64"/>
      </patternFill>
    </fill>
    <fill>
      <patternFill patternType="solid">
        <fgColor rgb="FFF39733"/>
        <bgColor indexed="64"/>
      </patternFill>
    </fill>
    <fill>
      <patternFill patternType="solid">
        <fgColor theme="6" tint="0.79998168889431442"/>
        <bgColor indexed="64"/>
      </patternFill>
    </fill>
    <fill>
      <patternFill patternType="solid">
        <fgColor rgb="FF009999"/>
        <bgColor indexed="64"/>
      </patternFill>
    </fill>
    <fill>
      <patternFill patternType="solid">
        <fgColor rgb="FF002060"/>
        <bgColor indexed="64"/>
      </patternFill>
    </fill>
  </fills>
  <borders count="70">
    <border>
      <left/>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thin">
        <color indexed="64"/>
      </bottom>
      <diagonal/>
    </border>
    <border>
      <left/>
      <right/>
      <top/>
      <bottom style="medium">
        <color auto="1"/>
      </bottom>
      <diagonal/>
    </border>
    <border>
      <left/>
      <right/>
      <top/>
      <bottom style="thin">
        <color rgb="FF006666"/>
      </bottom>
      <diagonal/>
    </border>
    <border>
      <left style="thin">
        <color indexed="64"/>
      </left>
      <right/>
      <top/>
      <bottom/>
      <diagonal/>
    </border>
    <border>
      <left/>
      <right/>
      <top style="dotted">
        <color theme="3"/>
      </top>
      <bottom style="dotted">
        <color theme="3"/>
      </bottom>
      <diagonal/>
    </border>
    <border>
      <left/>
      <right/>
      <top style="dotted">
        <color theme="3"/>
      </top>
      <bottom/>
      <diagonal/>
    </border>
    <border>
      <left/>
      <right/>
      <top/>
      <bottom style="dotted">
        <color theme="3"/>
      </bottom>
      <diagonal/>
    </border>
    <border>
      <left style="thin">
        <color indexed="64"/>
      </left>
      <right/>
      <top/>
      <bottom style="thin">
        <color indexed="64"/>
      </bottom>
      <diagonal/>
    </border>
    <border>
      <left/>
      <right/>
      <top style="dotted">
        <color theme="3"/>
      </top>
      <bottom style="thin">
        <color indexed="64"/>
      </bottom>
      <diagonal/>
    </border>
    <border>
      <left style="thin">
        <color theme="2"/>
      </left>
      <right style="thin">
        <color theme="2"/>
      </right>
      <top style="dotted">
        <color theme="3"/>
      </top>
      <bottom style="dotted">
        <color theme="3"/>
      </bottom>
      <diagonal/>
    </border>
    <border>
      <left style="thin">
        <color theme="2"/>
      </left>
      <right style="thin">
        <color theme="2"/>
      </right>
      <top style="dotted">
        <color theme="3"/>
      </top>
      <bottom/>
      <diagonal/>
    </border>
    <border>
      <left style="thin">
        <color theme="2"/>
      </left>
      <right style="thin">
        <color theme="2"/>
      </right>
      <top/>
      <bottom/>
      <diagonal/>
    </border>
    <border>
      <left style="thin">
        <color theme="2"/>
      </left>
      <right style="thin">
        <color theme="2"/>
      </right>
      <top/>
      <bottom style="dotted">
        <color theme="3"/>
      </bottom>
      <diagonal/>
    </border>
    <border>
      <left style="thin">
        <color theme="2"/>
      </left>
      <right style="thin">
        <color theme="2"/>
      </right>
      <top style="dotted">
        <color theme="3"/>
      </top>
      <bottom style="thin">
        <color indexed="64"/>
      </bottom>
      <diagonal/>
    </border>
    <border>
      <left style="thin">
        <color indexed="18"/>
      </left>
      <right style="thin">
        <color indexed="18"/>
      </right>
      <top style="thin">
        <color indexed="18"/>
      </top>
      <bottom style="thin">
        <color indexed="18"/>
      </bottom>
      <diagonal/>
    </border>
    <border>
      <left/>
      <right/>
      <top style="thick">
        <color rgb="FF009999"/>
      </top>
      <bottom/>
      <diagonal/>
    </border>
    <border>
      <left/>
      <right/>
      <top/>
      <bottom style="thick">
        <color rgb="FF009999"/>
      </bottom>
      <diagonal/>
    </border>
    <border>
      <left/>
      <right/>
      <top/>
      <bottom style="thick">
        <color rgb="FF403387"/>
      </bottom>
      <diagonal/>
    </border>
    <border>
      <left/>
      <right/>
      <top style="thick">
        <color rgb="FF403387"/>
      </top>
      <bottom style="thick">
        <color rgb="FF403387"/>
      </bottom>
      <diagonal/>
    </border>
    <border>
      <left/>
      <right/>
      <top style="thick">
        <color rgb="FF403387"/>
      </top>
      <bottom style="thick">
        <color rgb="FF009999"/>
      </bottom>
      <diagonal/>
    </border>
    <border>
      <left/>
      <right/>
      <top style="thick">
        <color rgb="FF009999"/>
      </top>
      <bottom style="thick">
        <color rgb="FF403387"/>
      </bottom>
      <diagonal/>
    </border>
    <border>
      <left/>
      <right style="thin">
        <color indexed="64"/>
      </right>
      <top style="thin">
        <color indexed="64"/>
      </top>
      <bottom style="thin">
        <color indexed="64"/>
      </bottom>
      <diagonal/>
    </border>
    <border>
      <left/>
      <right/>
      <top/>
      <bottom style="thin">
        <color theme="4" tint="0.39997558519241921"/>
      </bottom>
      <diagonal/>
    </border>
    <border>
      <left style="thin">
        <color indexed="18"/>
      </left>
      <right style="thin">
        <color indexed="18"/>
      </right>
      <top style="thin">
        <color indexed="18"/>
      </top>
      <bottom style="thin">
        <color indexed="18"/>
      </bottom>
      <diagonal/>
    </border>
    <border>
      <left/>
      <right/>
      <top style="thin">
        <color rgb="FFCCEEFF"/>
      </top>
      <bottom style="thin">
        <color rgb="FFCCEEFF"/>
      </bottom>
      <diagonal/>
    </border>
    <border>
      <left/>
      <right style="medium">
        <color rgb="FFFFFFFF"/>
      </right>
      <top style="thin">
        <color rgb="FFCCEEFF"/>
      </top>
      <bottom style="thin">
        <color rgb="FFCCEEFF"/>
      </bottom>
      <diagonal/>
    </border>
    <border>
      <left style="medium">
        <color rgb="FFFFFFFF"/>
      </left>
      <right style="medium">
        <color rgb="FFFFFFFF"/>
      </right>
      <top style="thin">
        <color rgb="FFCCEEFF"/>
      </top>
      <bottom style="thin">
        <color rgb="FFCCEEFF"/>
      </bottom>
      <diagonal/>
    </border>
    <border>
      <left style="medium">
        <color rgb="FFFFFFFF"/>
      </left>
      <right/>
      <top style="thin">
        <color rgb="FFCCEEFF"/>
      </top>
      <bottom style="thin">
        <color rgb="FFCCEEFF"/>
      </bottom>
      <diagonal/>
    </border>
    <border>
      <left style="thin">
        <color indexed="18"/>
      </left>
      <right style="thin">
        <color indexed="18"/>
      </right>
      <top style="thin">
        <color indexed="18"/>
      </top>
      <bottom style="thin">
        <color indexed="18"/>
      </bottom>
      <diagonal/>
    </border>
    <border>
      <left/>
      <right/>
      <top style="medium">
        <color indexed="64"/>
      </top>
      <bottom style="medium">
        <color indexed="64"/>
      </bottom>
      <diagonal/>
    </border>
    <border>
      <left/>
      <right/>
      <top style="thin">
        <color auto="1"/>
      </top>
      <bottom style="thin">
        <color auto="1"/>
      </bottom>
      <diagonal/>
    </border>
    <border>
      <left style="thin">
        <color indexed="64"/>
      </left>
      <right/>
      <top style="thin">
        <color indexed="64"/>
      </top>
      <bottom/>
      <diagonal/>
    </border>
    <border>
      <left style="thick">
        <color theme="0"/>
      </left>
      <right/>
      <top/>
      <bottom/>
      <diagonal/>
    </border>
    <border>
      <left/>
      <right/>
      <top style="thin">
        <color rgb="FF001C5C"/>
      </top>
      <bottom style="thin">
        <color rgb="FF001C5C"/>
      </bottom>
      <diagonal/>
    </border>
    <border>
      <left/>
      <right/>
      <top style="thin">
        <color rgb="FF001C5C"/>
      </top>
      <bottom style="hair">
        <color rgb="FF001C5C"/>
      </bottom>
      <diagonal/>
    </border>
    <border>
      <left/>
      <right/>
      <top style="hair">
        <color rgb="FF001C5C"/>
      </top>
      <bottom style="hair">
        <color rgb="FF001C5C"/>
      </bottom>
      <diagonal/>
    </border>
    <border>
      <left/>
      <right/>
      <top style="thin">
        <color auto="1"/>
      </top>
      <bottom/>
      <diagonal/>
    </border>
    <border>
      <left style="thin">
        <color auto="1"/>
      </left>
      <right style="thin">
        <color auto="1"/>
      </right>
      <top style="medium">
        <color auto="1"/>
      </top>
      <bottom style="medium">
        <color auto="1"/>
      </bottom>
      <diagonal/>
    </border>
    <border>
      <left style="thin">
        <color indexed="64"/>
      </left>
      <right style="thin">
        <color indexed="64"/>
      </right>
      <top/>
      <bottom style="thin">
        <color indexed="64"/>
      </bottom>
      <diagonal/>
    </border>
    <border>
      <left/>
      <right/>
      <top style="thin">
        <color rgb="FF001C5C"/>
      </top>
      <bottom/>
      <diagonal/>
    </border>
    <border>
      <left/>
      <right style="thin">
        <color indexed="64"/>
      </right>
      <top/>
      <bottom style="medium">
        <color rgb="FFC0C0C0"/>
      </bottom>
      <diagonal/>
    </border>
    <border>
      <left/>
      <right style="thin">
        <color indexed="64"/>
      </right>
      <top/>
      <bottom/>
      <diagonal/>
    </border>
    <border>
      <left/>
      <right style="thin">
        <color indexed="64"/>
      </right>
      <top style="thin">
        <color indexed="64"/>
      </top>
      <bottom style="medium">
        <color rgb="FFC0C0C0"/>
      </bottom>
      <diagonal/>
    </border>
    <border>
      <left style="thin">
        <color indexed="64"/>
      </left>
      <right style="thin">
        <color indexed="64"/>
      </right>
      <top style="thin">
        <color indexed="64"/>
      </top>
      <bottom style="medium">
        <color rgb="FFC0C0C0"/>
      </bottom>
      <diagonal/>
    </border>
    <border>
      <left style="thin">
        <color indexed="64"/>
      </left>
      <right style="thin">
        <color indexed="64"/>
      </right>
      <top/>
      <bottom style="medium">
        <color rgb="FFC0C0C0"/>
      </bottom>
      <diagonal/>
    </border>
    <border>
      <left/>
      <right style="thin">
        <color indexed="64"/>
      </right>
      <top style="medium">
        <color rgb="FFC0C0C0"/>
      </top>
      <bottom style="medium">
        <color rgb="FFC0C0C0"/>
      </bottom>
      <diagonal/>
    </border>
    <border>
      <left style="thin">
        <color indexed="64"/>
      </left>
      <right style="thin">
        <color indexed="64"/>
      </right>
      <top/>
      <bottom/>
      <diagonal/>
    </border>
    <border>
      <left style="thin">
        <color indexed="64"/>
      </left>
      <right style="thin">
        <color indexed="64"/>
      </right>
      <top style="medium">
        <color rgb="FFBFBFBF"/>
      </top>
      <bottom style="thin">
        <color indexed="64"/>
      </bottom>
      <diagonal/>
    </border>
    <border>
      <left/>
      <right style="thin">
        <color indexed="64"/>
      </right>
      <top style="medium">
        <color rgb="FFBFBFBF"/>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rgb="FFC0C0C0"/>
      </top>
      <bottom style="medium">
        <color rgb="FFC0C0C0"/>
      </bottom>
      <diagonal/>
    </border>
    <border>
      <left/>
      <right style="thin">
        <color indexed="64"/>
      </right>
      <top/>
      <bottom style="medium">
        <color rgb="FFBFBFBF"/>
      </bottom>
      <diagonal/>
    </border>
    <border>
      <left style="thin">
        <color indexed="64"/>
      </left>
      <right style="thin">
        <color indexed="64"/>
      </right>
      <top style="thin">
        <color indexed="64"/>
      </top>
      <bottom style="medium">
        <color rgb="FFBFBFBF"/>
      </bottom>
      <diagonal/>
    </border>
    <border>
      <left style="thin">
        <color indexed="64"/>
      </left>
      <right style="thin">
        <color indexed="64"/>
      </right>
      <top/>
      <bottom style="medium">
        <color rgb="FFBFBFBF"/>
      </bottom>
      <diagonal/>
    </border>
    <border>
      <left style="thin">
        <color indexed="64"/>
      </left>
      <right style="thin">
        <color indexed="64"/>
      </right>
      <top style="medium">
        <color rgb="FFC0C0C0"/>
      </top>
      <bottom style="thin">
        <color indexed="64"/>
      </bottom>
      <diagonal/>
    </border>
  </borders>
  <cellStyleXfs count="1023">
    <xf numFmtId="0" fontId="0" fillId="0" borderId="0"/>
    <xf numFmtId="9" fontId="3" fillId="0" borderId="0" applyFont="0" applyFill="0" applyBorder="0" applyAlignment="0" applyProtection="0"/>
    <xf numFmtId="0" fontId="4" fillId="2" borderId="0"/>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9" fontId="4" fillId="0" borderId="0" applyFont="0" applyFill="0" applyBorder="0" applyAlignment="0" applyProtection="0"/>
    <xf numFmtId="4" fontId="4" fillId="0" borderId="1" applyNumberFormat="0" applyProtection="0">
      <alignment horizontal="right" vertical="center"/>
    </xf>
    <xf numFmtId="4" fontId="4" fillId="0" borderId="1" applyNumberFormat="0" applyProtection="0">
      <alignment horizontal="right" vertical="center"/>
    </xf>
    <xf numFmtId="0" fontId="7" fillId="4" borderId="0" applyNumberFormat="0" applyBorder="0" applyAlignment="0" applyProtection="0"/>
    <xf numFmtId="0" fontId="7" fillId="4" borderId="0" applyNumberFormat="0" applyBorder="0" applyAlignment="0" applyProtection="0"/>
    <xf numFmtId="167" fontId="7" fillId="4" borderId="0" applyNumberFormat="0" applyBorder="0" applyAlignment="0" applyProtection="0"/>
    <xf numFmtId="167"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7" fontId="8" fillId="6" borderId="0" applyNumberFormat="0" applyBorder="0" applyAlignment="0" applyProtection="0"/>
    <xf numFmtId="167"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7" fontId="7" fillId="8" borderId="0" applyNumberFormat="0" applyBorder="0" applyAlignment="0" applyProtection="0"/>
    <xf numFmtId="167"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167" fontId="7" fillId="9" borderId="0" applyNumberFormat="0" applyBorder="0" applyAlignment="0" applyProtection="0"/>
    <xf numFmtId="167" fontId="7"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67" fontId="8" fillId="10" borderId="0" applyNumberFormat="0" applyBorder="0" applyAlignment="0" applyProtection="0"/>
    <xf numFmtId="167"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167" fontId="7" fillId="12" borderId="0" applyNumberFormat="0" applyBorder="0" applyAlignment="0" applyProtection="0"/>
    <xf numFmtId="167"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167" fontId="7" fillId="13" borderId="0" applyNumberFormat="0" applyBorder="0" applyAlignment="0" applyProtection="0"/>
    <xf numFmtId="167"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7" fontId="7" fillId="8" borderId="0" applyNumberFormat="0" applyBorder="0" applyAlignment="0" applyProtection="0"/>
    <xf numFmtId="167" fontId="7" fillId="8"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167" fontId="7" fillId="16" borderId="0" applyNumberFormat="0" applyBorder="0" applyAlignment="0" applyProtection="0"/>
    <xf numFmtId="167" fontId="7" fillId="1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7" fontId="8" fillId="9" borderId="0" applyNumberFormat="0" applyBorder="0" applyAlignment="0" applyProtection="0"/>
    <xf numFmtId="167" fontId="8" fillId="9"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167" fontId="7" fillId="19" borderId="0" applyNumberFormat="0" applyBorder="0" applyAlignment="0" applyProtection="0"/>
    <xf numFmtId="167" fontId="7" fillId="1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7" fontId="8" fillId="6" borderId="0" applyNumberFormat="0" applyBorder="0" applyAlignment="0" applyProtection="0"/>
    <xf numFmtId="167"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167" fontId="7" fillId="20" borderId="0" applyNumberFormat="0" applyBorder="0" applyAlignment="0" applyProtection="0"/>
    <xf numFmtId="167"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167" fontId="7" fillId="21" borderId="0" applyNumberFormat="0" applyBorder="0" applyAlignment="0" applyProtection="0"/>
    <xf numFmtId="167" fontId="7"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167" fontId="8" fillId="22" borderId="0" applyNumberFormat="0" applyBorder="0" applyAlignment="0" applyProtection="0"/>
    <xf numFmtId="167"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0" borderId="0" applyNumberFormat="0" applyBorder="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1" fillId="17" borderId="2" applyNumberFormat="0" applyAlignment="0" applyProtection="0"/>
    <xf numFmtId="164"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3" fillId="25" borderId="0" applyNumberFormat="0" applyBorder="0" applyAlignment="0" applyProtection="0"/>
    <xf numFmtId="0" fontId="13" fillId="25" borderId="0" applyNumberFormat="0" applyBorder="0" applyAlignment="0" applyProtection="0"/>
    <xf numFmtId="167" fontId="13" fillId="25" borderId="0" applyNumberFormat="0" applyBorder="0" applyAlignment="0" applyProtection="0"/>
    <xf numFmtId="167"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67" fontId="13" fillId="26" borderId="0" applyNumberFormat="0" applyBorder="0" applyAlignment="0" applyProtection="0"/>
    <xf numFmtId="167"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7" fontId="13" fillId="27" borderId="0" applyNumberFormat="0" applyBorder="0" applyAlignment="0" applyProtection="0"/>
    <xf numFmtId="167" fontId="13" fillId="27" borderId="0" applyNumberFormat="0" applyBorder="0" applyAlignment="0" applyProtection="0"/>
    <xf numFmtId="167" fontId="7" fillId="13" borderId="0" applyNumberFormat="0" applyBorder="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8" fillId="0" borderId="6" applyNumberFormat="0" applyFill="0" applyAlignment="0" applyProtection="0"/>
    <xf numFmtId="165" fontId="3" fillId="0" borderId="0" applyFont="0" applyFill="0" applyBorder="0" applyAlignment="0" applyProtection="0"/>
    <xf numFmtId="164" fontId="3" fillId="0" borderId="0" applyFont="0" applyFill="0" applyBorder="0" applyAlignment="0" applyProtection="0"/>
    <xf numFmtId="167" fontId="18" fillId="21" borderId="0" applyNumberFormat="0" applyBorder="0" applyAlignment="0" applyProtection="0"/>
    <xf numFmtId="0" fontId="18" fillId="21" borderId="0" applyNumberFormat="0" applyBorder="0" applyAlignment="0" applyProtection="0"/>
    <xf numFmtId="0" fontId="12" fillId="0" borderId="0"/>
    <xf numFmtId="167" fontId="4" fillId="2" borderId="0"/>
    <xf numFmtId="0" fontId="4" fillId="2" borderId="0"/>
    <xf numFmtId="0" fontId="4" fillId="2" borderId="0"/>
    <xf numFmtId="0" fontId="4" fillId="2" borderId="0"/>
    <xf numFmtId="0" fontId="3" fillId="0" borderId="0"/>
    <xf numFmtId="0" fontId="4" fillId="2" borderId="0"/>
    <xf numFmtId="0" fontId="3"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7" fontId="21" fillId="28" borderId="8" applyNumberFormat="0" applyProtection="0">
      <alignment horizontal="left" vertical="top" indent="1"/>
    </xf>
    <xf numFmtId="167" fontId="21" fillId="28" borderId="8" applyNumberFormat="0" applyProtection="0">
      <alignment horizontal="left" vertical="top" indent="1"/>
    </xf>
    <xf numFmtId="167"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7" fontId="21" fillId="28" borderId="8" applyNumberFormat="0" applyProtection="0">
      <alignment horizontal="left" vertical="top"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7" fontId="4" fillId="43" borderId="1" applyNumberFormat="0" applyProtection="0">
      <alignment horizontal="left" vertical="center" indent="1"/>
    </xf>
    <xf numFmtId="167" fontId="4" fillId="43" borderId="1" applyNumberFormat="0" applyProtection="0">
      <alignment horizontal="left" vertical="center" indent="1"/>
    </xf>
    <xf numFmtId="167" fontId="4" fillId="43" borderId="1" applyNumberFormat="0" applyProtection="0">
      <alignment horizontal="left" vertical="center" indent="1"/>
    </xf>
    <xf numFmtId="167" fontId="4" fillId="43" borderId="1" applyNumberFormat="0" applyProtection="0">
      <alignment horizontal="left" vertical="center" indent="1"/>
    </xf>
    <xf numFmtId="167"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7" fontId="4" fillId="43" borderId="1" applyNumberFormat="0" applyProtection="0">
      <alignment horizontal="left" vertical="center" indent="1"/>
    </xf>
    <xf numFmtId="167" fontId="4" fillId="43" borderId="1" applyNumberFormat="0" applyProtection="0">
      <alignment horizontal="left" vertical="center" indent="1"/>
    </xf>
    <xf numFmtId="167"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4" borderId="1" applyNumberFormat="0" applyProtection="0">
      <alignment horizontal="left" vertical="center" indent="1"/>
    </xf>
    <xf numFmtId="0" fontId="4" fillId="44" borderId="1" applyNumberFormat="0" applyProtection="0">
      <alignment horizontal="left" vertical="center" indent="1"/>
    </xf>
    <xf numFmtId="167" fontId="4" fillId="44" borderId="1" applyNumberFormat="0" applyProtection="0">
      <alignment horizontal="left" vertical="center" indent="1"/>
    </xf>
    <xf numFmtId="167" fontId="4" fillId="44" borderId="1" applyNumberFormat="0" applyProtection="0">
      <alignment horizontal="left" vertical="center" indent="1"/>
    </xf>
    <xf numFmtId="167" fontId="4" fillId="44" borderId="1" applyNumberFormat="0" applyProtection="0">
      <alignment horizontal="left" vertical="center" indent="1"/>
    </xf>
    <xf numFmtId="167" fontId="4" fillId="44" borderId="1" applyNumberFormat="0" applyProtection="0">
      <alignment horizontal="left" vertical="center" indent="1"/>
    </xf>
    <xf numFmtId="167"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167" fontId="4" fillId="44" borderId="1" applyNumberFormat="0" applyProtection="0">
      <alignment horizontal="left" vertical="center" indent="1"/>
    </xf>
    <xf numFmtId="167" fontId="4" fillId="44" borderId="1" applyNumberFormat="0" applyProtection="0">
      <alignment horizontal="left" vertical="center" indent="1"/>
    </xf>
    <xf numFmtId="167"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7" fontId="4" fillId="41" borderId="8" applyNumberFormat="0" applyProtection="0">
      <alignment horizontal="left" vertical="top" indent="1"/>
    </xf>
    <xf numFmtId="167" fontId="4" fillId="41" borderId="8" applyNumberFormat="0" applyProtection="0">
      <alignment horizontal="left" vertical="top" indent="1"/>
    </xf>
    <xf numFmtId="167"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7" fontId="4" fillId="41" borderId="8" applyNumberFormat="0" applyProtection="0">
      <alignment horizontal="left" vertical="top" indent="1"/>
    </xf>
    <xf numFmtId="0" fontId="4" fillId="45" borderId="1" applyNumberFormat="0" applyProtection="0">
      <alignment horizontal="left" vertical="center" indent="1"/>
    </xf>
    <xf numFmtId="0" fontId="4" fillId="45" borderId="1" applyNumberFormat="0" applyProtection="0">
      <alignment horizontal="left" vertical="center" indent="1"/>
    </xf>
    <xf numFmtId="167" fontId="4" fillId="45" borderId="1" applyNumberFormat="0" applyProtection="0">
      <alignment horizontal="left" vertical="center" indent="1"/>
    </xf>
    <xf numFmtId="167" fontId="4" fillId="45" borderId="1" applyNumberFormat="0" applyProtection="0">
      <alignment horizontal="left" vertical="center" indent="1"/>
    </xf>
    <xf numFmtId="167" fontId="4" fillId="45" borderId="1" applyNumberFormat="0" applyProtection="0">
      <alignment horizontal="left" vertical="center" indent="1"/>
    </xf>
    <xf numFmtId="167" fontId="4" fillId="45" borderId="1" applyNumberFormat="0" applyProtection="0">
      <alignment horizontal="left" vertical="center" indent="1"/>
    </xf>
    <xf numFmtId="167"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167" fontId="4" fillId="45" borderId="1" applyNumberFormat="0" applyProtection="0">
      <alignment horizontal="left" vertical="center" indent="1"/>
    </xf>
    <xf numFmtId="167" fontId="4" fillId="45" borderId="1" applyNumberFormat="0" applyProtection="0">
      <alignment horizontal="left" vertical="center" indent="1"/>
    </xf>
    <xf numFmtId="167"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7" fontId="4" fillId="45" borderId="8" applyNumberFormat="0" applyProtection="0">
      <alignment horizontal="left" vertical="top" indent="1"/>
    </xf>
    <xf numFmtId="167" fontId="4" fillId="45" borderId="8" applyNumberFormat="0" applyProtection="0">
      <alignment horizontal="left" vertical="top" indent="1"/>
    </xf>
    <xf numFmtId="167"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7" fontId="4" fillId="45" borderId="8" applyNumberFormat="0" applyProtection="0">
      <alignment horizontal="left" vertical="top" indent="1"/>
    </xf>
    <xf numFmtId="0" fontId="4" fillId="42" borderId="1" applyNumberFormat="0" applyProtection="0">
      <alignment horizontal="left" vertical="center" indent="1"/>
    </xf>
    <xf numFmtId="0" fontId="4" fillId="42" borderId="1" applyNumberFormat="0" applyProtection="0">
      <alignment horizontal="left" vertical="center" indent="1"/>
    </xf>
    <xf numFmtId="167" fontId="4" fillId="42" borderId="1" applyNumberFormat="0" applyProtection="0">
      <alignment horizontal="left" vertical="center" indent="1"/>
    </xf>
    <xf numFmtId="167" fontId="4" fillId="42" borderId="1" applyNumberFormat="0" applyProtection="0">
      <alignment horizontal="left" vertical="center" indent="1"/>
    </xf>
    <xf numFmtId="167" fontId="4" fillId="42" borderId="1" applyNumberFormat="0" applyProtection="0">
      <alignment horizontal="left" vertical="center" indent="1"/>
    </xf>
    <xf numFmtId="167" fontId="4" fillId="42" borderId="1" applyNumberFormat="0" applyProtection="0">
      <alignment horizontal="left" vertical="center" indent="1"/>
    </xf>
    <xf numFmtId="167"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167" fontId="4" fillId="42" borderId="1" applyNumberFormat="0" applyProtection="0">
      <alignment horizontal="left" vertical="center" indent="1"/>
    </xf>
    <xf numFmtId="167" fontId="4" fillId="42" borderId="1" applyNumberFormat="0" applyProtection="0">
      <alignment horizontal="left" vertical="center" indent="1"/>
    </xf>
    <xf numFmtId="167"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7" fontId="4" fillId="42" borderId="8" applyNumberFormat="0" applyProtection="0">
      <alignment horizontal="left" vertical="top" indent="1"/>
    </xf>
    <xf numFmtId="167" fontId="4" fillId="42" borderId="8" applyNumberFormat="0" applyProtection="0">
      <alignment horizontal="left" vertical="top" indent="1"/>
    </xf>
    <xf numFmtId="167"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7" fontId="4" fillId="42" borderId="8" applyNumberFormat="0" applyProtection="0">
      <alignment horizontal="left" vertical="top" indent="1"/>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167" fontId="4" fillId="46" borderId="10" applyNumberFormat="0">
      <protection locked="0"/>
    </xf>
    <xf numFmtId="167" fontId="4" fillId="46" borderId="10" applyNumberFormat="0">
      <protection locked="0"/>
    </xf>
    <xf numFmtId="167" fontId="4" fillId="46" borderId="10" applyNumberFormat="0">
      <protection locked="0"/>
    </xf>
    <xf numFmtId="167" fontId="4" fillId="46" borderId="10" applyNumberFormat="0">
      <protection locked="0"/>
    </xf>
    <xf numFmtId="0" fontId="4" fillId="46" borderId="10" applyNumberFormat="0">
      <protection locked="0"/>
    </xf>
    <xf numFmtId="167" fontId="4" fillId="46" borderId="10" applyNumberFormat="0">
      <protection locked="0"/>
    </xf>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7" fontId="23" fillId="47" borderId="8" applyNumberFormat="0" applyProtection="0">
      <alignment horizontal="left" vertical="top" indent="1"/>
    </xf>
    <xf numFmtId="167" fontId="23" fillId="47" borderId="8" applyNumberFormat="0" applyProtection="0">
      <alignment horizontal="left" vertical="top" indent="1"/>
    </xf>
    <xf numFmtId="167"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7" fontId="23" fillId="47" borderId="8" applyNumberFormat="0" applyProtection="0">
      <alignment horizontal="left" vertical="top"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7" fontId="23" fillId="41" borderId="8" applyNumberFormat="0" applyProtection="0">
      <alignment horizontal="left" vertical="top" indent="1"/>
    </xf>
    <xf numFmtId="167" fontId="23" fillId="41" borderId="8" applyNumberFormat="0" applyProtection="0">
      <alignment horizontal="left" vertical="top" indent="1"/>
    </xf>
    <xf numFmtId="167"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7" fontId="23" fillId="41" borderId="8" applyNumberFormat="0" applyProtection="0">
      <alignment horizontal="left" vertical="top"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0" fontId="4" fillId="51" borderId="12"/>
    <xf numFmtId="167" fontId="4" fillId="51" borderId="12"/>
    <xf numFmtId="167" fontId="4" fillId="51" borderId="12"/>
    <xf numFmtId="167" fontId="4" fillId="51" borderId="12"/>
    <xf numFmtId="167" fontId="4" fillId="51" borderId="12"/>
    <xf numFmtId="167"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167" fontId="4" fillId="51" borderId="12"/>
    <xf numFmtId="167" fontId="4" fillId="51" borderId="12"/>
    <xf numFmtId="167" fontId="4" fillId="51" borderId="12"/>
    <xf numFmtId="0" fontId="4" fillId="51" borderId="12"/>
    <xf numFmtId="0" fontId="4" fillId="51" borderId="12"/>
    <xf numFmtId="0" fontId="4" fillId="51" borderId="12"/>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0" fontId="26" fillId="0" borderId="0" applyNumberFormat="0" applyFill="0" applyBorder="0" applyAlignment="0" applyProtection="0"/>
    <xf numFmtId="0"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27" fillId="0" borderId="0" applyNumberForma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28" applyNumberFormat="0" applyProtection="0">
      <alignment horizontal="left" vertical="center" indent="1"/>
    </xf>
    <xf numFmtId="4" fontId="4" fillId="3" borderId="28" applyNumberFormat="0" applyProtection="0">
      <alignment horizontal="left" vertical="center" indent="1"/>
    </xf>
    <xf numFmtId="0" fontId="4" fillId="43" borderId="28" applyNumberFormat="0" applyProtection="0">
      <alignment horizontal="left" vertical="center" indent="1"/>
    </xf>
    <xf numFmtId="4" fontId="20" fillId="49" borderId="28" applyNumberFormat="0" applyProtection="0">
      <alignment horizontal="right" vertical="center"/>
    </xf>
    <xf numFmtId="4" fontId="4" fillId="0" borderId="28" applyNumberFormat="0" applyProtection="0">
      <alignment horizontal="right" vertical="center"/>
    </xf>
    <xf numFmtId="4" fontId="4" fillId="3" borderId="28" applyNumberFormat="0" applyProtection="0">
      <alignment horizontal="left" vertical="center" indent="1"/>
    </xf>
    <xf numFmtId="0" fontId="4" fillId="43" borderId="28" applyNumberFormat="0" applyProtection="0">
      <alignment horizontal="left" vertical="center" indent="1"/>
    </xf>
    <xf numFmtId="4" fontId="20" fillId="49" borderId="28" applyNumberFormat="0" applyProtection="0">
      <alignment horizontal="right" vertical="center"/>
    </xf>
    <xf numFmtId="4" fontId="4" fillId="0" borderId="28" applyNumberFormat="0" applyProtection="0">
      <alignment horizontal="right" vertical="center"/>
    </xf>
    <xf numFmtId="0" fontId="9" fillId="20" borderId="0" applyNumberFormat="0" applyBorder="0" applyAlignment="0" applyProtection="0"/>
    <xf numFmtId="0" fontId="11" fillId="17" borderId="2" applyNumberFormat="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8" fillId="0" borderId="6" applyNumberFormat="0" applyFill="0" applyAlignment="0" applyProtection="0"/>
    <xf numFmtId="0" fontId="18" fillId="21" borderId="0" applyNumberFormat="0" applyBorder="0" applyAlignment="0" applyProtection="0"/>
    <xf numFmtId="0" fontId="27" fillId="0" borderId="0" applyNumberFormat="0" applyFill="0" applyBorder="0" applyAlignment="0" applyProtection="0"/>
    <xf numFmtId="0" fontId="50" fillId="0" borderId="0" applyNumberFormat="0" applyFill="0" applyBorder="0" applyAlignment="0" applyProtection="0">
      <alignment vertical="top"/>
      <protection locked="0"/>
    </xf>
    <xf numFmtId="4" fontId="4" fillId="3" borderId="37" applyNumberFormat="0" applyProtection="0">
      <alignment horizontal="left" vertical="center" indent="1"/>
    </xf>
    <xf numFmtId="4" fontId="4" fillId="3" borderId="37" applyNumberFormat="0" applyProtection="0">
      <alignment horizontal="left" vertical="center" indent="1"/>
    </xf>
    <xf numFmtId="4" fontId="4" fillId="3" borderId="37" applyNumberFormat="0" applyProtection="0">
      <alignment horizontal="left" vertical="center" indent="1"/>
    </xf>
    <xf numFmtId="4" fontId="4" fillId="3" borderId="42" applyNumberFormat="0" applyProtection="0">
      <alignment horizontal="left" vertical="center" indent="1"/>
    </xf>
    <xf numFmtId="4" fontId="4" fillId="3" borderId="42" applyNumberFormat="0" applyProtection="0">
      <alignment horizontal="left" vertical="center" indent="1"/>
    </xf>
    <xf numFmtId="0" fontId="3" fillId="0" borderId="0"/>
    <xf numFmtId="0" fontId="102" fillId="0" borderId="0"/>
  </cellStyleXfs>
  <cellXfs count="366">
    <xf numFmtId="0" fontId="0" fillId="0" borderId="0" xfId="0"/>
    <xf numFmtId="0" fontId="28" fillId="0" borderId="0" xfId="0" applyFont="1"/>
    <xf numFmtId="0" fontId="5" fillId="52" borderId="0" xfId="2" applyFont="1" applyFill="1" applyAlignment="1">
      <alignment horizontal="center" vertical="center" wrapText="1"/>
    </xf>
    <xf numFmtId="166" fontId="5" fillId="52" borderId="0" xfId="2" applyNumberFormat="1" applyFont="1" applyFill="1" applyAlignment="1">
      <alignment horizontal="center" vertical="center" wrapText="1"/>
    </xf>
    <xf numFmtId="0" fontId="22" fillId="52" borderId="0" xfId="2" applyFont="1" applyFill="1" applyAlignment="1">
      <alignment horizontal="left" vertical="center" wrapText="1"/>
    </xf>
    <xf numFmtId="166" fontId="22" fillId="52" borderId="0" xfId="2" applyNumberFormat="1" applyFont="1" applyFill="1" applyAlignment="1">
      <alignment horizontal="center" vertical="center" wrapText="1"/>
    </xf>
    <xf numFmtId="0" fontId="22" fillId="52" borderId="0" xfId="2" applyFont="1" applyFill="1" applyAlignment="1">
      <alignment vertical="center" wrapText="1"/>
    </xf>
    <xf numFmtId="0" fontId="28" fillId="0" borderId="0" xfId="0" applyFont="1" applyAlignment="1">
      <alignment horizontal="center" vertical="center"/>
    </xf>
    <xf numFmtId="0" fontId="28" fillId="52" borderId="0" xfId="0" applyFont="1" applyFill="1"/>
    <xf numFmtId="0" fontId="32" fillId="52" borderId="0" xfId="0" applyFont="1" applyFill="1" applyAlignment="1">
      <alignment horizontal="center" vertical="center"/>
    </xf>
    <xf numFmtId="0" fontId="1" fillId="52" borderId="0" xfId="0" applyFont="1" applyFill="1"/>
    <xf numFmtId="0" fontId="1" fillId="0" borderId="0" xfId="0" applyFont="1"/>
    <xf numFmtId="0" fontId="1" fillId="0" borderId="0" xfId="0" applyFont="1" applyAlignment="1">
      <alignment wrapText="1"/>
    </xf>
    <xf numFmtId="0" fontId="40" fillId="0" borderId="0" xfId="0" applyFont="1"/>
    <xf numFmtId="0" fontId="22" fillId="52" borderId="0" xfId="2" applyFont="1" applyFill="1" applyAlignment="1">
      <alignment horizontal="center" vertical="center" wrapText="1"/>
    </xf>
    <xf numFmtId="0" fontId="28" fillId="0" borderId="0" xfId="0" applyFont="1" applyAlignment="1">
      <alignment wrapText="1"/>
    </xf>
    <xf numFmtId="0" fontId="22" fillId="54" borderId="0" xfId="2" applyFont="1" applyFill="1" applyAlignment="1">
      <alignment horizontal="left" vertical="center" wrapText="1"/>
    </xf>
    <xf numFmtId="166" fontId="22" fillId="54" borderId="0" xfId="2" applyNumberFormat="1" applyFont="1" applyFill="1" applyAlignment="1">
      <alignment horizontal="center" vertical="center" wrapText="1"/>
    </xf>
    <xf numFmtId="0" fontId="34" fillId="0" borderId="0" xfId="0" applyFont="1" applyAlignment="1">
      <alignment wrapText="1"/>
    </xf>
    <xf numFmtId="0" fontId="22" fillId="54" borderId="0" xfId="2" applyFont="1" applyFill="1" applyAlignment="1">
      <alignment vertical="center" wrapText="1"/>
    </xf>
    <xf numFmtId="0" fontId="28" fillId="0" borderId="15" xfId="0" applyFont="1" applyBorder="1" applyAlignment="1">
      <alignment wrapText="1"/>
    </xf>
    <xf numFmtId="0" fontId="28" fillId="0" borderId="15" xfId="0" applyFont="1" applyBorder="1" applyAlignment="1">
      <alignment horizontal="center" vertical="center" wrapText="1"/>
    </xf>
    <xf numFmtId="0" fontId="28" fillId="0" borderId="0" xfId="0" applyFont="1" applyAlignment="1">
      <alignment horizontal="center" vertical="center" wrapText="1"/>
    </xf>
    <xf numFmtId="0" fontId="41" fillId="0" borderId="0" xfId="0" applyFont="1"/>
    <xf numFmtId="0" fontId="42" fillId="0" borderId="0" xfId="0" applyFont="1"/>
    <xf numFmtId="0" fontId="45" fillId="52" borderId="18" xfId="0" applyFont="1" applyFill="1" applyBorder="1" applyAlignment="1">
      <alignment horizontal="left" vertical="center" indent="1"/>
    </xf>
    <xf numFmtId="0" fontId="45" fillId="52" borderId="19" xfId="0" applyFont="1" applyFill="1" applyBorder="1" applyAlignment="1">
      <alignment horizontal="left" vertical="center" indent="1"/>
    </xf>
    <xf numFmtId="0" fontId="28" fillId="56" borderId="0" xfId="0" applyFont="1" applyFill="1"/>
    <xf numFmtId="0" fontId="45" fillId="52" borderId="20" xfId="0" applyFont="1" applyFill="1" applyBorder="1" applyAlignment="1">
      <alignment horizontal="left" vertical="center" indent="1"/>
    </xf>
    <xf numFmtId="0" fontId="41" fillId="52" borderId="0" xfId="0" applyFont="1" applyFill="1"/>
    <xf numFmtId="0" fontId="46" fillId="52" borderId="0" xfId="0" applyFont="1" applyFill="1" applyAlignment="1">
      <alignment horizontal="center" vertical="center"/>
    </xf>
    <xf numFmtId="0" fontId="45" fillId="52" borderId="22" xfId="0" applyFont="1" applyFill="1" applyBorder="1" applyAlignment="1">
      <alignment horizontal="left" vertical="center" indent="1"/>
    </xf>
    <xf numFmtId="0" fontId="30" fillId="52" borderId="0" xfId="0" applyFont="1" applyFill="1" applyAlignment="1">
      <alignment horizontal="left" vertical="center" wrapText="1"/>
    </xf>
    <xf numFmtId="0" fontId="1" fillId="55" borderId="0" xfId="0" quotePrefix="1" applyFont="1" applyFill="1" applyAlignment="1">
      <alignment vertical="center"/>
    </xf>
    <xf numFmtId="0" fontId="1" fillId="58" borderId="0" xfId="0" quotePrefix="1" applyFont="1" applyFill="1" applyAlignment="1">
      <alignment vertical="center"/>
    </xf>
    <xf numFmtId="0" fontId="22" fillId="0" borderId="0" xfId="2" applyFont="1" applyFill="1" applyAlignment="1">
      <alignment vertical="center" wrapText="1"/>
    </xf>
    <xf numFmtId="166" fontId="22" fillId="54" borderId="0" xfId="2" applyNumberFormat="1" applyFont="1" applyFill="1" applyAlignment="1">
      <alignment horizontal="left" vertical="center" wrapText="1"/>
    </xf>
    <xf numFmtId="3" fontId="0" fillId="0" borderId="0" xfId="0" applyNumberFormat="1"/>
    <xf numFmtId="0" fontId="0" fillId="52" borderId="0" xfId="0" applyFill="1"/>
    <xf numFmtId="0" fontId="5" fillId="52" borderId="0" xfId="996" applyNumberFormat="1" applyFont="1" applyFill="1" applyBorder="1" applyAlignment="1">
      <alignment vertical="center"/>
    </xf>
    <xf numFmtId="0" fontId="22" fillId="52" borderId="0" xfId="996" applyNumberFormat="1" applyFont="1" applyFill="1" applyBorder="1" applyAlignment="1">
      <alignment vertical="center"/>
    </xf>
    <xf numFmtId="0" fontId="40" fillId="0" borderId="0" xfId="0" applyFont="1" applyAlignment="1">
      <alignment horizontal="left" indent="1"/>
    </xf>
    <xf numFmtId="0" fontId="38" fillId="0" borderId="0" xfId="0" applyFont="1"/>
    <xf numFmtId="0" fontId="49" fillId="0" borderId="0" xfId="0" applyFont="1"/>
    <xf numFmtId="0" fontId="0" fillId="0" borderId="0" xfId="0" applyAlignment="1">
      <alignment horizontal="left"/>
    </xf>
    <xf numFmtId="0" fontId="22" fillId="0" borderId="0" xfId="2" applyFont="1" applyFill="1" applyAlignment="1">
      <alignment horizontal="left" vertical="center" wrapText="1"/>
    </xf>
    <xf numFmtId="0" fontId="39" fillId="52" borderId="0" xfId="0" applyFont="1" applyFill="1"/>
    <xf numFmtId="0" fontId="28" fillId="0" borderId="0" xfId="0" quotePrefix="1" applyFont="1"/>
    <xf numFmtId="0" fontId="1" fillId="0" borderId="0" xfId="0" applyFont="1" applyAlignment="1">
      <alignment horizontal="left" vertical="center"/>
    </xf>
    <xf numFmtId="0" fontId="56" fillId="0" borderId="0" xfId="0" applyFont="1" applyAlignment="1">
      <alignment horizontal="left" vertical="center"/>
    </xf>
    <xf numFmtId="0" fontId="0" fillId="60" borderId="0" xfId="0" applyFill="1"/>
    <xf numFmtId="0" fontId="57" fillId="0" borderId="0" xfId="0" applyFont="1"/>
    <xf numFmtId="0" fontId="49" fillId="0" borderId="31" xfId="0" applyFont="1" applyBorder="1"/>
    <xf numFmtId="0" fontId="53" fillId="0" borderId="32" xfId="0" applyFont="1" applyBorder="1"/>
    <xf numFmtId="0" fontId="59" fillId="0" borderId="0" xfId="0" applyFont="1" applyAlignment="1">
      <alignment vertical="center"/>
    </xf>
    <xf numFmtId="49" fontId="45" fillId="53" borderId="0" xfId="0" applyNumberFormat="1" applyFont="1" applyFill="1" applyAlignment="1">
      <alignment horizontal="center" vertical="center" wrapText="1"/>
    </xf>
    <xf numFmtId="49" fontId="45" fillId="53" borderId="25" xfId="0" applyNumberFormat="1" applyFont="1" applyFill="1" applyBorder="1" applyAlignment="1">
      <alignment horizontal="center" vertical="center" wrapText="1"/>
    </xf>
    <xf numFmtId="49" fontId="45" fillId="59" borderId="23" xfId="0" applyNumberFormat="1" applyFont="1" applyFill="1" applyBorder="1" applyAlignment="1">
      <alignment horizontal="center" vertical="center" wrapText="1"/>
    </xf>
    <xf numFmtId="49" fontId="45" fillId="59" borderId="24" xfId="0" applyNumberFormat="1" applyFont="1" applyFill="1" applyBorder="1" applyAlignment="1">
      <alignment horizontal="center" vertical="center" wrapText="1"/>
    </xf>
    <xf numFmtId="49" fontId="45" fillId="59" borderId="26" xfId="0" applyNumberFormat="1" applyFont="1" applyFill="1" applyBorder="1" applyAlignment="1">
      <alignment horizontal="center" vertical="center" wrapText="1"/>
    </xf>
    <xf numFmtId="49" fontId="45" fillId="59" borderId="23" xfId="0" applyNumberFormat="1" applyFont="1" applyFill="1" applyBorder="1" applyAlignment="1">
      <alignment horizontal="center" vertical="center" wrapText="1" readingOrder="1"/>
    </xf>
    <xf numFmtId="49" fontId="45" fillId="59" borderId="26" xfId="0" applyNumberFormat="1" applyFont="1" applyFill="1" applyBorder="1" applyAlignment="1">
      <alignment horizontal="center" vertical="center" wrapText="1" readingOrder="1"/>
    </xf>
    <xf numFmtId="49" fontId="45" fillId="59" borderId="27" xfId="0" applyNumberFormat="1" applyFont="1" applyFill="1" applyBorder="1" applyAlignment="1">
      <alignment horizontal="center" vertical="center" wrapText="1"/>
    </xf>
    <xf numFmtId="0" fontId="45" fillId="53" borderId="0" xfId="0" applyFont="1" applyFill="1" applyAlignment="1">
      <alignment horizontal="left" vertical="center"/>
    </xf>
    <xf numFmtId="49" fontId="45" fillId="53" borderId="25" xfId="0" applyNumberFormat="1" applyFont="1" applyFill="1" applyBorder="1" applyAlignment="1">
      <alignment horizontal="center" vertical="center" wrapText="1" readingOrder="1"/>
    </xf>
    <xf numFmtId="14" fontId="60" fillId="0" borderId="0" xfId="0" applyNumberFormat="1" applyFont="1" applyAlignment="1">
      <alignment horizontal="center" vertical="center"/>
    </xf>
    <xf numFmtId="0" fontId="0" fillId="0" borderId="0" xfId="0" pivotButton="1"/>
    <xf numFmtId="0" fontId="42" fillId="53" borderId="17" xfId="0" applyFont="1" applyFill="1" applyBorder="1" applyAlignment="1">
      <alignment vertical="center" textRotation="90"/>
    </xf>
    <xf numFmtId="0" fontId="58" fillId="0" borderId="0" xfId="0" applyFont="1" applyAlignment="1">
      <alignment vertical="center"/>
    </xf>
    <xf numFmtId="0" fontId="62" fillId="0" borderId="0" xfId="0" applyFont="1" applyAlignment="1">
      <alignment vertical="top"/>
    </xf>
    <xf numFmtId="0" fontId="0" fillId="0" borderId="0" xfId="0" pivotButton="1" applyAlignment="1">
      <alignment horizontal="right"/>
    </xf>
    <xf numFmtId="9" fontId="0" fillId="52" borderId="0" xfId="1" applyFont="1" applyFill="1" applyAlignment="1">
      <alignment horizontal="center"/>
    </xf>
    <xf numFmtId="166" fontId="22" fillId="0" borderId="0" xfId="2" applyNumberFormat="1" applyFont="1" applyFill="1" applyAlignment="1">
      <alignment horizontal="center" vertical="center" wrapText="1"/>
    </xf>
    <xf numFmtId="0" fontId="68" fillId="0" borderId="0" xfId="0" applyFont="1" applyAlignment="1">
      <alignment vertical="center"/>
    </xf>
    <xf numFmtId="0" fontId="37" fillId="0" borderId="0" xfId="0" applyFont="1" applyAlignment="1">
      <alignment wrapText="1"/>
    </xf>
    <xf numFmtId="0" fontId="22" fillId="0" borderId="0" xfId="0" applyFont="1" applyAlignment="1">
      <alignment horizontal="center" wrapText="1" readingOrder="1"/>
    </xf>
    <xf numFmtId="0" fontId="30" fillId="62" borderId="0" xfId="0" applyFont="1" applyFill="1" applyAlignment="1">
      <alignment horizontal="center" wrapText="1" readingOrder="1"/>
    </xf>
    <xf numFmtId="0" fontId="22" fillId="0" borderId="38" xfId="0" applyFont="1" applyBorder="1" applyAlignment="1">
      <alignment horizontal="left" vertical="center" wrapText="1" indent="1" readingOrder="1"/>
    </xf>
    <xf numFmtId="3" fontId="22" fillId="57" borderId="39" xfId="0" applyNumberFormat="1" applyFont="1" applyFill="1" applyBorder="1" applyAlignment="1">
      <alignment horizontal="center" wrapText="1" readingOrder="1"/>
    </xf>
    <xf numFmtId="3" fontId="22" fillId="57" borderId="40" xfId="0" applyNumberFormat="1" applyFont="1" applyFill="1" applyBorder="1" applyAlignment="1">
      <alignment horizontal="center" wrapText="1" readingOrder="1"/>
    </xf>
    <xf numFmtId="3" fontId="22" fillId="57" borderId="41" xfId="0" applyNumberFormat="1" applyFont="1" applyFill="1" applyBorder="1" applyAlignment="1">
      <alignment horizontal="center" wrapText="1" readingOrder="1"/>
    </xf>
    <xf numFmtId="3" fontId="22" fillId="0" borderId="38" xfId="0" applyNumberFormat="1" applyFont="1" applyBorder="1" applyAlignment="1">
      <alignment horizontal="center" wrapText="1" readingOrder="1"/>
    </xf>
    <xf numFmtId="14" fontId="22" fillId="57" borderId="39" xfId="0" applyNumberFormat="1" applyFont="1" applyFill="1" applyBorder="1" applyAlignment="1">
      <alignment horizontal="center" wrapText="1" readingOrder="1"/>
    </xf>
    <xf numFmtId="14" fontId="22" fillId="57" borderId="40" xfId="0" applyNumberFormat="1" applyFont="1" applyFill="1" applyBorder="1" applyAlignment="1">
      <alignment horizontal="center" wrapText="1" readingOrder="1"/>
    </xf>
    <xf numFmtId="14" fontId="22" fillId="57" borderId="41" xfId="0" applyNumberFormat="1" applyFont="1" applyFill="1" applyBorder="1" applyAlignment="1">
      <alignment horizontal="center" wrapText="1" readingOrder="1"/>
    </xf>
    <xf numFmtId="14" fontId="22" fillId="0" borderId="38" xfId="0" applyNumberFormat="1" applyFont="1" applyBorder="1" applyAlignment="1">
      <alignment horizontal="center" wrapText="1" readingOrder="1"/>
    </xf>
    <xf numFmtId="9" fontId="22" fillId="57" borderId="39" xfId="0" applyNumberFormat="1" applyFont="1" applyFill="1" applyBorder="1" applyAlignment="1">
      <alignment horizontal="center" wrapText="1" readingOrder="1"/>
    </xf>
    <xf numFmtId="9" fontId="22" fillId="57" borderId="40" xfId="0" applyNumberFormat="1" applyFont="1" applyFill="1" applyBorder="1" applyAlignment="1">
      <alignment horizontal="center" wrapText="1" readingOrder="1"/>
    </xf>
    <xf numFmtId="10" fontId="22" fillId="57" borderId="40" xfId="0" applyNumberFormat="1" applyFont="1" applyFill="1" applyBorder="1" applyAlignment="1">
      <alignment horizontal="center" wrapText="1" readingOrder="1"/>
    </xf>
    <xf numFmtId="10" fontId="22" fillId="57" borderId="41" xfId="0" applyNumberFormat="1" applyFont="1" applyFill="1" applyBorder="1" applyAlignment="1">
      <alignment horizontal="center" wrapText="1" readingOrder="1"/>
    </xf>
    <xf numFmtId="9" fontId="22" fillId="0" borderId="38" xfId="0" applyNumberFormat="1" applyFont="1" applyBorder="1" applyAlignment="1">
      <alignment horizontal="center" wrapText="1" readingOrder="1"/>
    </xf>
    <xf numFmtId="10" fontId="22" fillId="0" borderId="38" xfId="0" applyNumberFormat="1" applyFont="1" applyBorder="1" applyAlignment="1">
      <alignment horizontal="center" wrapText="1" readingOrder="1"/>
    </xf>
    <xf numFmtId="3" fontId="69" fillId="57" borderId="38" xfId="0" applyNumberFormat="1" applyFont="1" applyFill="1" applyBorder="1" applyAlignment="1">
      <alignment horizontal="center" wrapText="1" readingOrder="1"/>
    </xf>
    <xf numFmtId="0" fontId="70" fillId="57" borderId="38" xfId="0" applyFont="1" applyFill="1" applyBorder="1" applyAlignment="1">
      <alignment horizontal="center" vertical="center" wrapText="1"/>
    </xf>
    <xf numFmtId="0" fontId="33" fillId="62" borderId="0" xfId="0" applyFont="1" applyFill="1" applyAlignment="1">
      <alignment vertical="center"/>
    </xf>
    <xf numFmtId="0" fontId="0" fillId="54" borderId="0" xfId="0" applyFill="1"/>
    <xf numFmtId="0" fontId="63" fillId="61" borderId="36" xfId="1019" applyNumberFormat="1" applyFont="1" applyFill="1" applyBorder="1" applyAlignment="1">
      <alignment horizontal="center" vertical="center" wrapText="1"/>
    </xf>
    <xf numFmtId="0" fontId="63" fillId="61" borderId="36" xfId="1019" quotePrefix="1" applyNumberFormat="1" applyFont="1" applyFill="1" applyBorder="1" applyAlignment="1">
      <alignment horizontal="center" vertical="center" wrapText="1"/>
    </xf>
    <xf numFmtId="14" fontId="22" fillId="57" borderId="40" xfId="0" quotePrefix="1" applyNumberFormat="1" applyFont="1" applyFill="1" applyBorder="1" applyAlignment="1">
      <alignment horizontal="center" wrapText="1" readingOrder="1"/>
    </xf>
    <xf numFmtId="14" fontId="22" fillId="57" borderId="41" xfId="0" quotePrefix="1" applyNumberFormat="1" applyFont="1" applyFill="1" applyBorder="1" applyAlignment="1">
      <alignment horizontal="center" wrapText="1" readingOrder="1"/>
    </xf>
    <xf numFmtId="14" fontId="22" fillId="0" borderId="38" xfId="0" quotePrefix="1" applyNumberFormat="1" applyFont="1" applyBorder="1" applyAlignment="1">
      <alignment horizontal="center" wrapText="1" readingOrder="1"/>
    </xf>
    <xf numFmtId="0" fontId="62" fillId="52" borderId="0" xfId="0" applyFont="1" applyFill="1" applyAlignment="1">
      <alignment vertical="center"/>
    </xf>
    <xf numFmtId="0" fontId="61" fillId="0" borderId="0" xfId="0" applyFont="1" applyAlignment="1">
      <alignment vertical="center"/>
    </xf>
    <xf numFmtId="0" fontId="75" fillId="62" borderId="0" xfId="2" applyFont="1" applyFill="1" applyAlignment="1">
      <alignment horizontal="left" vertical="center" wrapText="1"/>
    </xf>
    <xf numFmtId="166" fontId="75" fillId="62" borderId="0" xfId="2" applyNumberFormat="1" applyFont="1" applyFill="1" applyAlignment="1">
      <alignment horizontal="center" vertical="center" wrapText="1"/>
    </xf>
    <xf numFmtId="0" fontId="33" fillId="62" borderId="0" xfId="2" applyFont="1" applyFill="1" applyAlignment="1">
      <alignment horizontal="left" vertical="center" wrapText="1"/>
    </xf>
    <xf numFmtId="49" fontId="65" fillId="59" borderId="26" xfId="0" applyNumberFormat="1" applyFont="1" applyFill="1" applyBorder="1" applyAlignment="1">
      <alignment horizontal="center" vertical="center" wrapText="1"/>
    </xf>
    <xf numFmtId="0" fontId="45" fillId="0" borderId="18" xfId="0" applyFont="1" applyBorder="1" applyAlignment="1">
      <alignment horizontal="left" vertical="center" indent="1"/>
    </xf>
    <xf numFmtId="49" fontId="45" fillId="59" borderId="24" xfId="0" applyNumberFormat="1" applyFont="1" applyFill="1" applyBorder="1" applyAlignment="1">
      <alignment horizontal="center" vertical="center" wrapText="1" readingOrder="1"/>
    </xf>
    <xf numFmtId="0" fontId="45" fillId="52" borderId="0" xfId="0" applyFont="1" applyFill="1" applyAlignment="1">
      <alignment horizontal="left" vertical="center" indent="1"/>
    </xf>
    <xf numFmtId="49" fontId="45" fillId="59" borderId="25" xfId="0" applyNumberFormat="1" applyFont="1" applyFill="1" applyBorder="1" applyAlignment="1">
      <alignment horizontal="center" vertical="center" wrapText="1"/>
    </xf>
    <xf numFmtId="0" fontId="76" fillId="0" borderId="0" xfId="0" applyFont="1"/>
    <xf numFmtId="0" fontId="42" fillId="52" borderId="45" xfId="0" applyFont="1" applyFill="1" applyBorder="1" applyAlignment="1">
      <alignment horizontal="center" vertical="center" textRotation="90" wrapText="1"/>
    </xf>
    <xf numFmtId="0" fontId="67" fillId="0" borderId="0" xfId="0" applyFont="1" applyAlignment="1">
      <alignment horizontal="center" vertical="center"/>
    </xf>
    <xf numFmtId="0" fontId="47" fillId="52" borderId="0" xfId="0" applyFont="1" applyFill="1" applyAlignment="1">
      <alignment horizontal="center" vertical="center" wrapText="1"/>
    </xf>
    <xf numFmtId="0" fontId="77" fillId="54" borderId="0" xfId="0" applyFont="1" applyFill="1"/>
    <xf numFmtId="0" fontId="32" fillId="63" borderId="0" xfId="0" applyFont="1" applyFill="1" applyAlignment="1">
      <alignment horizontal="center" vertical="center" wrapText="1"/>
    </xf>
    <xf numFmtId="0" fontId="43" fillId="63" borderId="0" xfId="0" applyFont="1" applyFill="1" applyAlignment="1">
      <alignment horizontal="center" vertical="center" wrapText="1"/>
    </xf>
    <xf numFmtId="0" fontId="43" fillId="64" borderId="0" xfId="0" applyFont="1" applyFill="1" applyAlignment="1">
      <alignment horizontal="center" vertical="center" wrapText="1"/>
    </xf>
    <xf numFmtId="0" fontId="44" fillId="65" borderId="0" xfId="0" applyFont="1" applyFill="1" applyAlignment="1">
      <alignment horizontal="center" vertical="center" wrapText="1" readingOrder="1"/>
    </xf>
    <xf numFmtId="49" fontId="45" fillId="66" borderId="24" xfId="0" applyNumberFormat="1" applyFont="1" applyFill="1" applyBorder="1" applyAlignment="1">
      <alignment horizontal="center" vertical="center" wrapText="1" readingOrder="1"/>
    </xf>
    <xf numFmtId="49" fontId="45" fillId="66" borderId="26" xfId="0" applyNumberFormat="1" applyFont="1" applyFill="1" applyBorder="1" applyAlignment="1">
      <alignment horizontal="center" vertical="center" wrapText="1"/>
    </xf>
    <xf numFmtId="49" fontId="45" fillId="66" borderId="24" xfId="0" applyNumberFormat="1" applyFont="1" applyFill="1" applyBorder="1" applyAlignment="1">
      <alignment horizontal="center" vertical="center" wrapText="1"/>
    </xf>
    <xf numFmtId="49" fontId="45" fillId="66" borderId="23" xfId="0" applyNumberFormat="1" applyFont="1" applyFill="1" applyBorder="1" applyAlignment="1">
      <alignment horizontal="center" vertical="center" wrapText="1"/>
    </xf>
    <xf numFmtId="49" fontId="45" fillId="66" borderId="23" xfId="0" applyNumberFormat="1" applyFont="1" applyFill="1" applyBorder="1" applyAlignment="1">
      <alignment horizontal="center" vertical="center" wrapText="1" readingOrder="1"/>
    </xf>
    <xf numFmtId="49" fontId="45" fillId="66" borderId="25" xfId="0" applyNumberFormat="1" applyFont="1" applyFill="1" applyBorder="1" applyAlignment="1">
      <alignment horizontal="center" vertical="center" wrapText="1"/>
    </xf>
    <xf numFmtId="49" fontId="45" fillId="66" borderId="26" xfId="0" applyNumberFormat="1" applyFont="1" applyFill="1" applyBorder="1" applyAlignment="1">
      <alignment horizontal="center" vertical="center" wrapText="1" readingOrder="1"/>
    </xf>
    <xf numFmtId="49" fontId="45" fillId="67" borderId="19" xfId="0" applyNumberFormat="1" applyFont="1" applyFill="1" applyBorder="1" applyAlignment="1">
      <alignment horizontal="center" vertical="center" wrapText="1"/>
    </xf>
    <xf numFmtId="49" fontId="45" fillId="67" borderId="24" xfId="0" applyNumberFormat="1" applyFont="1" applyFill="1" applyBorder="1" applyAlignment="1">
      <alignment horizontal="center" vertical="center" wrapText="1"/>
    </xf>
    <xf numFmtId="49" fontId="45" fillId="67" borderId="20" xfId="0" applyNumberFormat="1" applyFont="1" applyFill="1" applyBorder="1" applyAlignment="1">
      <alignment horizontal="center" vertical="center" wrapText="1"/>
    </xf>
    <xf numFmtId="49" fontId="45" fillId="67" borderId="26" xfId="0" applyNumberFormat="1" applyFont="1" applyFill="1" applyBorder="1" applyAlignment="1">
      <alignment horizontal="center" vertical="center" wrapText="1"/>
    </xf>
    <xf numFmtId="49" fontId="45" fillId="67" borderId="18" xfId="0" applyNumberFormat="1" applyFont="1" applyFill="1" applyBorder="1" applyAlignment="1">
      <alignment horizontal="center" vertical="center" wrapText="1"/>
    </xf>
    <xf numFmtId="49" fontId="45" fillId="67" borderId="23" xfId="0" applyNumberFormat="1" applyFont="1" applyFill="1" applyBorder="1" applyAlignment="1">
      <alignment horizontal="center" vertical="center" wrapText="1"/>
    </xf>
    <xf numFmtId="49" fontId="65" fillId="67" borderId="24" xfId="0" applyNumberFormat="1" applyFont="1" applyFill="1" applyBorder="1" applyAlignment="1">
      <alignment horizontal="center" vertical="center" wrapText="1"/>
    </xf>
    <xf numFmtId="49" fontId="65" fillId="67" borderId="18" xfId="0" applyNumberFormat="1" applyFont="1" applyFill="1" applyBorder="1" applyAlignment="1">
      <alignment horizontal="center" vertical="center" wrapText="1"/>
    </xf>
    <xf numFmtId="49" fontId="65" fillId="67" borderId="26" xfId="0" applyNumberFormat="1" applyFont="1" applyFill="1" applyBorder="1" applyAlignment="1">
      <alignment horizontal="center" vertical="center" wrapText="1"/>
    </xf>
    <xf numFmtId="49" fontId="45" fillId="67" borderId="0" xfId="0" applyNumberFormat="1" applyFont="1" applyFill="1" applyAlignment="1">
      <alignment horizontal="center" vertical="center" wrapText="1"/>
    </xf>
    <xf numFmtId="49" fontId="45" fillId="67" borderId="25" xfId="0" applyNumberFormat="1" applyFont="1" applyFill="1" applyBorder="1" applyAlignment="1">
      <alignment horizontal="center" vertical="center" wrapText="1"/>
    </xf>
    <xf numFmtId="49" fontId="45" fillId="67" borderId="22" xfId="0" applyNumberFormat="1" applyFont="1" applyFill="1" applyBorder="1" applyAlignment="1">
      <alignment horizontal="center" vertical="center" wrapText="1"/>
    </xf>
    <xf numFmtId="49" fontId="45" fillId="67" borderId="27" xfId="0" applyNumberFormat="1" applyFont="1" applyFill="1" applyBorder="1" applyAlignment="1">
      <alignment horizontal="center" vertical="center" wrapText="1"/>
    </xf>
    <xf numFmtId="0" fontId="79" fillId="52" borderId="0" xfId="0" applyFont="1" applyFill="1" applyAlignment="1">
      <alignment horizontal="center" vertical="center"/>
    </xf>
    <xf numFmtId="0" fontId="81" fillId="54" borderId="0" xfId="0" quotePrefix="1" applyFont="1" applyFill="1"/>
    <xf numFmtId="0" fontId="60" fillId="0" borderId="0" xfId="0" applyFont="1"/>
    <xf numFmtId="0" fontId="83" fillId="0" borderId="0" xfId="0" applyFont="1" applyAlignment="1">
      <alignment vertical="top"/>
    </xf>
    <xf numFmtId="0" fontId="84" fillId="0" borderId="0" xfId="0" applyFont="1" applyAlignment="1">
      <alignment vertical="top"/>
    </xf>
    <xf numFmtId="0" fontId="83" fillId="0" borderId="0" xfId="0" applyFont="1"/>
    <xf numFmtId="0" fontId="85" fillId="0" borderId="0" xfId="0" applyFont="1" applyAlignment="1">
      <alignment horizontal="right"/>
    </xf>
    <xf numFmtId="0" fontId="86" fillId="0" borderId="0" xfId="0" applyFont="1"/>
    <xf numFmtId="0" fontId="87" fillId="0" borderId="0" xfId="0" applyFont="1"/>
    <xf numFmtId="0" fontId="88" fillId="0" borderId="0" xfId="0" applyFont="1" applyAlignment="1">
      <alignment horizontal="right"/>
    </xf>
    <xf numFmtId="0" fontId="84" fillId="0" borderId="0" xfId="0" applyFont="1"/>
    <xf numFmtId="0" fontId="89" fillId="62" borderId="0" xfId="0" applyFont="1" applyFill="1" applyAlignment="1">
      <alignment vertical="center"/>
    </xf>
    <xf numFmtId="0" fontId="87" fillId="0" borderId="0" xfId="0" applyFont="1" applyAlignment="1">
      <alignment wrapText="1"/>
    </xf>
    <xf numFmtId="0" fontId="90" fillId="0" borderId="14" xfId="0" applyFont="1" applyBorder="1" applyAlignment="1">
      <alignment horizontal="right" vertical="center" wrapText="1"/>
    </xf>
    <xf numFmtId="0" fontId="91" fillId="0" borderId="0" xfId="0" applyFont="1" applyAlignment="1">
      <alignment horizontal="center"/>
    </xf>
    <xf numFmtId="0" fontId="90" fillId="0" borderId="46" xfId="0" applyFont="1" applyBorder="1" applyAlignment="1">
      <alignment horizontal="right" wrapText="1"/>
    </xf>
    <xf numFmtId="0" fontId="90" fillId="0" borderId="0" xfId="0" applyFont="1" applyAlignment="1">
      <alignment horizontal="right" wrapText="1"/>
    </xf>
    <xf numFmtId="0" fontId="92" fillId="0" borderId="0" xfId="0" applyFont="1"/>
    <xf numFmtId="0" fontId="92" fillId="0" borderId="47" xfId="0" applyFont="1" applyBorder="1"/>
    <xf numFmtId="171" fontId="90" fillId="0" borderId="47" xfId="0" applyNumberFormat="1" applyFont="1" applyBorder="1" applyAlignment="1">
      <alignment horizontal="right" indent="1"/>
    </xf>
    <xf numFmtId="171" fontId="90" fillId="0" borderId="0" xfId="0" applyNumberFormat="1" applyFont="1" applyAlignment="1">
      <alignment horizontal="right" indent="1"/>
    </xf>
    <xf numFmtId="171" fontId="93" fillId="52" borderId="0" xfId="0" applyNumberFormat="1" applyFont="1" applyFill="1" applyAlignment="1">
      <alignment horizontal="right" indent="1"/>
    </xf>
    <xf numFmtId="171" fontId="94" fillId="52" borderId="0" xfId="0" applyNumberFormat="1" applyFont="1" applyFill="1" applyAlignment="1">
      <alignment horizontal="right" indent="1"/>
    </xf>
    <xf numFmtId="171" fontId="92" fillId="54" borderId="0" xfId="0" applyNumberFormat="1" applyFont="1" applyFill="1" applyAlignment="1">
      <alignment horizontal="right" indent="1"/>
    </xf>
    <xf numFmtId="0" fontId="87" fillId="0" borderId="0" xfId="0" applyFont="1" applyAlignment="1">
      <alignment horizontal="left" vertical="center" wrapText="1"/>
    </xf>
    <xf numFmtId="0" fontId="87" fillId="0" borderId="0" xfId="0" applyFont="1" applyAlignment="1">
      <alignment horizontal="center" vertical="center" wrapText="1"/>
    </xf>
    <xf numFmtId="0" fontId="88" fillId="0" borderId="0" xfId="0" applyFont="1"/>
    <xf numFmtId="0" fontId="91" fillId="0" borderId="0" xfId="0" applyFont="1"/>
    <xf numFmtId="0" fontId="87" fillId="0" borderId="48" xfId="0" applyFont="1" applyBorder="1" applyAlignment="1">
      <alignment horizontal="center" vertical="center" wrapText="1"/>
    </xf>
    <xf numFmtId="0" fontId="87" fillId="0" borderId="49" xfId="0" applyFont="1" applyBorder="1" applyAlignment="1">
      <alignment horizontal="center" vertical="center" wrapText="1"/>
    </xf>
    <xf numFmtId="171" fontId="95" fillId="52" borderId="0" xfId="0" applyNumberFormat="1" applyFont="1" applyFill="1" applyAlignment="1">
      <alignment horizontal="right" indent="1"/>
    </xf>
    <xf numFmtId="0" fontId="90" fillId="0" borderId="0" xfId="0" applyFont="1" applyAlignment="1">
      <alignment horizontal="right" vertical="center"/>
    </xf>
    <xf numFmtId="171" fontId="84" fillId="0" borderId="0" xfId="0" applyNumberFormat="1" applyFont="1" applyAlignment="1">
      <alignment horizontal="right" indent="1"/>
    </xf>
    <xf numFmtId="171" fontId="88" fillId="0" borderId="0" xfId="0" applyNumberFormat="1" applyFont="1" applyAlignment="1">
      <alignment horizontal="right"/>
    </xf>
    <xf numFmtId="171" fontId="84" fillId="0" borderId="0" xfId="0" applyNumberFormat="1" applyFont="1"/>
    <xf numFmtId="0" fontId="29" fillId="0" borderId="0" xfId="0" applyFont="1"/>
    <xf numFmtId="0" fontId="36" fillId="0" borderId="0" xfId="0" applyFont="1" applyAlignment="1">
      <alignment horizontal="center"/>
    </xf>
    <xf numFmtId="0" fontId="77" fillId="0" borderId="50" xfId="0" applyFont="1" applyBorder="1" applyAlignment="1">
      <alignment horizontal="center" vertical="center"/>
    </xf>
    <xf numFmtId="0" fontId="2" fillId="0" borderId="44" xfId="0" applyFont="1" applyBorder="1"/>
    <xf numFmtId="171" fontId="29" fillId="0" borderId="0" xfId="0" applyNumberFormat="1" applyFont="1" applyAlignment="1">
      <alignment horizontal="right" indent="1"/>
    </xf>
    <xf numFmtId="171" fontId="1" fillId="0" borderId="0" xfId="0" applyNumberFormat="1" applyFont="1" applyAlignment="1">
      <alignment horizontal="right" indent="1"/>
    </xf>
    <xf numFmtId="0" fontId="29" fillId="0" borderId="43" xfId="0" applyFont="1" applyBorder="1" applyAlignment="1">
      <alignment horizontal="left" vertical="center"/>
    </xf>
    <xf numFmtId="0" fontId="2" fillId="0" borderId="51" xfId="0" applyFont="1" applyBorder="1" applyAlignment="1">
      <alignment horizontal="center" vertical="center" wrapText="1"/>
    </xf>
    <xf numFmtId="0" fontId="1" fillId="0" borderId="51" xfId="0" applyFont="1" applyBorder="1" applyAlignment="1">
      <alignment horizontal="center" vertical="center" wrapText="1"/>
    </xf>
    <xf numFmtId="0" fontId="77" fillId="0" borderId="0" xfId="0" applyFont="1"/>
    <xf numFmtId="0" fontId="2" fillId="0" borderId="43" xfId="0" applyFont="1" applyBorder="1" applyAlignment="1">
      <alignment horizontal="center" vertical="center"/>
    </xf>
    <xf numFmtId="171" fontId="5" fillId="0" borderId="51" xfId="0" applyNumberFormat="1" applyFont="1" applyBorder="1" applyAlignment="1">
      <alignment horizontal="center" vertical="center" wrapText="1"/>
    </xf>
    <xf numFmtId="171" fontId="5" fillId="52" borderId="51" xfId="0" applyNumberFormat="1" applyFont="1" applyFill="1" applyBorder="1" applyAlignment="1">
      <alignment horizontal="center" vertical="center" wrapText="1"/>
    </xf>
    <xf numFmtId="0" fontId="2" fillId="0" borderId="0" xfId="0" applyFont="1"/>
    <xf numFmtId="171" fontId="5" fillId="0" borderId="0" xfId="0" applyNumberFormat="1" applyFont="1" applyAlignment="1">
      <alignment horizontal="right" indent="1"/>
    </xf>
    <xf numFmtId="0" fontId="37" fillId="0" borderId="14" xfId="0" applyFont="1" applyBorder="1" applyAlignment="1">
      <alignment horizontal="center" vertical="center" wrapText="1"/>
    </xf>
    <xf numFmtId="171" fontId="37" fillId="0" borderId="12" xfId="0" applyNumberFormat="1" applyFont="1" applyBorder="1" applyAlignment="1">
      <alignment horizontal="right" indent="1"/>
    </xf>
    <xf numFmtId="171" fontId="37" fillId="52" borderId="12" xfId="0" applyNumberFormat="1" applyFont="1" applyFill="1" applyBorder="1" applyAlignment="1">
      <alignment horizontal="right" indent="1"/>
    </xf>
    <xf numFmtId="171" fontId="97" fillId="0" borderId="0" xfId="0" applyNumberFormat="1" applyFont="1"/>
    <xf numFmtId="171" fontId="0" fillId="0" borderId="0" xfId="0" applyNumberFormat="1"/>
    <xf numFmtId="0" fontId="29" fillId="0" borderId="14" xfId="0" applyFont="1" applyBorder="1" applyAlignment="1">
      <alignment horizontal="center" vertical="center" wrapText="1"/>
    </xf>
    <xf numFmtId="171" fontId="22" fillId="52" borderId="12" xfId="0" applyNumberFormat="1" applyFont="1" applyFill="1" applyBorder="1" applyAlignment="1">
      <alignment horizontal="right" indent="1"/>
    </xf>
    <xf numFmtId="0" fontId="2" fillId="0" borderId="0" xfId="0" applyFont="1" applyAlignment="1">
      <alignment horizontal="center" vertical="center" wrapText="1"/>
    </xf>
    <xf numFmtId="171" fontId="5" fillId="52" borderId="0" xfId="0" applyNumberFormat="1" applyFont="1" applyFill="1" applyAlignment="1">
      <alignment horizontal="right" indent="1"/>
    </xf>
    <xf numFmtId="0" fontId="29" fillId="70" borderId="0" xfId="0" applyFont="1" applyFill="1"/>
    <xf numFmtId="171" fontId="22" fillId="0" borderId="52" xfId="0" applyNumberFormat="1" applyFont="1" applyBorder="1" applyAlignment="1">
      <alignment horizontal="right" indent="1"/>
    </xf>
    <xf numFmtId="171" fontId="29" fillId="52" borderId="0" xfId="0" applyNumberFormat="1" applyFont="1" applyFill="1" applyAlignment="1">
      <alignment horizontal="right" indent="1"/>
    </xf>
    <xf numFmtId="171" fontId="76" fillId="52" borderId="0" xfId="0" applyNumberFormat="1" applyFont="1" applyFill="1" applyAlignment="1">
      <alignment horizontal="right" indent="1"/>
    </xf>
    <xf numFmtId="0" fontId="2" fillId="0" borderId="0" xfId="0" applyFont="1" applyAlignment="1">
      <alignment horizontal="center"/>
    </xf>
    <xf numFmtId="171" fontId="2" fillId="0" borderId="0" xfId="0" applyNumberFormat="1" applyFont="1" applyAlignment="1">
      <alignment horizontal="right" indent="1"/>
    </xf>
    <xf numFmtId="0" fontId="2" fillId="0" borderId="14" xfId="0" applyFont="1" applyBorder="1" applyAlignment="1">
      <alignment horizontal="center" wrapText="1"/>
    </xf>
    <xf numFmtId="0" fontId="2" fillId="0" borderId="0" xfId="0" applyFont="1" applyAlignment="1">
      <alignment horizontal="center" wrapText="1"/>
    </xf>
    <xf numFmtId="0" fontId="36" fillId="0" borderId="0" xfId="0" applyFont="1" applyAlignment="1">
      <alignment horizontal="center" wrapText="1"/>
    </xf>
    <xf numFmtId="171" fontId="22" fillId="52" borderId="0" xfId="0" applyNumberFormat="1" applyFont="1" applyFill="1" applyAlignment="1">
      <alignment horizontal="right" indent="1"/>
    </xf>
    <xf numFmtId="0" fontId="2" fillId="0" borderId="53" xfId="0" applyFont="1" applyBorder="1"/>
    <xf numFmtId="171" fontId="5" fillId="52" borderId="53" xfId="0" applyNumberFormat="1" applyFont="1" applyFill="1" applyBorder="1" applyAlignment="1">
      <alignment horizontal="right" indent="1"/>
    </xf>
    <xf numFmtId="171" fontId="36" fillId="52" borderId="0" xfId="0" applyNumberFormat="1" applyFont="1" applyFill="1" applyAlignment="1">
      <alignment horizontal="right" indent="1"/>
    </xf>
    <xf numFmtId="0" fontId="2" fillId="0" borderId="47" xfId="0" applyFont="1" applyBorder="1"/>
    <xf numFmtId="171" fontId="5" fillId="52" borderId="47" xfId="0" applyNumberFormat="1" applyFont="1" applyFill="1" applyBorder="1" applyAlignment="1">
      <alignment horizontal="right" indent="1"/>
    </xf>
    <xf numFmtId="171" fontId="36" fillId="0" borderId="0" xfId="0" applyNumberFormat="1" applyFont="1" applyAlignment="1">
      <alignment horizontal="right" indent="1"/>
    </xf>
    <xf numFmtId="0" fontId="22" fillId="0" borderId="0" xfId="0" applyFont="1"/>
    <xf numFmtId="0" fontId="22" fillId="0" borderId="0" xfId="0" applyFont="1" applyAlignment="1">
      <alignment wrapText="1"/>
    </xf>
    <xf numFmtId="0" fontId="5" fillId="0" borderId="14" xfId="0" applyFont="1" applyBorder="1" applyAlignment="1">
      <alignment horizontal="center" wrapText="1"/>
    </xf>
    <xf numFmtId="0" fontId="36" fillId="0" borderId="46" xfId="0" applyFont="1" applyBorder="1" applyAlignment="1">
      <alignment horizontal="center" wrapText="1"/>
    </xf>
    <xf numFmtId="171" fontId="5" fillId="0" borderId="47" xfId="0" applyNumberFormat="1" applyFont="1" applyBorder="1" applyAlignment="1">
      <alignment horizontal="right" indent="1"/>
    </xf>
    <xf numFmtId="171" fontId="36" fillId="0" borderId="47" xfId="0" applyNumberFormat="1" applyFont="1" applyBorder="1" applyAlignment="1">
      <alignment horizontal="right" indent="1"/>
    </xf>
    <xf numFmtId="0" fontId="99" fillId="0" borderId="0" xfId="0" applyFont="1"/>
    <xf numFmtId="0" fontId="4" fillId="0" borderId="0" xfId="0" applyFont="1"/>
    <xf numFmtId="171" fontId="100" fillId="0" borderId="0" xfId="0" applyNumberFormat="1" applyFont="1" applyAlignment="1">
      <alignment horizontal="right" indent="1"/>
    </xf>
    <xf numFmtId="0" fontId="81" fillId="0" borderId="0" xfId="0" applyFont="1"/>
    <xf numFmtId="0" fontId="0" fillId="0" borderId="0" xfId="0" applyAlignment="1">
      <alignment horizontal="center"/>
    </xf>
    <xf numFmtId="171" fontId="88" fillId="52" borderId="0" xfId="0" applyNumberFormat="1" applyFont="1" applyFill="1" applyAlignment="1">
      <alignment horizontal="right" indent="1"/>
    </xf>
    <xf numFmtId="171" fontId="90" fillId="52" borderId="0" xfId="0" applyNumberFormat="1" applyFont="1" applyFill="1" applyAlignment="1">
      <alignment horizontal="right" indent="1"/>
    </xf>
    <xf numFmtId="171" fontId="90" fillId="52" borderId="47" xfId="0" applyNumberFormat="1" applyFont="1" applyFill="1" applyBorder="1" applyAlignment="1">
      <alignment horizontal="right" indent="1"/>
    </xf>
    <xf numFmtId="171" fontId="91" fillId="52" borderId="0" xfId="0" applyNumberFormat="1" applyFont="1" applyFill="1" applyAlignment="1">
      <alignment horizontal="right" indent="1"/>
    </xf>
    <xf numFmtId="0" fontId="88" fillId="52" borderId="0" xfId="0" applyFont="1" applyFill="1" applyAlignment="1">
      <alignment horizontal="right"/>
    </xf>
    <xf numFmtId="0" fontId="87" fillId="52" borderId="0" xfId="0" applyFont="1" applyFill="1" applyAlignment="1">
      <alignment horizontal="right" wrapText="1"/>
    </xf>
    <xf numFmtId="0" fontId="92" fillId="52" borderId="44" xfId="0" applyFont="1" applyFill="1" applyBorder="1" applyAlignment="1">
      <alignment horizontal="right"/>
    </xf>
    <xf numFmtId="0" fontId="29" fillId="0" borderId="35" xfId="0" applyFont="1" applyBorder="1" applyAlignment="1">
      <alignment horizontal="center" vertical="center" wrapText="1"/>
    </xf>
    <xf numFmtId="0" fontId="37" fillId="52" borderId="0" xfId="0" applyFont="1" applyFill="1" applyAlignment="1">
      <alignment horizontal="left" vertical="center" wrapText="1"/>
    </xf>
    <xf numFmtId="171" fontId="88" fillId="52" borderId="48" xfId="0" applyNumberFormat="1" applyFont="1" applyFill="1" applyBorder="1" applyAlignment="1">
      <alignment horizontal="right" indent="1"/>
    </xf>
    <xf numFmtId="171" fontId="88" fillId="52" borderId="49" xfId="0" applyNumberFormat="1" applyFont="1" applyFill="1" applyBorder="1" applyAlignment="1">
      <alignment horizontal="right" indent="1"/>
    </xf>
    <xf numFmtId="0" fontId="0" fillId="52" borderId="0" xfId="0" applyFill="1" applyAlignment="1">
      <alignment horizontal="center"/>
    </xf>
    <xf numFmtId="0" fontId="77" fillId="52" borderId="0" xfId="0" applyFont="1" applyFill="1"/>
    <xf numFmtId="0" fontId="105" fillId="52" borderId="0" xfId="0" applyFont="1" applyFill="1" applyAlignment="1">
      <alignment horizontal="left" vertical="center" wrapText="1"/>
    </xf>
    <xf numFmtId="0" fontId="107" fillId="52" borderId="0" xfId="0" applyFont="1" applyFill="1" applyAlignment="1">
      <alignment horizontal="right" vertical="center" wrapText="1"/>
    </xf>
    <xf numFmtId="0" fontId="105" fillId="52" borderId="57" xfId="0" applyFont="1" applyFill="1" applyBorder="1" applyAlignment="1">
      <alignment horizontal="left" vertical="center" wrapText="1"/>
    </xf>
    <xf numFmtId="0" fontId="105" fillId="52" borderId="58" xfId="0" applyFont="1" applyFill="1" applyBorder="1" applyAlignment="1">
      <alignment horizontal="left" vertical="center" wrapText="1"/>
    </xf>
    <xf numFmtId="0" fontId="105" fillId="52" borderId="60" xfId="0" applyFont="1" applyFill="1" applyBorder="1" applyAlignment="1">
      <alignment horizontal="left" vertical="center" wrapText="1"/>
    </xf>
    <xf numFmtId="0" fontId="105" fillId="52" borderId="61" xfId="0" applyFont="1" applyFill="1" applyBorder="1" applyAlignment="1">
      <alignment horizontal="left" vertical="center" wrapText="1"/>
    </xf>
    <xf numFmtId="0" fontId="105" fillId="52" borderId="56" xfId="0" applyFont="1" applyFill="1" applyBorder="1" applyAlignment="1">
      <alignment horizontal="center" vertical="center" wrapText="1"/>
    </xf>
    <xf numFmtId="0" fontId="105" fillId="52" borderId="54" xfId="0" applyFont="1" applyFill="1" applyBorder="1" applyAlignment="1">
      <alignment horizontal="center" vertical="center" wrapText="1"/>
    </xf>
    <xf numFmtId="0" fontId="107" fillId="52" borderId="62" xfId="0" applyFont="1" applyFill="1" applyBorder="1" applyAlignment="1">
      <alignment horizontal="center" vertical="center" wrapText="1"/>
    </xf>
    <xf numFmtId="0" fontId="107" fillId="52" borderId="56" xfId="0" applyFont="1" applyFill="1" applyBorder="1" applyAlignment="1">
      <alignment horizontal="center" vertical="center" wrapText="1"/>
    </xf>
    <xf numFmtId="0" fontId="107" fillId="52" borderId="57" xfId="0" applyFont="1" applyFill="1" applyBorder="1" applyAlignment="1">
      <alignment horizontal="center" vertical="center" wrapText="1"/>
    </xf>
    <xf numFmtId="0" fontId="107" fillId="52" borderId="54" xfId="0" applyFont="1" applyFill="1" applyBorder="1" applyAlignment="1">
      <alignment horizontal="center" vertical="center" wrapText="1"/>
    </xf>
    <xf numFmtId="0" fontId="107" fillId="52" borderId="58" xfId="0" applyFont="1" applyFill="1" applyBorder="1" applyAlignment="1">
      <alignment horizontal="center" vertical="center" wrapText="1"/>
    </xf>
    <xf numFmtId="0" fontId="107" fillId="52" borderId="60" xfId="0" applyFont="1" applyFill="1" applyBorder="1" applyAlignment="1">
      <alignment horizontal="center" vertical="center" wrapText="1"/>
    </xf>
    <xf numFmtId="0" fontId="107" fillId="52" borderId="63" xfId="0" applyFont="1" applyFill="1" applyBorder="1" applyAlignment="1">
      <alignment horizontal="center" vertical="center" wrapText="1"/>
    </xf>
    <xf numFmtId="0" fontId="107" fillId="52" borderId="61" xfId="0" applyFont="1" applyFill="1" applyBorder="1" applyAlignment="1">
      <alignment horizontal="center" vertical="center" wrapText="1"/>
    </xf>
    <xf numFmtId="0" fontId="6" fillId="52" borderId="12" xfId="1022" applyFont="1" applyFill="1" applyBorder="1" applyAlignment="1">
      <alignment horizontal="center" vertical="center" wrapText="1"/>
    </xf>
    <xf numFmtId="0" fontId="6" fillId="52" borderId="64" xfId="1022" applyFont="1" applyFill="1" applyBorder="1" applyAlignment="1">
      <alignment horizontal="center" vertical="center" wrapText="1"/>
    </xf>
    <xf numFmtId="0" fontId="105" fillId="52" borderId="52" xfId="0" applyFont="1" applyFill="1" applyBorder="1" applyAlignment="1">
      <alignment horizontal="left" vertical="center" wrapText="1"/>
    </xf>
    <xf numFmtId="0" fontId="105" fillId="52" borderId="57" xfId="0" applyFont="1" applyFill="1" applyBorder="1" applyAlignment="1">
      <alignment horizontal="center" vertical="center" wrapText="1"/>
    </xf>
    <xf numFmtId="0" fontId="105" fillId="52" borderId="58" xfId="0" applyFont="1" applyFill="1" applyBorder="1" applyAlignment="1">
      <alignment horizontal="center" vertical="center" wrapText="1"/>
    </xf>
    <xf numFmtId="0" fontId="105" fillId="52" borderId="52" xfId="0" applyFont="1" applyFill="1" applyBorder="1" applyAlignment="1">
      <alignment horizontal="center" vertical="center" wrapText="1"/>
    </xf>
    <xf numFmtId="0" fontId="107" fillId="52" borderId="52" xfId="0" applyFont="1" applyFill="1" applyBorder="1" applyAlignment="1">
      <alignment horizontal="center" vertical="center" wrapText="1"/>
    </xf>
    <xf numFmtId="0" fontId="105" fillId="0" borderId="52" xfId="0" applyFont="1" applyBorder="1" applyAlignment="1">
      <alignment horizontal="justify" vertical="center" wrapText="1"/>
    </xf>
    <xf numFmtId="169" fontId="107" fillId="52" borderId="56" xfId="0" applyNumberFormat="1" applyFont="1" applyFill="1" applyBorder="1" applyAlignment="1">
      <alignment horizontal="center" vertical="center" wrapText="1"/>
    </xf>
    <xf numFmtId="0" fontId="107" fillId="52" borderId="58" xfId="0" applyFont="1" applyFill="1" applyBorder="1" applyAlignment="1">
      <alignment horizontal="left" vertical="center" wrapText="1"/>
    </xf>
    <xf numFmtId="169" fontId="107" fillId="52" borderId="54" xfId="0" applyNumberFormat="1" applyFont="1" applyFill="1" applyBorder="1" applyAlignment="1">
      <alignment horizontal="center" vertical="center" wrapText="1"/>
    </xf>
    <xf numFmtId="0" fontId="107" fillId="52" borderId="55" xfId="0" applyFont="1" applyFill="1" applyBorder="1" applyAlignment="1">
      <alignment horizontal="center" vertical="center" wrapText="1"/>
    </xf>
    <xf numFmtId="0" fontId="105" fillId="52" borderId="65" xfId="0" applyFont="1" applyFill="1" applyBorder="1" applyAlignment="1">
      <alignment horizontal="left" vertical="center" wrapText="1"/>
    </xf>
    <xf numFmtId="169" fontId="107" fillId="52" borderId="59" xfId="0" applyNumberFormat="1" applyFont="1" applyFill="1" applyBorder="1" applyAlignment="1">
      <alignment horizontal="center" vertical="center" wrapText="1"/>
    </xf>
    <xf numFmtId="0" fontId="107" fillId="52" borderId="59" xfId="0" applyFont="1" applyFill="1" applyBorder="1" applyAlignment="1">
      <alignment horizontal="center" vertical="center" wrapText="1"/>
    </xf>
    <xf numFmtId="0" fontId="105" fillId="52" borderId="63" xfId="0" applyFont="1" applyFill="1" applyBorder="1" applyAlignment="1">
      <alignment horizontal="center" vertical="center" wrapText="1"/>
    </xf>
    <xf numFmtId="169" fontId="107" fillId="52" borderId="63" xfId="0" applyNumberFormat="1" applyFont="1" applyFill="1" applyBorder="1" applyAlignment="1">
      <alignment horizontal="center" vertical="center" wrapText="1"/>
    </xf>
    <xf numFmtId="0" fontId="6" fillId="52" borderId="35" xfId="1022" applyFont="1" applyFill="1" applyBorder="1" applyAlignment="1">
      <alignment horizontal="center" vertical="center" wrapText="1"/>
    </xf>
    <xf numFmtId="0" fontId="105" fillId="52" borderId="59" xfId="0" applyFont="1" applyFill="1" applyBorder="1" applyAlignment="1">
      <alignment horizontal="center" vertical="center" wrapText="1"/>
    </xf>
    <xf numFmtId="0" fontId="105" fillId="52" borderId="65" xfId="0" applyFont="1" applyFill="1" applyBorder="1" applyAlignment="1">
      <alignment horizontal="center" vertical="center" wrapText="1"/>
    </xf>
    <xf numFmtId="0" fontId="105" fillId="52" borderId="67" xfId="0" applyFont="1" applyFill="1" applyBorder="1" applyAlignment="1">
      <alignment horizontal="justify" vertical="center" wrapText="1"/>
    </xf>
    <xf numFmtId="0" fontId="105" fillId="52" borderId="67" xfId="0" applyFont="1" applyFill="1" applyBorder="1" applyAlignment="1">
      <alignment horizontal="center" vertical="center" wrapText="1"/>
    </xf>
    <xf numFmtId="0" fontId="107" fillId="52" borderId="67" xfId="0" applyFont="1" applyFill="1" applyBorder="1" applyAlignment="1">
      <alignment horizontal="center" vertical="center" wrapText="1"/>
    </xf>
    <xf numFmtId="0" fontId="107" fillId="52" borderId="66" xfId="0" applyFont="1" applyFill="1" applyBorder="1" applyAlignment="1">
      <alignment horizontal="center" vertical="center" wrapText="1"/>
    </xf>
    <xf numFmtId="0" fontId="105" fillId="52" borderId="68" xfId="0" applyFont="1" applyFill="1" applyBorder="1" applyAlignment="1">
      <alignment horizontal="justify" vertical="center" wrapText="1"/>
    </xf>
    <xf numFmtId="0" fontId="105" fillId="52" borderId="68" xfId="0" applyFont="1" applyFill="1" applyBorder="1" applyAlignment="1">
      <alignment horizontal="center" vertical="center" wrapText="1"/>
    </xf>
    <xf numFmtId="0" fontId="107" fillId="52" borderId="68" xfId="0" applyFont="1" applyFill="1" applyBorder="1" applyAlignment="1">
      <alignment horizontal="center" vertical="center" wrapText="1"/>
    </xf>
    <xf numFmtId="0" fontId="105" fillId="52" borderId="52" xfId="0" applyFont="1" applyFill="1" applyBorder="1" applyAlignment="1">
      <alignment horizontal="justify" vertical="center" wrapText="1"/>
    </xf>
    <xf numFmtId="0" fontId="105" fillId="52" borderId="57" xfId="0" applyFont="1" applyFill="1" applyBorder="1" applyAlignment="1">
      <alignment horizontal="justify" vertical="center" wrapText="1"/>
    </xf>
    <xf numFmtId="0" fontId="105" fillId="52" borderId="58" xfId="0" applyFont="1" applyFill="1" applyBorder="1" applyAlignment="1">
      <alignment horizontal="justify" vertical="center" wrapText="1"/>
    </xf>
    <xf numFmtId="0" fontId="105" fillId="52" borderId="60" xfId="0" applyFont="1" applyFill="1" applyBorder="1" applyAlignment="1">
      <alignment horizontal="justify" vertical="center" wrapText="1"/>
    </xf>
    <xf numFmtId="0" fontId="105" fillId="52" borderId="69" xfId="0" applyFont="1" applyFill="1" applyBorder="1" applyAlignment="1">
      <alignment horizontal="justify" vertical="center" wrapText="1"/>
    </xf>
    <xf numFmtId="0" fontId="105" fillId="52" borderId="60" xfId="0" applyFont="1" applyFill="1" applyBorder="1" applyAlignment="1">
      <alignment horizontal="center" vertical="center" wrapText="1"/>
    </xf>
    <xf numFmtId="0" fontId="105" fillId="52" borderId="69" xfId="0" applyFont="1" applyFill="1" applyBorder="1" applyAlignment="1">
      <alignment horizontal="center" vertical="center" wrapText="1"/>
    </xf>
    <xf numFmtId="0" fontId="107" fillId="52" borderId="69" xfId="0" applyFont="1" applyFill="1" applyBorder="1" applyAlignment="1">
      <alignment horizontal="center" vertical="center" wrapText="1"/>
    </xf>
    <xf numFmtId="0" fontId="105" fillId="0" borderId="57" xfId="0" applyFont="1" applyBorder="1" applyAlignment="1">
      <alignment horizontal="justify" vertical="center" wrapText="1"/>
    </xf>
    <xf numFmtId="0" fontId="105" fillId="0" borderId="58" xfId="0" applyFont="1" applyBorder="1" applyAlignment="1">
      <alignment horizontal="justify" vertical="center" wrapText="1"/>
    </xf>
    <xf numFmtId="0" fontId="107" fillId="52" borderId="12" xfId="0" applyFont="1" applyFill="1" applyBorder="1" applyAlignment="1">
      <alignment horizontal="center" vertical="center" wrapText="1"/>
    </xf>
    <xf numFmtId="171" fontId="22" fillId="52" borderId="52" xfId="0" applyNumberFormat="1" applyFont="1" applyFill="1" applyBorder="1" applyAlignment="1">
      <alignment horizontal="right" indent="1"/>
    </xf>
    <xf numFmtId="10" fontId="22" fillId="0" borderId="0" xfId="2" applyNumberFormat="1" applyFont="1" applyFill="1" applyAlignment="1">
      <alignment horizontal="center" vertical="center" wrapText="1"/>
    </xf>
    <xf numFmtId="10" fontId="22" fillId="52" borderId="0" xfId="2" applyNumberFormat="1" applyFont="1" applyFill="1" applyAlignment="1">
      <alignment horizontal="center" vertical="center" wrapText="1"/>
    </xf>
    <xf numFmtId="10" fontId="75" fillId="62" borderId="0" xfId="2" applyNumberFormat="1" applyFont="1" applyFill="1" applyAlignment="1">
      <alignment horizontal="center" vertical="center" wrapText="1"/>
    </xf>
    <xf numFmtId="49" fontId="45" fillId="66" borderId="27" xfId="0" applyNumberFormat="1" applyFont="1" applyFill="1" applyBorder="1" applyAlignment="1">
      <alignment horizontal="center" vertical="center" wrapText="1"/>
    </xf>
    <xf numFmtId="0" fontId="22" fillId="52" borderId="0" xfId="0" applyFont="1" applyFill="1" applyAlignment="1">
      <alignment horizontal="left"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168" fontId="1" fillId="58" borderId="12" xfId="0" applyNumberFormat="1" applyFont="1" applyFill="1" applyBorder="1" applyAlignment="1">
      <alignment horizontal="center" vertical="center"/>
    </xf>
    <xf numFmtId="168" fontId="1" fillId="55" borderId="12" xfId="0" applyNumberFormat="1" applyFont="1" applyFill="1" applyBorder="1" applyAlignment="1">
      <alignment horizontal="center" vertical="center"/>
    </xf>
    <xf numFmtId="168" fontId="1" fillId="52" borderId="12" xfId="0" applyNumberFormat="1" applyFont="1" applyFill="1" applyBorder="1" applyAlignment="1">
      <alignment horizontal="center" vertical="center"/>
    </xf>
    <xf numFmtId="166" fontId="0" fillId="0" borderId="0" xfId="1" applyNumberFormat="1" applyFont="1"/>
    <xf numFmtId="0" fontId="112" fillId="72" borderId="0" xfId="0" applyFont="1" applyFill="1"/>
    <xf numFmtId="9" fontId="112" fillId="72" borderId="0" xfId="0" applyNumberFormat="1" applyFont="1" applyFill="1"/>
    <xf numFmtId="4" fontId="111" fillId="71" borderId="0" xfId="0" applyNumberFormat="1" applyFont="1" applyFill="1" applyAlignment="1">
      <alignment horizontal="center" vertical="center"/>
    </xf>
    <xf numFmtId="4" fontId="0" fillId="54" borderId="0" xfId="0" applyNumberFormat="1" applyFill="1"/>
    <xf numFmtId="4" fontId="63" fillId="61" borderId="36" xfId="1020" applyFont="1" applyFill="1" applyBorder="1" applyAlignment="1">
      <alignment horizontal="center" vertical="center" wrapText="1"/>
    </xf>
    <xf numFmtId="4" fontId="0" fillId="0" borderId="0" xfId="0" applyNumberFormat="1"/>
    <xf numFmtId="4" fontId="112" fillId="72" borderId="0" xfId="0" applyNumberFormat="1" applyFont="1" applyFill="1"/>
    <xf numFmtId="0" fontId="59" fillId="0" borderId="0" xfId="0" applyFont="1" applyAlignment="1">
      <alignment horizontal="center" vertical="center" wrapText="1"/>
    </xf>
    <xf numFmtId="0" fontId="22" fillId="0" borderId="0" xfId="0" applyFont="1" applyAlignment="1">
      <alignment horizontal="left"/>
    </xf>
    <xf numFmtId="0" fontId="101" fillId="0" borderId="0" xfId="0" applyFont="1" applyAlignment="1">
      <alignment horizontal="center"/>
    </xf>
    <xf numFmtId="0" fontId="101" fillId="0" borderId="0" xfId="0" applyFont="1" applyAlignment="1">
      <alignment horizontal="left"/>
    </xf>
    <xf numFmtId="0" fontId="103" fillId="0" borderId="0" xfId="0" applyFont="1"/>
    <xf numFmtId="0" fontId="6" fillId="0" borderId="12" xfId="1022" applyFont="1" applyBorder="1" applyAlignment="1">
      <alignment horizontal="center" vertical="center" wrapText="1"/>
    </xf>
    <xf numFmtId="0" fontId="6" fillId="0" borderId="35" xfId="1022" applyFont="1" applyBorder="1" applyAlignment="1">
      <alignment horizontal="center" vertical="center" wrapText="1"/>
    </xf>
    <xf numFmtId="0" fontId="109" fillId="0" borderId="0" xfId="0" applyFont="1" applyAlignment="1">
      <alignment horizontal="left" vertical="center"/>
    </xf>
    <xf numFmtId="0" fontId="105" fillId="52" borderId="0" xfId="0" applyFont="1" applyFill="1" applyAlignment="1">
      <alignment horizontal="right" vertical="center" wrapText="1"/>
    </xf>
    <xf numFmtId="0" fontId="108" fillId="52" borderId="0" xfId="0" applyFont="1" applyFill="1" applyAlignment="1">
      <alignment horizontal="center" vertical="center"/>
    </xf>
    <xf numFmtId="0" fontId="4" fillId="52" borderId="0" xfId="1022" applyFont="1" applyFill="1" applyAlignment="1">
      <alignment horizontal="left" vertical="top" wrapText="1"/>
    </xf>
    <xf numFmtId="0" fontId="4" fillId="52" borderId="0" xfId="1022" applyFont="1" applyFill="1" applyAlignment="1">
      <alignment horizontal="center" vertical="top" wrapText="1"/>
    </xf>
    <xf numFmtId="170" fontId="4" fillId="52" borderId="0" xfId="1022" applyNumberFormat="1" applyFont="1" applyFill="1" applyAlignment="1">
      <alignment horizontal="center" vertical="top" wrapText="1"/>
    </xf>
    <xf numFmtId="0" fontId="6" fillId="0" borderId="64" xfId="1022" applyFont="1" applyBorder="1" applyAlignment="1">
      <alignment horizontal="center" vertical="center" wrapText="1"/>
    </xf>
    <xf numFmtId="0" fontId="53" fillId="54" borderId="0" xfId="0" applyFont="1" applyFill="1" applyAlignment="1">
      <alignment horizontal="left" vertical="center" wrapText="1"/>
    </xf>
    <xf numFmtId="0" fontId="51" fillId="54" borderId="30" xfId="1015" applyFont="1" applyFill="1" applyBorder="1" applyAlignment="1" applyProtection="1">
      <alignment horizontal="left" vertical="center"/>
    </xf>
    <xf numFmtId="0" fontId="51" fillId="54" borderId="29" xfId="1015" applyFont="1" applyFill="1" applyBorder="1" applyAlignment="1" applyProtection="1">
      <alignment horizontal="left" vertical="center"/>
    </xf>
    <xf numFmtId="0" fontId="51" fillId="54" borderId="33" xfId="1015" applyFont="1" applyFill="1" applyBorder="1" applyAlignment="1" applyProtection="1">
      <alignment horizontal="left" vertical="center"/>
    </xf>
    <xf numFmtId="0" fontId="51" fillId="54" borderId="34" xfId="1015" applyFont="1" applyFill="1" applyBorder="1" applyAlignment="1" applyProtection="1">
      <alignment horizontal="left" vertical="center"/>
    </xf>
    <xf numFmtId="0" fontId="51" fillId="54" borderId="32" xfId="1015" applyFont="1" applyFill="1" applyBorder="1" applyAlignment="1" applyProtection="1">
      <alignment horizontal="left" vertical="center"/>
    </xf>
    <xf numFmtId="0" fontId="51" fillId="54" borderId="0" xfId="1015" applyFont="1" applyFill="1" applyAlignment="1" applyProtection="1">
      <alignment horizontal="left" vertical="center"/>
    </xf>
    <xf numFmtId="0" fontId="42" fillId="52" borderId="17" xfId="0" applyFont="1" applyFill="1" applyBorder="1" applyAlignment="1">
      <alignment horizontal="center" vertical="center" textRotation="90" wrapText="1"/>
    </xf>
    <xf numFmtId="0" fontId="42" fillId="52" borderId="21" xfId="0" applyFont="1" applyFill="1" applyBorder="1" applyAlignment="1">
      <alignment horizontal="center" vertical="center" textRotation="90" wrapText="1"/>
    </xf>
    <xf numFmtId="0" fontId="66" fillId="0" borderId="0" xfId="0" applyFont="1" applyAlignment="1">
      <alignment horizontal="center" vertical="center"/>
    </xf>
    <xf numFmtId="0" fontId="74" fillId="0" borderId="0" xfId="0" applyFont="1" applyAlignment="1">
      <alignment horizontal="left" vertical="center" wrapText="1"/>
    </xf>
    <xf numFmtId="0" fontId="74" fillId="0" borderId="14" xfId="0" applyFont="1" applyBorder="1" applyAlignment="1">
      <alignment horizontal="left" vertical="center" wrapText="1"/>
    </xf>
    <xf numFmtId="0" fontId="32" fillId="64" borderId="0" xfId="0" applyFont="1" applyFill="1" applyAlignment="1">
      <alignment horizontal="center" vertical="center" wrapText="1"/>
    </xf>
    <xf numFmtId="0" fontId="35" fillId="65" borderId="0" xfId="0" applyFont="1" applyFill="1" applyAlignment="1">
      <alignment horizontal="center" vertical="center" wrapText="1" readingOrder="1"/>
    </xf>
    <xf numFmtId="0" fontId="42" fillId="52" borderId="17" xfId="0" applyFont="1" applyFill="1" applyBorder="1" applyAlignment="1">
      <alignment horizontal="center" vertical="center" textRotation="90"/>
    </xf>
    <xf numFmtId="0" fontId="111" fillId="71" borderId="0" xfId="0" applyFont="1" applyFill="1" applyAlignment="1">
      <alignment horizontal="center" vertical="center"/>
    </xf>
    <xf numFmtId="0" fontId="67" fillId="0" borderId="0" xfId="0" applyFont="1" applyAlignment="1">
      <alignment horizontal="center" vertical="center"/>
    </xf>
    <xf numFmtId="0" fontId="22" fillId="0" borderId="0" xfId="0" applyFont="1" applyAlignment="1">
      <alignment horizontal="left" vertical="center" wrapText="1" readingOrder="1"/>
    </xf>
    <xf numFmtId="0" fontId="71" fillId="0" borderId="16" xfId="2" applyFont="1" applyFill="1" applyBorder="1" applyAlignment="1">
      <alignment horizontal="center" vertical="center" wrapText="1"/>
    </xf>
    <xf numFmtId="0" fontId="37" fillId="52" borderId="0" xfId="0" applyFont="1" applyFill="1" applyAlignment="1">
      <alignment horizontal="left" vertical="center" wrapText="1"/>
    </xf>
    <xf numFmtId="0" fontId="82" fillId="0" borderId="0" xfId="0" applyFont="1" applyAlignment="1">
      <alignment horizontal="center" vertical="center" wrapText="1"/>
    </xf>
    <xf numFmtId="0" fontId="72" fillId="0" borderId="0" xfId="0" applyFont="1" applyAlignment="1">
      <alignment horizontal="center" vertical="center" wrapText="1"/>
    </xf>
    <xf numFmtId="0" fontId="2" fillId="0" borderId="44" xfId="0" applyFont="1" applyBorder="1" applyAlignment="1">
      <alignment horizontal="center"/>
    </xf>
    <xf numFmtId="0" fontId="71" fillId="0" borderId="0" xfId="0" applyFont="1" applyAlignment="1">
      <alignment horizontal="center" vertical="center" wrapText="1"/>
    </xf>
    <xf numFmtId="0" fontId="110" fillId="0" borderId="0" xfId="0" applyFont="1" applyAlignment="1">
      <alignment horizontal="left" vertical="center"/>
    </xf>
    <xf numFmtId="0" fontId="68" fillId="0" borderId="0" xfId="0" applyFont="1" applyAlignment="1">
      <alignment horizontal="center" vertical="center"/>
    </xf>
    <xf numFmtId="0" fontId="4" fillId="52" borderId="0" xfId="0" applyFont="1" applyFill="1" applyAlignment="1">
      <alignment horizontal="left" vertical="center" wrapText="1"/>
    </xf>
    <xf numFmtId="0" fontId="108" fillId="0" borderId="0" xfId="0" applyFont="1" applyAlignment="1">
      <alignment horizontal="center" vertical="center"/>
    </xf>
    <xf numFmtId="0" fontId="104" fillId="0" borderId="14" xfId="1022" applyFont="1" applyBorder="1" applyAlignment="1">
      <alignment horizontal="center" vertical="center"/>
    </xf>
    <xf numFmtId="0" fontId="108" fillId="52" borderId="0" xfId="0" applyFont="1" applyFill="1" applyAlignment="1">
      <alignment horizontal="center" vertical="center"/>
    </xf>
    <xf numFmtId="0" fontId="104" fillId="52" borderId="0" xfId="1022" applyFont="1" applyFill="1" applyAlignment="1">
      <alignment horizontal="center" vertical="center"/>
    </xf>
    <xf numFmtId="0" fontId="104" fillId="52" borderId="14" xfId="1022" applyFont="1" applyFill="1" applyBorder="1" applyAlignment="1">
      <alignment horizontal="center" vertical="center"/>
    </xf>
    <xf numFmtId="0" fontId="30" fillId="62" borderId="0" xfId="0" applyFont="1" applyFill="1" applyAlignment="1">
      <alignment horizontal="left" vertical="center" wrapText="1"/>
    </xf>
    <xf numFmtId="0" fontId="73" fillId="0" borderId="0" xfId="0" applyFont="1" applyAlignment="1">
      <alignment horizontal="center" vertical="center" wrapText="1"/>
    </xf>
    <xf numFmtId="0" fontId="30" fillId="68" borderId="64" xfId="0" applyFont="1" applyFill="1" applyBorder="1" applyAlignment="1">
      <alignment horizontal="center" vertical="center" wrapText="1"/>
    </xf>
    <xf numFmtId="0" fontId="30" fillId="68" borderId="44" xfId="0" applyFont="1" applyFill="1" applyBorder="1" applyAlignment="1">
      <alignment horizontal="center" vertical="center" wrapText="1"/>
    </xf>
    <xf numFmtId="0" fontId="30" fillId="68" borderId="35" xfId="0" applyFont="1" applyFill="1" applyBorder="1" applyAlignment="1">
      <alignment horizontal="center" vertical="center" wrapText="1"/>
    </xf>
    <xf numFmtId="0" fontId="36" fillId="69" borderId="64" xfId="0" applyFont="1" applyFill="1" applyBorder="1" applyAlignment="1">
      <alignment horizontal="center" vertical="center" wrapText="1"/>
    </xf>
    <xf numFmtId="0" fontId="36" fillId="69" borderId="44" xfId="0" applyFont="1" applyFill="1" applyBorder="1" applyAlignment="1">
      <alignment horizontal="center" vertical="center" wrapText="1"/>
    </xf>
    <xf numFmtId="0" fontId="36" fillId="69" borderId="35" xfId="0" applyFont="1" applyFill="1" applyBorder="1" applyAlignment="1">
      <alignment horizontal="center" vertical="center" wrapText="1"/>
    </xf>
  </cellXfs>
  <cellStyles count="1023">
    <cellStyle name="Accent1 - 20%" xfId="9" xr:uid="{00000000-0005-0000-0000-000000000000}"/>
    <cellStyle name="Accent1 - 20% 2" xfId="10" xr:uid="{00000000-0005-0000-0000-000001000000}"/>
    <cellStyle name="Accent1 - 20% 3" xfId="11" xr:uid="{00000000-0005-0000-0000-000002000000}"/>
    <cellStyle name="Accent1 - 20% 4" xfId="12" xr:uid="{00000000-0005-0000-0000-000003000000}"/>
    <cellStyle name="Accent1 - 40%" xfId="13" xr:uid="{00000000-0005-0000-0000-000004000000}"/>
    <cellStyle name="Accent1 - 40% 2" xfId="14" xr:uid="{00000000-0005-0000-0000-000005000000}"/>
    <cellStyle name="Accent1 - 40% 3" xfId="15" xr:uid="{00000000-0005-0000-0000-000006000000}"/>
    <cellStyle name="Accent1 - 40% 4" xfId="16" xr:uid="{00000000-0005-0000-0000-000007000000}"/>
    <cellStyle name="Accent1 - 60%" xfId="17" xr:uid="{00000000-0005-0000-0000-000008000000}"/>
    <cellStyle name="Accent1 - 60% 2" xfId="18" xr:uid="{00000000-0005-0000-0000-000009000000}"/>
    <cellStyle name="Accent1 - 60% 3" xfId="19" xr:uid="{00000000-0005-0000-0000-00000A000000}"/>
    <cellStyle name="Accent1 - 60% 4" xfId="20" xr:uid="{00000000-0005-0000-0000-00000B000000}"/>
    <cellStyle name="Accent1 10" xfId="21" xr:uid="{00000000-0005-0000-0000-00000C000000}"/>
    <cellStyle name="Accent1 11" xfId="22" xr:uid="{00000000-0005-0000-0000-00000D000000}"/>
    <cellStyle name="Accent1 12" xfId="23" xr:uid="{00000000-0005-0000-0000-00000E000000}"/>
    <cellStyle name="Accent1 13" xfId="24" xr:uid="{00000000-0005-0000-0000-00000F000000}"/>
    <cellStyle name="Accent1 14" xfId="25" xr:uid="{00000000-0005-0000-0000-000010000000}"/>
    <cellStyle name="Accent1 15" xfId="26" xr:uid="{00000000-0005-0000-0000-000011000000}"/>
    <cellStyle name="Accent1 16" xfId="27" xr:uid="{00000000-0005-0000-0000-000012000000}"/>
    <cellStyle name="Accent1 17" xfId="28" xr:uid="{00000000-0005-0000-0000-000013000000}"/>
    <cellStyle name="Accent1 18" xfId="29" xr:uid="{00000000-0005-0000-0000-000014000000}"/>
    <cellStyle name="Accent1 19" xfId="30" xr:uid="{00000000-0005-0000-0000-000015000000}"/>
    <cellStyle name="Accent1 2" xfId="31" xr:uid="{00000000-0005-0000-0000-000016000000}"/>
    <cellStyle name="Accent1 20" xfId="32" xr:uid="{00000000-0005-0000-0000-000017000000}"/>
    <cellStyle name="Accent1 21" xfId="33" xr:uid="{00000000-0005-0000-0000-000018000000}"/>
    <cellStyle name="Accent1 22" xfId="34" xr:uid="{00000000-0005-0000-0000-000019000000}"/>
    <cellStyle name="Accent1 23" xfId="35" xr:uid="{00000000-0005-0000-0000-00001A000000}"/>
    <cellStyle name="Accent1 3" xfId="36" xr:uid="{00000000-0005-0000-0000-00001B000000}"/>
    <cellStyle name="Accent1 4" xfId="37" xr:uid="{00000000-0005-0000-0000-00001C000000}"/>
    <cellStyle name="Accent1 5" xfId="38" xr:uid="{00000000-0005-0000-0000-00001D000000}"/>
    <cellStyle name="Accent1 6" xfId="39" xr:uid="{00000000-0005-0000-0000-00001E000000}"/>
    <cellStyle name="Accent1 7" xfId="40" xr:uid="{00000000-0005-0000-0000-00001F000000}"/>
    <cellStyle name="Accent1 8" xfId="41" xr:uid="{00000000-0005-0000-0000-000020000000}"/>
    <cellStyle name="Accent1 9" xfId="42" xr:uid="{00000000-0005-0000-0000-000021000000}"/>
    <cellStyle name="Accent2 - 20%" xfId="43" xr:uid="{00000000-0005-0000-0000-000022000000}"/>
    <cellStyle name="Accent2 - 20% 2" xfId="44" xr:uid="{00000000-0005-0000-0000-000023000000}"/>
    <cellStyle name="Accent2 - 20% 3" xfId="45" xr:uid="{00000000-0005-0000-0000-000024000000}"/>
    <cellStyle name="Accent2 - 20% 4" xfId="46" xr:uid="{00000000-0005-0000-0000-000025000000}"/>
    <cellStyle name="Accent2 - 40%" xfId="47" xr:uid="{00000000-0005-0000-0000-000026000000}"/>
    <cellStyle name="Accent2 - 40% 2" xfId="48" xr:uid="{00000000-0005-0000-0000-000027000000}"/>
    <cellStyle name="Accent2 - 40% 3" xfId="49" xr:uid="{00000000-0005-0000-0000-000028000000}"/>
    <cellStyle name="Accent2 - 40% 4" xfId="50" xr:uid="{00000000-0005-0000-0000-000029000000}"/>
    <cellStyle name="Accent2 - 60%" xfId="51" xr:uid="{00000000-0005-0000-0000-00002A000000}"/>
    <cellStyle name="Accent2 - 60% 2" xfId="52" xr:uid="{00000000-0005-0000-0000-00002B000000}"/>
    <cellStyle name="Accent2 - 60% 3" xfId="53" xr:uid="{00000000-0005-0000-0000-00002C000000}"/>
    <cellStyle name="Accent2 - 60% 4" xfId="54" xr:uid="{00000000-0005-0000-0000-00002D000000}"/>
    <cellStyle name="Accent2 10" xfId="55" xr:uid="{00000000-0005-0000-0000-00002E000000}"/>
    <cellStyle name="Accent2 11" xfId="56" xr:uid="{00000000-0005-0000-0000-00002F000000}"/>
    <cellStyle name="Accent2 12" xfId="57" xr:uid="{00000000-0005-0000-0000-000030000000}"/>
    <cellStyle name="Accent2 13" xfId="58" xr:uid="{00000000-0005-0000-0000-000031000000}"/>
    <cellStyle name="Accent2 14" xfId="59" xr:uid="{00000000-0005-0000-0000-000032000000}"/>
    <cellStyle name="Accent2 15" xfId="60" xr:uid="{00000000-0005-0000-0000-000033000000}"/>
    <cellStyle name="Accent2 16" xfId="61" xr:uid="{00000000-0005-0000-0000-000034000000}"/>
    <cellStyle name="Accent2 17" xfId="62" xr:uid="{00000000-0005-0000-0000-000035000000}"/>
    <cellStyle name="Accent2 18" xfId="63" xr:uid="{00000000-0005-0000-0000-000036000000}"/>
    <cellStyle name="Accent2 19" xfId="64" xr:uid="{00000000-0005-0000-0000-000037000000}"/>
    <cellStyle name="Accent2 2" xfId="65" xr:uid="{00000000-0005-0000-0000-000038000000}"/>
    <cellStyle name="Accent2 20" xfId="66" xr:uid="{00000000-0005-0000-0000-000039000000}"/>
    <cellStyle name="Accent2 21" xfId="67" xr:uid="{00000000-0005-0000-0000-00003A000000}"/>
    <cellStyle name="Accent2 22" xfId="68" xr:uid="{00000000-0005-0000-0000-00003B000000}"/>
    <cellStyle name="Accent2 23" xfId="69" xr:uid="{00000000-0005-0000-0000-00003C000000}"/>
    <cellStyle name="Accent2 3" xfId="70" xr:uid="{00000000-0005-0000-0000-00003D000000}"/>
    <cellStyle name="Accent2 4" xfId="71" xr:uid="{00000000-0005-0000-0000-00003E000000}"/>
    <cellStyle name="Accent2 5" xfId="72" xr:uid="{00000000-0005-0000-0000-00003F000000}"/>
    <cellStyle name="Accent2 6" xfId="73" xr:uid="{00000000-0005-0000-0000-000040000000}"/>
    <cellStyle name="Accent2 7" xfId="74" xr:uid="{00000000-0005-0000-0000-000041000000}"/>
    <cellStyle name="Accent2 8" xfId="75" xr:uid="{00000000-0005-0000-0000-000042000000}"/>
    <cellStyle name="Accent2 9" xfId="76" xr:uid="{00000000-0005-0000-0000-000043000000}"/>
    <cellStyle name="Accent3 - 20%" xfId="77" xr:uid="{00000000-0005-0000-0000-000044000000}"/>
    <cellStyle name="Accent3 - 20% 2" xfId="78" xr:uid="{00000000-0005-0000-0000-000045000000}"/>
    <cellStyle name="Accent3 - 20% 3" xfId="79" xr:uid="{00000000-0005-0000-0000-000046000000}"/>
    <cellStyle name="Accent3 - 20% 4" xfId="80" xr:uid="{00000000-0005-0000-0000-000047000000}"/>
    <cellStyle name="Accent3 - 40%" xfId="81" xr:uid="{00000000-0005-0000-0000-000048000000}"/>
    <cellStyle name="Accent3 - 40% 2" xfId="82" xr:uid="{00000000-0005-0000-0000-000049000000}"/>
    <cellStyle name="Accent3 - 40% 3" xfId="83" xr:uid="{00000000-0005-0000-0000-00004A000000}"/>
    <cellStyle name="Accent3 - 40% 4" xfId="84" xr:uid="{00000000-0005-0000-0000-00004B000000}"/>
    <cellStyle name="Accent3 - 60%" xfId="85" xr:uid="{00000000-0005-0000-0000-00004C000000}"/>
    <cellStyle name="Accent3 - 60% 2" xfId="86" xr:uid="{00000000-0005-0000-0000-00004D000000}"/>
    <cellStyle name="Accent3 - 60% 3" xfId="87" xr:uid="{00000000-0005-0000-0000-00004E000000}"/>
    <cellStyle name="Accent3 - 60% 4" xfId="88" xr:uid="{00000000-0005-0000-0000-00004F000000}"/>
    <cellStyle name="Accent3 10" xfId="89" xr:uid="{00000000-0005-0000-0000-000050000000}"/>
    <cellStyle name="Accent3 11" xfId="90" xr:uid="{00000000-0005-0000-0000-000051000000}"/>
    <cellStyle name="Accent3 12" xfId="91" xr:uid="{00000000-0005-0000-0000-000052000000}"/>
    <cellStyle name="Accent3 13" xfId="92" xr:uid="{00000000-0005-0000-0000-000053000000}"/>
    <cellStyle name="Accent3 14" xfId="93" xr:uid="{00000000-0005-0000-0000-000054000000}"/>
    <cellStyle name="Accent3 15" xfId="94" xr:uid="{00000000-0005-0000-0000-000055000000}"/>
    <cellStyle name="Accent3 16" xfId="95" xr:uid="{00000000-0005-0000-0000-000056000000}"/>
    <cellStyle name="Accent3 17" xfId="96" xr:uid="{00000000-0005-0000-0000-000057000000}"/>
    <cellStyle name="Accent3 18" xfId="97" xr:uid="{00000000-0005-0000-0000-000058000000}"/>
    <cellStyle name="Accent3 19" xfId="98" xr:uid="{00000000-0005-0000-0000-000059000000}"/>
    <cellStyle name="Accent3 2" xfId="99" xr:uid="{00000000-0005-0000-0000-00005A000000}"/>
    <cellStyle name="Accent3 20" xfId="100" xr:uid="{00000000-0005-0000-0000-00005B000000}"/>
    <cellStyle name="Accent3 21" xfId="101" xr:uid="{00000000-0005-0000-0000-00005C000000}"/>
    <cellStyle name="Accent3 22" xfId="102" xr:uid="{00000000-0005-0000-0000-00005D000000}"/>
    <cellStyle name="Accent3 23" xfId="103" xr:uid="{00000000-0005-0000-0000-00005E000000}"/>
    <cellStyle name="Accent3 3" xfId="104" xr:uid="{00000000-0005-0000-0000-00005F000000}"/>
    <cellStyle name="Accent3 4" xfId="105" xr:uid="{00000000-0005-0000-0000-000060000000}"/>
    <cellStyle name="Accent3 5" xfId="106" xr:uid="{00000000-0005-0000-0000-000061000000}"/>
    <cellStyle name="Accent3 6" xfId="107" xr:uid="{00000000-0005-0000-0000-000062000000}"/>
    <cellStyle name="Accent3 7" xfId="108" xr:uid="{00000000-0005-0000-0000-000063000000}"/>
    <cellStyle name="Accent3 8" xfId="109" xr:uid="{00000000-0005-0000-0000-000064000000}"/>
    <cellStyle name="Accent3 9" xfId="110" xr:uid="{00000000-0005-0000-0000-000065000000}"/>
    <cellStyle name="Accent4 - 20%" xfId="111" xr:uid="{00000000-0005-0000-0000-000066000000}"/>
    <cellStyle name="Accent4 - 20% 2" xfId="112" xr:uid="{00000000-0005-0000-0000-000067000000}"/>
    <cellStyle name="Accent4 - 20% 3" xfId="113" xr:uid="{00000000-0005-0000-0000-000068000000}"/>
    <cellStyle name="Accent4 - 20% 4" xfId="114" xr:uid="{00000000-0005-0000-0000-000069000000}"/>
    <cellStyle name="Accent4 - 40%" xfId="115" xr:uid="{00000000-0005-0000-0000-00006A000000}"/>
    <cellStyle name="Accent4 - 40% 2" xfId="116" xr:uid="{00000000-0005-0000-0000-00006B000000}"/>
    <cellStyle name="Accent4 - 40% 3" xfId="117" xr:uid="{00000000-0005-0000-0000-00006C000000}"/>
    <cellStyle name="Accent4 - 40% 4" xfId="118" xr:uid="{00000000-0005-0000-0000-00006D000000}"/>
    <cellStyle name="Accent4 - 60%" xfId="119" xr:uid="{00000000-0005-0000-0000-00006E000000}"/>
    <cellStyle name="Accent4 - 60% 2" xfId="120" xr:uid="{00000000-0005-0000-0000-00006F000000}"/>
    <cellStyle name="Accent4 - 60% 3" xfId="121" xr:uid="{00000000-0005-0000-0000-000070000000}"/>
    <cellStyle name="Accent4 - 60% 4" xfId="122" xr:uid="{00000000-0005-0000-0000-000071000000}"/>
    <cellStyle name="Accent4 10" xfId="123" xr:uid="{00000000-0005-0000-0000-000072000000}"/>
    <cellStyle name="Accent4 11" xfId="124" xr:uid="{00000000-0005-0000-0000-000073000000}"/>
    <cellStyle name="Accent4 12" xfId="125" xr:uid="{00000000-0005-0000-0000-000074000000}"/>
    <cellStyle name="Accent4 13" xfId="126" xr:uid="{00000000-0005-0000-0000-000075000000}"/>
    <cellStyle name="Accent4 14" xfId="127" xr:uid="{00000000-0005-0000-0000-000076000000}"/>
    <cellStyle name="Accent4 15" xfId="128" xr:uid="{00000000-0005-0000-0000-000077000000}"/>
    <cellStyle name="Accent4 16" xfId="129" xr:uid="{00000000-0005-0000-0000-000078000000}"/>
    <cellStyle name="Accent4 17" xfId="130" xr:uid="{00000000-0005-0000-0000-000079000000}"/>
    <cellStyle name="Accent4 18" xfId="131" xr:uid="{00000000-0005-0000-0000-00007A000000}"/>
    <cellStyle name="Accent4 19" xfId="132" xr:uid="{00000000-0005-0000-0000-00007B000000}"/>
    <cellStyle name="Accent4 2" xfId="133" xr:uid="{00000000-0005-0000-0000-00007C000000}"/>
    <cellStyle name="Accent4 20" xfId="134" xr:uid="{00000000-0005-0000-0000-00007D000000}"/>
    <cellStyle name="Accent4 21" xfId="135" xr:uid="{00000000-0005-0000-0000-00007E000000}"/>
    <cellStyle name="Accent4 22" xfId="136" xr:uid="{00000000-0005-0000-0000-00007F000000}"/>
    <cellStyle name="Accent4 23" xfId="137" xr:uid="{00000000-0005-0000-0000-000080000000}"/>
    <cellStyle name="Accent4 3" xfId="138" xr:uid="{00000000-0005-0000-0000-000081000000}"/>
    <cellStyle name="Accent4 4" xfId="139" xr:uid="{00000000-0005-0000-0000-000082000000}"/>
    <cellStyle name="Accent4 5" xfId="140" xr:uid="{00000000-0005-0000-0000-000083000000}"/>
    <cellStyle name="Accent4 6" xfId="141" xr:uid="{00000000-0005-0000-0000-000084000000}"/>
    <cellStyle name="Accent4 7" xfId="142" xr:uid="{00000000-0005-0000-0000-000085000000}"/>
    <cellStyle name="Accent4 8" xfId="143" xr:uid="{00000000-0005-0000-0000-000086000000}"/>
    <cellStyle name="Accent4 9" xfId="144" xr:uid="{00000000-0005-0000-0000-000087000000}"/>
    <cellStyle name="Accent5 - 20%" xfId="145" xr:uid="{00000000-0005-0000-0000-000088000000}"/>
    <cellStyle name="Accent5 - 20% 2" xfId="146" xr:uid="{00000000-0005-0000-0000-000089000000}"/>
    <cellStyle name="Accent5 - 20% 3" xfId="147" xr:uid="{00000000-0005-0000-0000-00008A000000}"/>
    <cellStyle name="Accent5 - 20% 4" xfId="148" xr:uid="{00000000-0005-0000-0000-00008B000000}"/>
    <cellStyle name="Accent5 - 40%" xfId="149" xr:uid="{00000000-0005-0000-0000-00008C000000}"/>
    <cellStyle name="Accent5 - 40% 2" xfId="150" xr:uid="{00000000-0005-0000-0000-00008D000000}"/>
    <cellStyle name="Accent5 - 40% 3" xfId="151" xr:uid="{00000000-0005-0000-0000-00008E000000}"/>
    <cellStyle name="Accent5 - 40% 4" xfId="152" xr:uid="{00000000-0005-0000-0000-00008F000000}"/>
    <cellStyle name="Accent5 - 60%" xfId="153" xr:uid="{00000000-0005-0000-0000-000090000000}"/>
    <cellStyle name="Accent5 - 60% 2" xfId="154" xr:uid="{00000000-0005-0000-0000-000091000000}"/>
    <cellStyle name="Accent5 - 60% 3" xfId="155" xr:uid="{00000000-0005-0000-0000-000092000000}"/>
    <cellStyle name="Accent5 - 60% 4" xfId="156" xr:uid="{00000000-0005-0000-0000-000093000000}"/>
    <cellStyle name="Accent5 10" xfId="157" xr:uid="{00000000-0005-0000-0000-000094000000}"/>
    <cellStyle name="Accent5 11" xfId="158" xr:uid="{00000000-0005-0000-0000-000095000000}"/>
    <cellStyle name="Accent5 12" xfId="159" xr:uid="{00000000-0005-0000-0000-000096000000}"/>
    <cellStyle name="Accent5 13" xfId="160" xr:uid="{00000000-0005-0000-0000-000097000000}"/>
    <cellStyle name="Accent5 14" xfId="161" xr:uid="{00000000-0005-0000-0000-000098000000}"/>
    <cellStyle name="Accent5 15" xfId="162" xr:uid="{00000000-0005-0000-0000-000099000000}"/>
    <cellStyle name="Accent5 16" xfId="163" xr:uid="{00000000-0005-0000-0000-00009A000000}"/>
    <cellStyle name="Accent5 17" xfId="164" xr:uid="{00000000-0005-0000-0000-00009B000000}"/>
    <cellStyle name="Accent5 18" xfId="165" xr:uid="{00000000-0005-0000-0000-00009C000000}"/>
    <cellStyle name="Accent5 19" xfId="166" xr:uid="{00000000-0005-0000-0000-00009D000000}"/>
    <cellStyle name="Accent5 2" xfId="167" xr:uid="{00000000-0005-0000-0000-00009E000000}"/>
    <cellStyle name="Accent5 20" xfId="168" xr:uid="{00000000-0005-0000-0000-00009F000000}"/>
    <cellStyle name="Accent5 21" xfId="169" xr:uid="{00000000-0005-0000-0000-0000A0000000}"/>
    <cellStyle name="Accent5 22" xfId="170" xr:uid="{00000000-0005-0000-0000-0000A1000000}"/>
    <cellStyle name="Accent5 23" xfId="171" xr:uid="{00000000-0005-0000-0000-0000A2000000}"/>
    <cellStyle name="Accent5 3" xfId="172" xr:uid="{00000000-0005-0000-0000-0000A3000000}"/>
    <cellStyle name="Accent5 4" xfId="173" xr:uid="{00000000-0005-0000-0000-0000A4000000}"/>
    <cellStyle name="Accent5 5" xfId="174" xr:uid="{00000000-0005-0000-0000-0000A5000000}"/>
    <cellStyle name="Accent5 6" xfId="175" xr:uid="{00000000-0005-0000-0000-0000A6000000}"/>
    <cellStyle name="Accent5 7" xfId="176" xr:uid="{00000000-0005-0000-0000-0000A7000000}"/>
    <cellStyle name="Accent5 8" xfId="177" xr:uid="{00000000-0005-0000-0000-0000A8000000}"/>
    <cellStyle name="Accent5 9" xfId="178" xr:uid="{00000000-0005-0000-0000-0000A9000000}"/>
    <cellStyle name="Accent6 - 20%" xfId="179" xr:uid="{00000000-0005-0000-0000-0000AA000000}"/>
    <cellStyle name="Accent6 - 20% 2" xfId="180" xr:uid="{00000000-0005-0000-0000-0000AB000000}"/>
    <cellStyle name="Accent6 - 20% 3" xfId="181" xr:uid="{00000000-0005-0000-0000-0000AC000000}"/>
    <cellStyle name="Accent6 - 20% 4" xfId="182" xr:uid="{00000000-0005-0000-0000-0000AD000000}"/>
    <cellStyle name="Accent6 - 40%" xfId="183" xr:uid="{00000000-0005-0000-0000-0000AE000000}"/>
    <cellStyle name="Accent6 - 40% 2" xfId="184" xr:uid="{00000000-0005-0000-0000-0000AF000000}"/>
    <cellStyle name="Accent6 - 40% 3" xfId="185" xr:uid="{00000000-0005-0000-0000-0000B0000000}"/>
    <cellStyle name="Accent6 - 40% 4" xfId="186" xr:uid="{00000000-0005-0000-0000-0000B1000000}"/>
    <cellStyle name="Accent6 - 60%" xfId="187" xr:uid="{00000000-0005-0000-0000-0000B2000000}"/>
    <cellStyle name="Accent6 - 60% 2" xfId="188" xr:uid="{00000000-0005-0000-0000-0000B3000000}"/>
    <cellStyle name="Accent6 - 60% 3" xfId="189" xr:uid="{00000000-0005-0000-0000-0000B4000000}"/>
    <cellStyle name="Accent6 - 60% 4" xfId="190" xr:uid="{00000000-0005-0000-0000-0000B5000000}"/>
    <cellStyle name="Accent6 10" xfId="191" xr:uid="{00000000-0005-0000-0000-0000B6000000}"/>
    <cellStyle name="Accent6 11" xfId="192" xr:uid="{00000000-0005-0000-0000-0000B7000000}"/>
    <cellStyle name="Accent6 12" xfId="193" xr:uid="{00000000-0005-0000-0000-0000B8000000}"/>
    <cellStyle name="Accent6 13" xfId="194" xr:uid="{00000000-0005-0000-0000-0000B9000000}"/>
    <cellStyle name="Accent6 14" xfId="195" xr:uid="{00000000-0005-0000-0000-0000BA000000}"/>
    <cellStyle name="Accent6 15" xfId="196" xr:uid="{00000000-0005-0000-0000-0000BB000000}"/>
    <cellStyle name="Accent6 16" xfId="197" xr:uid="{00000000-0005-0000-0000-0000BC000000}"/>
    <cellStyle name="Accent6 17" xfId="198" xr:uid="{00000000-0005-0000-0000-0000BD000000}"/>
    <cellStyle name="Accent6 18" xfId="199" xr:uid="{00000000-0005-0000-0000-0000BE000000}"/>
    <cellStyle name="Accent6 19" xfId="200" xr:uid="{00000000-0005-0000-0000-0000BF000000}"/>
    <cellStyle name="Accent6 2" xfId="201" xr:uid="{00000000-0005-0000-0000-0000C0000000}"/>
    <cellStyle name="Accent6 20" xfId="202" xr:uid="{00000000-0005-0000-0000-0000C1000000}"/>
    <cellStyle name="Accent6 21" xfId="203" xr:uid="{00000000-0005-0000-0000-0000C2000000}"/>
    <cellStyle name="Accent6 22" xfId="204" xr:uid="{00000000-0005-0000-0000-0000C3000000}"/>
    <cellStyle name="Accent6 23" xfId="205" xr:uid="{00000000-0005-0000-0000-0000C4000000}"/>
    <cellStyle name="Accent6 3" xfId="206" xr:uid="{00000000-0005-0000-0000-0000C5000000}"/>
    <cellStyle name="Accent6 4" xfId="207" xr:uid="{00000000-0005-0000-0000-0000C6000000}"/>
    <cellStyle name="Accent6 5" xfId="208" xr:uid="{00000000-0005-0000-0000-0000C7000000}"/>
    <cellStyle name="Accent6 6" xfId="209" xr:uid="{00000000-0005-0000-0000-0000C8000000}"/>
    <cellStyle name="Accent6 7" xfId="210" xr:uid="{00000000-0005-0000-0000-0000C9000000}"/>
    <cellStyle name="Accent6 8" xfId="211" xr:uid="{00000000-0005-0000-0000-0000CA000000}"/>
    <cellStyle name="Accent6 9" xfId="212" xr:uid="{00000000-0005-0000-0000-0000CB000000}"/>
    <cellStyle name="Bad 2" xfId="213" xr:uid="{00000000-0005-0000-0000-0000CC000000}"/>
    <cellStyle name="Bad 3" xfId="1005" xr:uid="{00000000-0005-0000-0000-0000CD000000}"/>
    <cellStyle name="Calculation 2" xfId="214" xr:uid="{00000000-0005-0000-0000-0000CE000000}"/>
    <cellStyle name="Calculation 2 2" xfId="215" xr:uid="{00000000-0005-0000-0000-0000CF000000}"/>
    <cellStyle name="Calculation 2 3" xfId="216" xr:uid="{00000000-0005-0000-0000-0000D0000000}"/>
    <cellStyle name="Calculation 2 4" xfId="217" xr:uid="{00000000-0005-0000-0000-0000D1000000}"/>
    <cellStyle name="Calculation 3" xfId="218" xr:uid="{00000000-0005-0000-0000-0000D2000000}"/>
    <cellStyle name="Calculation 3 2" xfId="219" xr:uid="{00000000-0005-0000-0000-0000D3000000}"/>
    <cellStyle name="Calculation 3 3" xfId="220" xr:uid="{00000000-0005-0000-0000-0000D4000000}"/>
    <cellStyle name="Calculation 3 4" xfId="221" xr:uid="{00000000-0005-0000-0000-0000D5000000}"/>
    <cellStyle name="Calculation 4" xfId="222" xr:uid="{00000000-0005-0000-0000-0000D6000000}"/>
    <cellStyle name="Calculation 4 2" xfId="223" xr:uid="{00000000-0005-0000-0000-0000D7000000}"/>
    <cellStyle name="Calculation 4 3" xfId="224" xr:uid="{00000000-0005-0000-0000-0000D8000000}"/>
    <cellStyle name="Calculation 5" xfId="225" xr:uid="{00000000-0005-0000-0000-0000D9000000}"/>
    <cellStyle name="Calculation 6" xfId="226" xr:uid="{00000000-0005-0000-0000-0000DA000000}"/>
    <cellStyle name="Calculation 7" xfId="227" xr:uid="{00000000-0005-0000-0000-0000DB000000}"/>
    <cellStyle name="Calculation 8" xfId="228" xr:uid="{00000000-0005-0000-0000-0000DC000000}"/>
    <cellStyle name="Check Cell 2" xfId="229" xr:uid="{00000000-0005-0000-0000-0000DD000000}"/>
    <cellStyle name="Check Cell 3" xfId="1006" xr:uid="{00000000-0005-0000-0000-0000DE000000}"/>
    <cellStyle name="Comma 2" xfId="230" xr:uid="{00000000-0005-0000-0000-0000DF000000}"/>
    <cellStyle name="Comma 3" xfId="231" xr:uid="{00000000-0005-0000-0000-0000E0000000}"/>
    <cellStyle name="Comma 4" xfId="232" xr:uid="{00000000-0005-0000-0000-0000E1000000}"/>
    <cellStyle name="Currency 2" xfId="233" xr:uid="{00000000-0005-0000-0000-0000E2000000}"/>
    <cellStyle name="Currency 3" xfId="234" xr:uid="{00000000-0005-0000-0000-0000E3000000}"/>
    <cellStyle name="Emphasis 1" xfId="235" xr:uid="{00000000-0005-0000-0000-0000E4000000}"/>
    <cellStyle name="Emphasis 1 2" xfId="236" xr:uid="{00000000-0005-0000-0000-0000E5000000}"/>
    <cellStyle name="Emphasis 1 3" xfId="237" xr:uid="{00000000-0005-0000-0000-0000E6000000}"/>
    <cellStyle name="Emphasis 1 4" xfId="238" xr:uid="{00000000-0005-0000-0000-0000E7000000}"/>
    <cellStyle name="Emphasis 2" xfId="239" xr:uid="{00000000-0005-0000-0000-0000E8000000}"/>
    <cellStyle name="Emphasis 2 2" xfId="240" xr:uid="{00000000-0005-0000-0000-0000E9000000}"/>
    <cellStyle name="Emphasis 2 3" xfId="241" xr:uid="{00000000-0005-0000-0000-0000EA000000}"/>
    <cellStyle name="Emphasis 2 4" xfId="242" xr:uid="{00000000-0005-0000-0000-0000EB000000}"/>
    <cellStyle name="Emphasis 3" xfId="243" xr:uid="{00000000-0005-0000-0000-0000EC000000}"/>
    <cellStyle name="Emphasis 3 2" xfId="244" xr:uid="{00000000-0005-0000-0000-0000ED000000}"/>
    <cellStyle name="Emphasis 3 3" xfId="245" xr:uid="{00000000-0005-0000-0000-0000EE000000}"/>
    <cellStyle name="Emphasis 3 4" xfId="246" xr:uid="{00000000-0005-0000-0000-0000EF000000}"/>
    <cellStyle name="Good 2" xfId="247" xr:uid="{00000000-0005-0000-0000-0000F0000000}"/>
    <cellStyle name="Good 3" xfId="248" xr:uid="{00000000-0005-0000-0000-0000F1000000}"/>
    <cellStyle name="Good 4" xfId="1007" xr:uid="{00000000-0005-0000-0000-0000F2000000}"/>
    <cellStyle name="Heading 1 2" xfId="249" xr:uid="{00000000-0005-0000-0000-0000F3000000}"/>
    <cellStyle name="Heading 1 3" xfId="1008" xr:uid="{00000000-0005-0000-0000-0000F4000000}"/>
    <cellStyle name="Heading 2 2" xfId="250" xr:uid="{00000000-0005-0000-0000-0000F5000000}"/>
    <cellStyle name="Heading 2 3" xfId="1009" xr:uid="{00000000-0005-0000-0000-0000F6000000}"/>
    <cellStyle name="Heading 3 2" xfId="251" xr:uid="{00000000-0005-0000-0000-0000F7000000}"/>
    <cellStyle name="Heading 3 3" xfId="1010" xr:uid="{00000000-0005-0000-0000-0000F8000000}"/>
    <cellStyle name="Heading 4 2" xfId="252" xr:uid="{00000000-0005-0000-0000-0000F9000000}"/>
    <cellStyle name="Heading 4 3" xfId="1011" xr:uid="{00000000-0005-0000-0000-0000FA000000}"/>
    <cellStyle name="Input 2" xfId="253" xr:uid="{00000000-0005-0000-0000-0000FB000000}"/>
    <cellStyle name="Input 2 2" xfId="254" xr:uid="{00000000-0005-0000-0000-0000FC000000}"/>
    <cellStyle name="Input 2 3" xfId="255" xr:uid="{00000000-0005-0000-0000-0000FD000000}"/>
    <cellStyle name="Input 2 4" xfId="256" xr:uid="{00000000-0005-0000-0000-0000FE000000}"/>
    <cellStyle name="Input 3" xfId="257" xr:uid="{00000000-0005-0000-0000-0000FF000000}"/>
    <cellStyle name="Input 3 2" xfId="258" xr:uid="{00000000-0005-0000-0000-000000010000}"/>
    <cellStyle name="Input 3 3" xfId="259" xr:uid="{00000000-0005-0000-0000-000001010000}"/>
    <cellStyle name="Input 3 4" xfId="260" xr:uid="{00000000-0005-0000-0000-000002010000}"/>
    <cellStyle name="Input 4" xfId="261" xr:uid="{00000000-0005-0000-0000-000003010000}"/>
    <cellStyle name="Input 4 2" xfId="262" xr:uid="{00000000-0005-0000-0000-000004010000}"/>
    <cellStyle name="Input 4 3" xfId="263" xr:uid="{00000000-0005-0000-0000-000005010000}"/>
    <cellStyle name="Input 5" xfId="264" xr:uid="{00000000-0005-0000-0000-000006010000}"/>
    <cellStyle name="Input 6" xfId="265" xr:uid="{00000000-0005-0000-0000-000007010000}"/>
    <cellStyle name="Input 7" xfId="266" xr:uid="{00000000-0005-0000-0000-000008010000}"/>
    <cellStyle name="Input 8" xfId="267" xr:uid="{00000000-0005-0000-0000-000009010000}"/>
    <cellStyle name="Lien hypertexte 2" xfId="1015" xr:uid="{00000000-0005-0000-0000-00000A010000}"/>
    <cellStyle name="Linked Cell 2" xfId="268" xr:uid="{00000000-0005-0000-0000-00000B010000}"/>
    <cellStyle name="Linked Cell 3" xfId="1012" xr:uid="{00000000-0005-0000-0000-00000C010000}"/>
    <cellStyle name="Milliers 2" xfId="269" xr:uid="{00000000-0005-0000-0000-00000D010000}"/>
    <cellStyle name="Milliers 2 2" xfId="270" xr:uid="{00000000-0005-0000-0000-00000E010000}"/>
    <cellStyle name="Neutral 2" xfId="271" xr:uid="{00000000-0005-0000-0000-00000F010000}"/>
    <cellStyle name="Neutral 3" xfId="272" xr:uid="{00000000-0005-0000-0000-000010010000}"/>
    <cellStyle name="Neutral 4" xfId="1013" xr:uid="{00000000-0005-0000-0000-000011010000}"/>
    <cellStyle name="Normal" xfId="0" builtinId="0"/>
    <cellStyle name="Normal 2" xfId="2" xr:uid="{00000000-0005-0000-0000-000013010000}"/>
    <cellStyle name="Normal 3" xfId="273" xr:uid="{00000000-0005-0000-0000-000014010000}"/>
    <cellStyle name="Normal 35" xfId="1021" xr:uid="{00000000-0005-0000-0000-000015010000}"/>
    <cellStyle name="Normal 4" xfId="274" xr:uid="{00000000-0005-0000-0000-000016010000}"/>
    <cellStyle name="Normal 5" xfId="275" xr:uid="{00000000-0005-0000-0000-000017010000}"/>
    <cellStyle name="Normal 6" xfId="276" xr:uid="{00000000-0005-0000-0000-000018010000}"/>
    <cellStyle name="Normal 6 2" xfId="277" xr:uid="{00000000-0005-0000-0000-000019010000}"/>
    <cellStyle name="Normal 7" xfId="278" xr:uid="{00000000-0005-0000-0000-00001A010000}"/>
    <cellStyle name="Normal 8" xfId="279" xr:uid="{00000000-0005-0000-0000-00001B010000}"/>
    <cellStyle name="Normal 9" xfId="280" xr:uid="{00000000-0005-0000-0000-00001C010000}"/>
    <cellStyle name="Normal_Feuil1" xfId="1022" xr:uid="{00000000-0005-0000-0000-00001D010000}"/>
    <cellStyle name="Note 2" xfId="281" xr:uid="{00000000-0005-0000-0000-00001E010000}"/>
    <cellStyle name="Note 2 2" xfId="282" xr:uid="{00000000-0005-0000-0000-00001F010000}"/>
    <cellStyle name="Note 2 3" xfId="283" xr:uid="{00000000-0005-0000-0000-000020010000}"/>
    <cellStyle name="Note 2 4" xfId="284" xr:uid="{00000000-0005-0000-0000-000021010000}"/>
    <cellStyle name="Note 3" xfId="285" xr:uid="{00000000-0005-0000-0000-000022010000}"/>
    <cellStyle name="Note 3 2" xfId="286" xr:uid="{00000000-0005-0000-0000-000023010000}"/>
    <cellStyle name="Note 3 3" xfId="287" xr:uid="{00000000-0005-0000-0000-000024010000}"/>
    <cellStyle name="Note 3 4" xfId="288" xr:uid="{00000000-0005-0000-0000-000025010000}"/>
    <cellStyle name="Note 4" xfId="289" xr:uid="{00000000-0005-0000-0000-000026010000}"/>
    <cellStyle name="Note 4 2" xfId="290" xr:uid="{00000000-0005-0000-0000-000027010000}"/>
    <cellStyle name="Note 4 3" xfId="291" xr:uid="{00000000-0005-0000-0000-000028010000}"/>
    <cellStyle name="Note 5" xfId="292" xr:uid="{00000000-0005-0000-0000-000029010000}"/>
    <cellStyle name="Note 6" xfId="293" xr:uid="{00000000-0005-0000-0000-00002A010000}"/>
    <cellStyle name="Note 7" xfId="294" xr:uid="{00000000-0005-0000-0000-00002B010000}"/>
    <cellStyle name="Note 8" xfId="295" xr:uid="{00000000-0005-0000-0000-00002C010000}"/>
    <cellStyle name="Output 2" xfId="296" xr:uid="{00000000-0005-0000-0000-00002D010000}"/>
    <cellStyle name="Output 2 2" xfId="297" xr:uid="{00000000-0005-0000-0000-00002E010000}"/>
    <cellStyle name="Output 2 3" xfId="298" xr:uid="{00000000-0005-0000-0000-00002F010000}"/>
    <cellStyle name="Output 2 4" xfId="299" xr:uid="{00000000-0005-0000-0000-000030010000}"/>
    <cellStyle name="Output 3" xfId="300" xr:uid="{00000000-0005-0000-0000-000031010000}"/>
    <cellStyle name="Output 3 2" xfId="301" xr:uid="{00000000-0005-0000-0000-000032010000}"/>
    <cellStyle name="Output 3 3" xfId="302" xr:uid="{00000000-0005-0000-0000-000033010000}"/>
    <cellStyle name="Output 4" xfId="303" xr:uid="{00000000-0005-0000-0000-000034010000}"/>
    <cellStyle name="Output 5" xfId="304" xr:uid="{00000000-0005-0000-0000-000035010000}"/>
    <cellStyle name="Output 6" xfId="305" xr:uid="{00000000-0005-0000-0000-000036010000}"/>
    <cellStyle name="Percent 2" xfId="306" xr:uid="{00000000-0005-0000-0000-000037010000}"/>
    <cellStyle name="Percent 3" xfId="307" xr:uid="{00000000-0005-0000-0000-000038010000}"/>
    <cellStyle name="Percent 4" xfId="308" xr:uid="{00000000-0005-0000-0000-000039010000}"/>
    <cellStyle name="Percent 5" xfId="309" xr:uid="{00000000-0005-0000-0000-00003A010000}"/>
    <cellStyle name="Pourcentage" xfId="1" builtinId="5"/>
    <cellStyle name="Pourcentage 2" xfId="6" xr:uid="{00000000-0005-0000-0000-00003C010000}"/>
    <cellStyle name="SAPBEXaggData" xfId="310" xr:uid="{00000000-0005-0000-0000-00003D010000}"/>
    <cellStyle name="SAPBEXaggData 10" xfId="311" xr:uid="{00000000-0005-0000-0000-00003E010000}"/>
    <cellStyle name="SAPBEXaggData 2" xfId="312" xr:uid="{00000000-0005-0000-0000-00003F010000}"/>
    <cellStyle name="SAPBEXaggData 2 2" xfId="313" xr:uid="{00000000-0005-0000-0000-000040010000}"/>
    <cellStyle name="SAPBEXaggData 2 3" xfId="314" xr:uid="{00000000-0005-0000-0000-000041010000}"/>
    <cellStyle name="SAPBEXaggData 2 3 2" xfId="976" xr:uid="{00000000-0005-0000-0000-000042010000}"/>
    <cellStyle name="SAPBEXaggData 2 4" xfId="315" xr:uid="{00000000-0005-0000-0000-000043010000}"/>
    <cellStyle name="SAPBEXaggData 2 4 2" xfId="977" xr:uid="{00000000-0005-0000-0000-000044010000}"/>
    <cellStyle name="SAPBEXaggData 3" xfId="316" xr:uid="{00000000-0005-0000-0000-000045010000}"/>
    <cellStyle name="SAPBEXaggData 3 2" xfId="317" xr:uid="{00000000-0005-0000-0000-000046010000}"/>
    <cellStyle name="SAPBEXaggData 3 3" xfId="318" xr:uid="{00000000-0005-0000-0000-000047010000}"/>
    <cellStyle name="SAPBEXaggData 3 4" xfId="319" xr:uid="{00000000-0005-0000-0000-000048010000}"/>
    <cellStyle name="SAPBEXaggData 4" xfId="320" xr:uid="{00000000-0005-0000-0000-000049010000}"/>
    <cellStyle name="SAPBEXaggData 4 2" xfId="321" xr:uid="{00000000-0005-0000-0000-00004A010000}"/>
    <cellStyle name="SAPBEXaggData 4 3" xfId="322" xr:uid="{00000000-0005-0000-0000-00004B010000}"/>
    <cellStyle name="SAPBEXaggData 5" xfId="323" xr:uid="{00000000-0005-0000-0000-00004C010000}"/>
    <cellStyle name="SAPBEXaggData 5 2" xfId="324" xr:uid="{00000000-0005-0000-0000-00004D010000}"/>
    <cellStyle name="SAPBEXaggData 5 3" xfId="325" xr:uid="{00000000-0005-0000-0000-00004E010000}"/>
    <cellStyle name="SAPBEXaggData 6" xfId="326" xr:uid="{00000000-0005-0000-0000-00004F010000}"/>
    <cellStyle name="SAPBEXaggData 7" xfId="327" xr:uid="{00000000-0005-0000-0000-000050010000}"/>
    <cellStyle name="SAPBEXaggData 8" xfId="328" xr:uid="{00000000-0005-0000-0000-000051010000}"/>
    <cellStyle name="SAPBEXaggData 8 2" xfId="978" xr:uid="{00000000-0005-0000-0000-000052010000}"/>
    <cellStyle name="SAPBEXaggData 9" xfId="329" xr:uid="{00000000-0005-0000-0000-000053010000}"/>
    <cellStyle name="SAPBEXaggDataEmph" xfId="330" xr:uid="{00000000-0005-0000-0000-000054010000}"/>
    <cellStyle name="SAPBEXaggDataEmph 2" xfId="331" xr:uid="{00000000-0005-0000-0000-000055010000}"/>
    <cellStyle name="SAPBEXaggDataEmph 2 2" xfId="332" xr:uid="{00000000-0005-0000-0000-000056010000}"/>
    <cellStyle name="SAPBEXaggDataEmph 2 3" xfId="333" xr:uid="{00000000-0005-0000-0000-000057010000}"/>
    <cellStyle name="SAPBEXaggDataEmph 2 4" xfId="334" xr:uid="{00000000-0005-0000-0000-000058010000}"/>
    <cellStyle name="SAPBEXaggDataEmph 2 4 2" xfId="979" xr:uid="{00000000-0005-0000-0000-000059010000}"/>
    <cellStyle name="SAPBEXaggDataEmph 3" xfId="335" xr:uid="{00000000-0005-0000-0000-00005A010000}"/>
    <cellStyle name="SAPBEXaggDataEmph 3 2" xfId="336" xr:uid="{00000000-0005-0000-0000-00005B010000}"/>
    <cellStyle name="SAPBEXaggDataEmph 3 3" xfId="337" xr:uid="{00000000-0005-0000-0000-00005C010000}"/>
    <cellStyle name="SAPBEXaggDataEmph 4" xfId="338" xr:uid="{00000000-0005-0000-0000-00005D010000}"/>
    <cellStyle name="SAPBEXaggDataEmph 5" xfId="339" xr:uid="{00000000-0005-0000-0000-00005E010000}"/>
    <cellStyle name="SAPBEXaggDataEmph 5 2" xfId="980" xr:uid="{00000000-0005-0000-0000-00005F010000}"/>
    <cellStyle name="SAPBEXaggDataEmph 6" xfId="340" xr:uid="{00000000-0005-0000-0000-000060010000}"/>
    <cellStyle name="SAPBEXaggDataEmph 7" xfId="341" xr:uid="{00000000-0005-0000-0000-000061010000}"/>
    <cellStyle name="SAPBEXaggItem" xfId="342" xr:uid="{00000000-0005-0000-0000-000062010000}"/>
    <cellStyle name="SAPBEXaggItem 10" xfId="343" xr:uid="{00000000-0005-0000-0000-000063010000}"/>
    <cellStyle name="SAPBEXaggItem 2" xfId="344" xr:uid="{00000000-0005-0000-0000-000064010000}"/>
    <cellStyle name="SAPBEXaggItem 2 2" xfId="345" xr:uid="{00000000-0005-0000-0000-000065010000}"/>
    <cellStyle name="SAPBEXaggItem 2 3" xfId="346" xr:uid="{00000000-0005-0000-0000-000066010000}"/>
    <cellStyle name="SAPBEXaggItem 2 3 2" xfId="981" xr:uid="{00000000-0005-0000-0000-000067010000}"/>
    <cellStyle name="SAPBEXaggItem 2 4" xfId="347" xr:uid="{00000000-0005-0000-0000-000068010000}"/>
    <cellStyle name="SAPBEXaggItem 2 4 2" xfId="982" xr:uid="{00000000-0005-0000-0000-000069010000}"/>
    <cellStyle name="SAPBEXaggItem 3" xfId="348" xr:uid="{00000000-0005-0000-0000-00006A010000}"/>
    <cellStyle name="SAPBEXaggItem 3 2" xfId="349" xr:uid="{00000000-0005-0000-0000-00006B010000}"/>
    <cellStyle name="SAPBEXaggItem 3 3" xfId="350" xr:uid="{00000000-0005-0000-0000-00006C010000}"/>
    <cellStyle name="SAPBEXaggItem 3 4" xfId="351" xr:uid="{00000000-0005-0000-0000-00006D010000}"/>
    <cellStyle name="SAPBEXaggItem 4" xfId="352" xr:uid="{00000000-0005-0000-0000-00006E010000}"/>
    <cellStyle name="SAPBEXaggItem 4 2" xfId="353" xr:uid="{00000000-0005-0000-0000-00006F010000}"/>
    <cellStyle name="SAPBEXaggItem 4 3" xfId="354" xr:uid="{00000000-0005-0000-0000-000070010000}"/>
    <cellStyle name="SAPBEXaggItem 5" xfId="355" xr:uid="{00000000-0005-0000-0000-000071010000}"/>
    <cellStyle name="SAPBEXaggItem 5 2" xfId="356" xr:uid="{00000000-0005-0000-0000-000072010000}"/>
    <cellStyle name="SAPBEXaggItem 5 3" xfId="357" xr:uid="{00000000-0005-0000-0000-000073010000}"/>
    <cellStyle name="SAPBEXaggItem 6" xfId="358" xr:uid="{00000000-0005-0000-0000-000074010000}"/>
    <cellStyle name="SAPBEXaggItem 7" xfId="359" xr:uid="{00000000-0005-0000-0000-000075010000}"/>
    <cellStyle name="SAPBEXaggItem 8" xfId="360" xr:uid="{00000000-0005-0000-0000-000076010000}"/>
    <cellStyle name="SAPBEXaggItem 8 2" xfId="983" xr:uid="{00000000-0005-0000-0000-000077010000}"/>
    <cellStyle name="SAPBEXaggItem 9" xfId="361" xr:uid="{00000000-0005-0000-0000-000078010000}"/>
    <cellStyle name="SAPBEXaggItemX" xfId="362" xr:uid="{00000000-0005-0000-0000-000079010000}"/>
    <cellStyle name="SAPBEXaggItemX 2" xfId="363" xr:uid="{00000000-0005-0000-0000-00007A010000}"/>
    <cellStyle name="SAPBEXaggItemX 2 2" xfId="364" xr:uid="{00000000-0005-0000-0000-00007B010000}"/>
    <cellStyle name="SAPBEXaggItemX 2 3" xfId="365" xr:uid="{00000000-0005-0000-0000-00007C010000}"/>
    <cellStyle name="SAPBEXaggItemX 2 4" xfId="366" xr:uid="{00000000-0005-0000-0000-00007D010000}"/>
    <cellStyle name="SAPBEXaggItemX 3" xfId="367" xr:uid="{00000000-0005-0000-0000-00007E010000}"/>
    <cellStyle name="SAPBEXaggItemX 3 2" xfId="368" xr:uid="{00000000-0005-0000-0000-00007F010000}"/>
    <cellStyle name="SAPBEXaggItemX 3 3" xfId="369" xr:uid="{00000000-0005-0000-0000-000080010000}"/>
    <cellStyle name="SAPBEXaggItemX 4" xfId="370" xr:uid="{00000000-0005-0000-0000-000081010000}"/>
    <cellStyle name="SAPBEXaggItemX 4 2" xfId="371" xr:uid="{00000000-0005-0000-0000-000082010000}"/>
    <cellStyle name="SAPBEXaggItemX 4 3" xfId="372" xr:uid="{00000000-0005-0000-0000-000083010000}"/>
    <cellStyle name="SAPBEXaggItemX 5" xfId="373" xr:uid="{00000000-0005-0000-0000-000084010000}"/>
    <cellStyle name="SAPBEXaggItemX 6" xfId="374" xr:uid="{00000000-0005-0000-0000-000085010000}"/>
    <cellStyle name="SAPBEXaggItemX 7" xfId="375" xr:uid="{00000000-0005-0000-0000-000086010000}"/>
    <cellStyle name="SAPBEXaggItemX 8" xfId="376" xr:uid="{00000000-0005-0000-0000-000087010000}"/>
    <cellStyle name="SAPBEXchaText" xfId="3" xr:uid="{00000000-0005-0000-0000-000088010000}"/>
    <cellStyle name="SAPBEXchaText 10" xfId="377" xr:uid="{00000000-0005-0000-0000-000089010000}"/>
    <cellStyle name="SAPBEXchaText 11" xfId="997" xr:uid="{00000000-0005-0000-0000-00008A010000}"/>
    <cellStyle name="SAPBEXchaText 12" xfId="1016" xr:uid="{00000000-0005-0000-0000-00008B010000}"/>
    <cellStyle name="SAPBEXchaText 13" xfId="1019" xr:uid="{00000000-0005-0000-0000-00008C010000}"/>
    <cellStyle name="SAPBEXchaText 2" xfId="378" xr:uid="{00000000-0005-0000-0000-00008D010000}"/>
    <cellStyle name="SAPBEXchaText 2 2" xfId="379" xr:uid="{00000000-0005-0000-0000-00008E010000}"/>
    <cellStyle name="SAPBEXchaText 2 3" xfId="380" xr:uid="{00000000-0005-0000-0000-00008F010000}"/>
    <cellStyle name="SAPBEXchaText 2 3 2" xfId="984" xr:uid="{00000000-0005-0000-0000-000090010000}"/>
    <cellStyle name="SAPBEXchaText 2 4" xfId="381" xr:uid="{00000000-0005-0000-0000-000091010000}"/>
    <cellStyle name="SAPBEXchaText 3" xfId="382" xr:uid="{00000000-0005-0000-0000-000092010000}"/>
    <cellStyle name="SAPBEXchaText 3 2" xfId="383" xr:uid="{00000000-0005-0000-0000-000093010000}"/>
    <cellStyle name="SAPBEXchaText 3 3" xfId="384" xr:uid="{00000000-0005-0000-0000-000094010000}"/>
    <cellStyle name="SAPBEXchaText 3 4" xfId="385" xr:uid="{00000000-0005-0000-0000-000095010000}"/>
    <cellStyle name="SAPBEXchaText 4" xfId="386" xr:uid="{00000000-0005-0000-0000-000096010000}"/>
    <cellStyle name="SAPBEXchaText 4 2" xfId="387" xr:uid="{00000000-0005-0000-0000-000097010000}"/>
    <cellStyle name="SAPBEXchaText 4 3" xfId="388" xr:uid="{00000000-0005-0000-0000-000098010000}"/>
    <cellStyle name="SAPBEXchaText 5" xfId="389" xr:uid="{00000000-0005-0000-0000-000099010000}"/>
    <cellStyle name="SAPBEXchaText 5 2" xfId="390" xr:uid="{00000000-0005-0000-0000-00009A010000}"/>
    <cellStyle name="SAPBEXchaText 5 3" xfId="391" xr:uid="{00000000-0005-0000-0000-00009B010000}"/>
    <cellStyle name="SAPBEXchaText 6" xfId="392" xr:uid="{00000000-0005-0000-0000-00009C010000}"/>
    <cellStyle name="SAPBEXchaText 7" xfId="393" xr:uid="{00000000-0005-0000-0000-00009D010000}"/>
    <cellStyle name="SAPBEXchaText 7 2" xfId="985" xr:uid="{00000000-0005-0000-0000-00009E010000}"/>
    <cellStyle name="SAPBEXchaText 8" xfId="394" xr:uid="{00000000-0005-0000-0000-00009F010000}"/>
    <cellStyle name="SAPBEXchaText 8 2" xfId="986" xr:uid="{00000000-0005-0000-0000-0000A0010000}"/>
    <cellStyle name="SAPBEXchaText 9" xfId="395" xr:uid="{00000000-0005-0000-0000-0000A1010000}"/>
    <cellStyle name="SAPBEXexcBad7" xfId="396" xr:uid="{00000000-0005-0000-0000-0000A2010000}"/>
    <cellStyle name="SAPBEXexcBad7 10" xfId="397" xr:uid="{00000000-0005-0000-0000-0000A3010000}"/>
    <cellStyle name="SAPBEXexcBad7 2" xfId="398" xr:uid="{00000000-0005-0000-0000-0000A4010000}"/>
    <cellStyle name="SAPBEXexcBad7 2 2" xfId="399" xr:uid="{00000000-0005-0000-0000-0000A5010000}"/>
    <cellStyle name="SAPBEXexcBad7 2 3" xfId="400" xr:uid="{00000000-0005-0000-0000-0000A6010000}"/>
    <cellStyle name="SAPBEXexcBad7 2 4" xfId="401" xr:uid="{00000000-0005-0000-0000-0000A7010000}"/>
    <cellStyle name="SAPBEXexcBad7 3" xfId="402" xr:uid="{00000000-0005-0000-0000-0000A8010000}"/>
    <cellStyle name="SAPBEXexcBad7 3 2" xfId="403" xr:uid="{00000000-0005-0000-0000-0000A9010000}"/>
    <cellStyle name="SAPBEXexcBad7 3 3" xfId="404" xr:uid="{00000000-0005-0000-0000-0000AA010000}"/>
    <cellStyle name="SAPBEXexcBad7 3 4" xfId="405" xr:uid="{00000000-0005-0000-0000-0000AB010000}"/>
    <cellStyle name="SAPBEXexcBad7 4" xfId="406" xr:uid="{00000000-0005-0000-0000-0000AC010000}"/>
    <cellStyle name="SAPBEXexcBad7 4 2" xfId="407" xr:uid="{00000000-0005-0000-0000-0000AD010000}"/>
    <cellStyle name="SAPBEXexcBad7 4 3" xfId="408" xr:uid="{00000000-0005-0000-0000-0000AE010000}"/>
    <cellStyle name="SAPBEXexcBad7 5" xfId="409" xr:uid="{00000000-0005-0000-0000-0000AF010000}"/>
    <cellStyle name="SAPBEXexcBad7 5 2" xfId="410" xr:uid="{00000000-0005-0000-0000-0000B0010000}"/>
    <cellStyle name="SAPBEXexcBad7 5 3" xfId="411" xr:uid="{00000000-0005-0000-0000-0000B1010000}"/>
    <cellStyle name="SAPBEXexcBad7 6" xfId="412" xr:uid="{00000000-0005-0000-0000-0000B2010000}"/>
    <cellStyle name="SAPBEXexcBad7 7" xfId="413" xr:uid="{00000000-0005-0000-0000-0000B3010000}"/>
    <cellStyle name="SAPBEXexcBad7 8" xfId="414" xr:uid="{00000000-0005-0000-0000-0000B4010000}"/>
    <cellStyle name="SAPBEXexcBad7 9" xfId="415" xr:uid="{00000000-0005-0000-0000-0000B5010000}"/>
    <cellStyle name="SAPBEXexcBad8" xfId="416" xr:uid="{00000000-0005-0000-0000-0000B6010000}"/>
    <cellStyle name="SAPBEXexcBad8 10" xfId="417" xr:uid="{00000000-0005-0000-0000-0000B7010000}"/>
    <cellStyle name="SAPBEXexcBad8 2" xfId="418" xr:uid="{00000000-0005-0000-0000-0000B8010000}"/>
    <cellStyle name="SAPBEXexcBad8 2 2" xfId="419" xr:uid="{00000000-0005-0000-0000-0000B9010000}"/>
    <cellStyle name="SAPBEXexcBad8 2 3" xfId="420" xr:uid="{00000000-0005-0000-0000-0000BA010000}"/>
    <cellStyle name="SAPBEXexcBad8 2 4" xfId="421" xr:uid="{00000000-0005-0000-0000-0000BB010000}"/>
    <cellStyle name="SAPBEXexcBad8 3" xfId="422" xr:uid="{00000000-0005-0000-0000-0000BC010000}"/>
    <cellStyle name="SAPBEXexcBad8 3 2" xfId="423" xr:uid="{00000000-0005-0000-0000-0000BD010000}"/>
    <cellStyle name="SAPBEXexcBad8 3 3" xfId="424" xr:uid="{00000000-0005-0000-0000-0000BE010000}"/>
    <cellStyle name="SAPBEXexcBad8 3 4" xfId="425" xr:uid="{00000000-0005-0000-0000-0000BF010000}"/>
    <cellStyle name="SAPBEXexcBad8 4" xfId="426" xr:uid="{00000000-0005-0000-0000-0000C0010000}"/>
    <cellStyle name="SAPBEXexcBad8 4 2" xfId="427" xr:uid="{00000000-0005-0000-0000-0000C1010000}"/>
    <cellStyle name="SAPBEXexcBad8 4 3" xfId="428" xr:uid="{00000000-0005-0000-0000-0000C2010000}"/>
    <cellStyle name="SAPBEXexcBad8 5" xfId="429" xr:uid="{00000000-0005-0000-0000-0000C3010000}"/>
    <cellStyle name="SAPBEXexcBad8 5 2" xfId="430" xr:uid="{00000000-0005-0000-0000-0000C4010000}"/>
    <cellStyle name="SAPBEXexcBad8 5 3" xfId="431" xr:uid="{00000000-0005-0000-0000-0000C5010000}"/>
    <cellStyle name="SAPBEXexcBad8 6" xfId="432" xr:uid="{00000000-0005-0000-0000-0000C6010000}"/>
    <cellStyle name="SAPBEXexcBad8 7" xfId="433" xr:uid="{00000000-0005-0000-0000-0000C7010000}"/>
    <cellStyle name="SAPBEXexcBad8 8" xfId="434" xr:uid="{00000000-0005-0000-0000-0000C8010000}"/>
    <cellStyle name="SAPBEXexcBad8 9" xfId="435" xr:uid="{00000000-0005-0000-0000-0000C9010000}"/>
    <cellStyle name="SAPBEXexcBad9" xfId="436" xr:uid="{00000000-0005-0000-0000-0000CA010000}"/>
    <cellStyle name="SAPBEXexcBad9 2" xfId="437" xr:uid="{00000000-0005-0000-0000-0000CB010000}"/>
    <cellStyle name="SAPBEXexcBad9 2 2" xfId="438" xr:uid="{00000000-0005-0000-0000-0000CC010000}"/>
    <cellStyle name="SAPBEXexcBad9 2 3" xfId="439" xr:uid="{00000000-0005-0000-0000-0000CD010000}"/>
    <cellStyle name="SAPBEXexcBad9 2 4" xfId="440" xr:uid="{00000000-0005-0000-0000-0000CE010000}"/>
    <cellStyle name="SAPBEXexcBad9 3" xfId="441" xr:uid="{00000000-0005-0000-0000-0000CF010000}"/>
    <cellStyle name="SAPBEXexcBad9 3 2" xfId="442" xr:uid="{00000000-0005-0000-0000-0000D0010000}"/>
    <cellStyle name="SAPBEXexcBad9 3 3" xfId="443" xr:uid="{00000000-0005-0000-0000-0000D1010000}"/>
    <cellStyle name="SAPBEXexcBad9 4" xfId="444" xr:uid="{00000000-0005-0000-0000-0000D2010000}"/>
    <cellStyle name="SAPBEXexcBad9 4 2" xfId="445" xr:uid="{00000000-0005-0000-0000-0000D3010000}"/>
    <cellStyle name="SAPBEXexcBad9 4 3" xfId="446" xr:uid="{00000000-0005-0000-0000-0000D4010000}"/>
    <cellStyle name="SAPBEXexcBad9 5" xfId="447" xr:uid="{00000000-0005-0000-0000-0000D5010000}"/>
    <cellStyle name="SAPBEXexcBad9 6" xfId="448" xr:uid="{00000000-0005-0000-0000-0000D6010000}"/>
    <cellStyle name="SAPBEXexcBad9 7" xfId="449" xr:uid="{00000000-0005-0000-0000-0000D7010000}"/>
    <cellStyle name="SAPBEXexcBad9 8" xfId="450" xr:uid="{00000000-0005-0000-0000-0000D8010000}"/>
    <cellStyle name="SAPBEXexcCritical4" xfId="451" xr:uid="{00000000-0005-0000-0000-0000D9010000}"/>
    <cellStyle name="SAPBEXexcCritical4 10" xfId="452" xr:uid="{00000000-0005-0000-0000-0000DA010000}"/>
    <cellStyle name="SAPBEXexcCritical4 2" xfId="453" xr:uid="{00000000-0005-0000-0000-0000DB010000}"/>
    <cellStyle name="SAPBEXexcCritical4 2 2" xfId="454" xr:uid="{00000000-0005-0000-0000-0000DC010000}"/>
    <cellStyle name="SAPBEXexcCritical4 2 3" xfId="455" xr:uid="{00000000-0005-0000-0000-0000DD010000}"/>
    <cellStyle name="SAPBEXexcCritical4 2 4" xfId="456" xr:uid="{00000000-0005-0000-0000-0000DE010000}"/>
    <cellStyle name="SAPBEXexcCritical4 3" xfId="457" xr:uid="{00000000-0005-0000-0000-0000DF010000}"/>
    <cellStyle name="SAPBEXexcCritical4 3 2" xfId="458" xr:uid="{00000000-0005-0000-0000-0000E0010000}"/>
    <cellStyle name="SAPBEXexcCritical4 3 3" xfId="459" xr:uid="{00000000-0005-0000-0000-0000E1010000}"/>
    <cellStyle name="SAPBEXexcCritical4 3 4" xfId="460" xr:uid="{00000000-0005-0000-0000-0000E2010000}"/>
    <cellStyle name="SAPBEXexcCritical4 4" xfId="461" xr:uid="{00000000-0005-0000-0000-0000E3010000}"/>
    <cellStyle name="SAPBEXexcCritical4 4 2" xfId="462" xr:uid="{00000000-0005-0000-0000-0000E4010000}"/>
    <cellStyle name="SAPBEXexcCritical4 4 3" xfId="463" xr:uid="{00000000-0005-0000-0000-0000E5010000}"/>
    <cellStyle name="SAPBEXexcCritical4 5" xfId="464" xr:uid="{00000000-0005-0000-0000-0000E6010000}"/>
    <cellStyle name="SAPBEXexcCritical4 5 2" xfId="465" xr:uid="{00000000-0005-0000-0000-0000E7010000}"/>
    <cellStyle name="SAPBEXexcCritical4 5 3" xfId="466" xr:uid="{00000000-0005-0000-0000-0000E8010000}"/>
    <cellStyle name="SAPBEXexcCritical4 6" xfId="467" xr:uid="{00000000-0005-0000-0000-0000E9010000}"/>
    <cellStyle name="SAPBEXexcCritical4 7" xfId="468" xr:uid="{00000000-0005-0000-0000-0000EA010000}"/>
    <cellStyle name="SAPBEXexcCritical4 8" xfId="469" xr:uid="{00000000-0005-0000-0000-0000EB010000}"/>
    <cellStyle name="SAPBEXexcCritical4 9" xfId="470" xr:uid="{00000000-0005-0000-0000-0000EC010000}"/>
    <cellStyle name="SAPBEXexcCritical5" xfId="471" xr:uid="{00000000-0005-0000-0000-0000ED010000}"/>
    <cellStyle name="SAPBEXexcCritical5 10" xfId="472" xr:uid="{00000000-0005-0000-0000-0000EE010000}"/>
    <cellStyle name="SAPBEXexcCritical5 2" xfId="473" xr:uid="{00000000-0005-0000-0000-0000EF010000}"/>
    <cellStyle name="SAPBEXexcCritical5 2 2" xfId="474" xr:uid="{00000000-0005-0000-0000-0000F0010000}"/>
    <cellStyle name="SAPBEXexcCritical5 2 3" xfId="475" xr:uid="{00000000-0005-0000-0000-0000F1010000}"/>
    <cellStyle name="SAPBEXexcCritical5 2 4" xfId="476" xr:uid="{00000000-0005-0000-0000-0000F2010000}"/>
    <cellStyle name="SAPBEXexcCritical5 3" xfId="477" xr:uid="{00000000-0005-0000-0000-0000F3010000}"/>
    <cellStyle name="SAPBEXexcCritical5 3 2" xfId="478" xr:uid="{00000000-0005-0000-0000-0000F4010000}"/>
    <cellStyle name="SAPBEXexcCritical5 3 3" xfId="479" xr:uid="{00000000-0005-0000-0000-0000F5010000}"/>
    <cellStyle name="SAPBEXexcCritical5 3 4" xfId="480" xr:uid="{00000000-0005-0000-0000-0000F6010000}"/>
    <cellStyle name="SAPBEXexcCritical5 4" xfId="481" xr:uid="{00000000-0005-0000-0000-0000F7010000}"/>
    <cellStyle name="SAPBEXexcCritical5 4 2" xfId="482" xr:uid="{00000000-0005-0000-0000-0000F8010000}"/>
    <cellStyle name="SAPBEXexcCritical5 4 3" xfId="483" xr:uid="{00000000-0005-0000-0000-0000F9010000}"/>
    <cellStyle name="SAPBEXexcCritical5 5" xfId="484" xr:uid="{00000000-0005-0000-0000-0000FA010000}"/>
    <cellStyle name="SAPBEXexcCritical5 5 2" xfId="485" xr:uid="{00000000-0005-0000-0000-0000FB010000}"/>
    <cellStyle name="SAPBEXexcCritical5 5 3" xfId="486" xr:uid="{00000000-0005-0000-0000-0000FC010000}"/>
    <cellStyle name="SAPBEXexcCritical5 6" xfId="487" xr:uid="{00000000-0005-0000-0000-0000FD010000}"/>
    <cellStyle name="SAPBEXexcCritical5 7" xfId="488" xr:uid="{00000000-0005-0000-0000-0000FE010000}"/>
    <cellStyle name="SAPBEXexcCritical5 8" xfId="489" xr:uid="{00000000-0005-0000-0000-0000FF010000}"/>
    <cellStyle name="SAPBEXexcCritical5 9" xfId="490" xr:uid="{00000000-0005-0000-0000-000000020000}"/>
    <cellStyle name="SAPBEXexcCritical6" xfId="491" xr:uid="{00000000-0005-0000-0000-000001020000}"/>
    <cellStyle name="SAPBEXexcCritical6 10" xfId="492" xr:uid="{00000000-0005-0000-0000-000002020000}"/>
    <cellStyle name="SAPBEXexcCritical6 2" xfId="493" xr:uid="{00000000-0005-0000-0000-000003020000}"/>
    <cellStyle name="SAPBEXexcCritical6 2 2" xfId="494" xr:uid="{00000000-0005-0000-0000-000004020000}"/>
    <cellStyle name="SAPBEXexcCritical6 2 3" xfId="495" xr:uid="{00000000-0005-0000-0000-000005020000}"/>
    <cellStyle name="SAPBEXexcCritical6 2 4" xfId="496" xr:uid="{00000000-0005-0000-0000-000006020000}"/>
    <cellStyle name="SAPBEXexcCritical6 3" xfId="497" xr:uid="{00000000-0005-0000-0000-000007020000}"/>
    <cellStyle name="SAPBEXexcCritical6 3 2" xfId="498" xr:uid="{00000000-0005-0000-0000-000008020000}"/>
    <cellStyle name="SAPBEXexcCritical6 3 3" xfId="499" xr:uid="{00000000-0005-0000-0000-000009020000}"/>
    <cellStyle name="SAPBEXexcCritical6 3 4" xfId="500" xr:uid="{00000000-0005-0000-0000-00000A020000}"/>
    <cellStyle name="SAPBEXexcCritical6 4" xfId="501" xr:uid="{00000000-0005-0000-0000-00000B020000}"/>
    <cellStyle name="SAPBEXexcCritical6 4 2" xfId="502" xr:uid="{00000000-0005-0000-0000-00000C020000}"/>
    <cellStyle name="SAPBEXexcCritical6 4 3" xfId="503" xr:uid="{00000000-0005-0000-0000-00000D020000}"/>
    <cellStyle name="SAPBEXexcCritical6 5" xfId="504" xr:uid="{00000000-0005-0000-0000-00000E020000}"/>
    <cellStyle name="SAPBEXexcCritical6 5 2" xfId="505" xr:uid="{00000000-0005-0000-0000-00000F020000}"/>
    <cellStyle name="SAPBEXexcCritical6 5 3" xfId="506" xr:uid="{00000000-0005-0000-0000-000010020000}"/>
    <cellStyle name="SAPBEXexcCritical6 6" xfId="507" xr:uid="{00000000-0005-0000-0000-000011020000}"/>
    <cellStyle name="SAPBEXexcCritical6 7" xfId="508" xr:uid="{00000000-0005-0000-0000-000012020000}"/>
    <cellStyle name="SAPBEXexcCritical6 8" xfId="509" xr:uid="{00000000-0005-0000-0000-000013020000}"/>
    <cellStyle name="SAPBEXexcCritical6 9" xfId="510" xr:uid="{00000000-0005-0000-0000-000014020000}"/>
    <cellStyle name="SAPBEXexcGood1" xfId="511" xr:uid="{00000000-0005-0000-0000-000015020000}"/>
    <cellStyle name="SAPBEXexcGood1 10" xfId="512" xr:uid="{00000000-0005-0000-0000-000016020000}"/>
    <cellStyle name="SAPBEXexcGood1 2" xfId="513" xr:uid="{00000000-0005-0000-0000-000017020000}"/>
    <cellStyle name="SAPBEXexcGood1 2 2" xfId="514" xr:uid="{00000000-0005-0000-0000-000018020000}"/>
    <cellStyle name="SAPBEXexcGood1 2 3" xfId="515" xr:uid="{00000000-0005-0000-0000-000019020000}"/>
    <cellStyle name="SAPBEXexcGood1 2 4" xfId="516" xr:uid="{00000000-0005-0000-0000-00001A020000}"/>
    <cellStyle name="SAPBEXexcGood1 3" xfId="517" xr:uid="{00000000-0005-0000-0000-00001B020000}"/>
    <cellStyle name="SAPBEXexcGood1 3 2" xfId="518" xr:uid="{00000000-0005-0000-0000-00001C020000}"/>
    <cellStyle name="SAPBEXexcGood1 3 3" xfId="519" xr:uid="{00000000-0005-0000-0000-00001D020000}"/>
    <cellStyle name="SAPBEXexcGood1 3 4" xfId="520" xr:uid="{00000000-0005-0000-0000-00001E020000}"/>
    <cellStyle name="SAPBEXexcGood1 4" xfId="521" xr:uid="{00000000-0005-0000-0000-00001F020000}"/>
    <cellStyle name="SAPBEXexcGood1 4 2" xfId="522" xr:uid="{00000000-0005-0000-0000-000020020000}"/>
    <cellStyle name="SAPBEXexcGood1 4 3" xfId="523" xr:uid="{00000000-0005-0000-0000-000021020000}"/>
    <cellStyle name="SAPBEXexcGood1 5" xfId="524" xr:uid="{00000000-0005-0000-0000-000022020000}"/>
    <cellStyle name="SAPBEXexcGood1 5 2" xfId="525" xr:uid="{00000000-0005-0000-0000-000023020000}"/>
    <cellStyle name="SAPBEXexcGood1 5 3" xfId="526" xr:uid="{00000000-0005-0000-0000-000024020000}"/>
    <cellStyle name="SAPBEXexcGood1 6" xfId="527" xr:uid="{00000000-0005-0000-0000-000025020000}"/>
    <cellStyle name="SAPBEXexcGood1 7" xfId="528" xr:uid="{00000000-0005-0000-0000-000026020000}"/>
    <cellStyle name="SAPBEXexcGood1 8" xfId="529" xr:uid="{00000000-0005-0000-0000-000027020000}"/>
    <cellStyle name="SAPBEXexcGood1 9" xfId="530" xr:uid="{00000000-0005-0000-0000-000028020000}"/>
    <cellStyle name="SAPBEXexcGood2" xfId="531" xr:uid="{00000000-0005-0000-0000-000029020000}"/>
    <cellStyle name="SAPBEXexcGood2 10" xfId="532" xr:uid="{00000000-0005-0000-0000-00002A020000}"/>
    <cellStyle name="SAPBEXexcGood2 2" xfId="533" xr:uid="{00000000-0005-0000-0000-00002B020000}"/>
    <cellStyle name="SAPBEXexcGood2 2 2" xfId="534" xr:uid="{00000000-0005-0000-0000-00002C020000}"/>
    <cellStyle name="SAPBEXexcGood2 2 3" xfId="535" xr:uid="{00000000-0005-0000-0000-00002D020000}"/>
    <cellStyle name="SAPBEXexcGood2 2 4" xfId="536" xr:uid="{00000000-0005-0000-0000-00002E020000}"/>
    <cellStyle name="SAPBEXexcGood2 3" xfId="537" xr:uid="{00000000-0005-0000-0000-00002F020000}"/>
    <cellStyle name="SAPBEXexcGood2 3 2" xfId="538" xr:uid="{00000000-0005-0000-0000-000030020000}"/>
    <cellStyle name="SAPBEXexcGood2 3 3" xfId="539" xr:uid="{00000000-0005-0000-0000-000031020000}"/>
    <cellStyle name="SAPBEXexcGood2 3 4" xfId="540" xr:uid="{00000000-0005-0000-0000-000032020000}"/>
    <cellStyle name="SAPBEXexcGood2 4" xfId="541" xr:uid="{00000000-0005-0000-0000-000033020000}"/>
    <cellStyle name="SAPBEXexcGood2 4 2" xfId="542" xr:uid="{00000000-0005-0000-0000-000034020000}"/>
    <cellStyle name="SAPBEXexcGood2 4 3" xfId="543" xr:uid="{00000000-0005-0000-0000-000035020000}"/>
    <cellStyle name="SAPBEXexcGood2 5" xfId="544" xr:uid="{00000000-0005-0000-0000-000036020000}"/>
    <cellStyle name="SAPBEXexcGood2 5 2" xfId="545" xr:uid="{00000000-0005-0000-0000-000037020000}"/>
    <cellStyle name="SAPBEXexcGood2 5 3" xfId="546" xr:uid="{00000000-0005-0000-0000-000038020000}"/>
    <cellStyle name="SAPBEXexcGood2 6" xfId="547" xr:uid="{00000000-0005-0000-0000-000039020000}"/>
    <cellStyle name="SAPBEXexcGood2 7" xfId="548" xr:uid="{00000000-0005-0000-0000-00003A020000}"/>
    <cellStyle name="SAPBEXexcGood2 8" xfId="549" xr:uid="{00000000-0005-0000-0000-00003B020000}"/>
    <cellStyle name="SAPBEXexcGood2 9" xfId="550" xr:uid="{00000000-0005-0000-0000-00003C020000}"/>
    <cellStyle name="SAPBEXexcGood3" xfId="551" xr:uid="{00000000-0005-0000-0000-00003D020000}"/>
    <cellStyle name="SAPBEXexcGood3 10" xfId="552" xr:uid="{00000000-0005-0000-0000-00003E020000}"/>
    <cellStyle name="SAPBEXexcGood3 2" xfId="553" xr:uid="{00000000-0005-0000-0000-00003F020000}"/>
    <cellStyle name="SAPBEXexcGood3 2 2" xfId="554" xr:uid="{00000000-0005-0000-0000-000040020000}"/>
    <cellStyle name="SAPBEXexcGood3 2 3" xfId="555" xr:uid="{00000000-0005-0000-0000-000041020000}"/>
    <cellStyle name="SAPBEXexcGood3 2 4" xfId="556" xr:uid="{00000000-0005-0000-0000-000042020000}"/>
    <cellStyle name="SAPBEXexcGood3 3" xfId="557" xr:uid="{00000000-0005-0000-0000-000043020000}"/>
    <cellStyle name="SAPBEXexcGood3 3 2" xfId="558" xr:uid="{00000000-0005-0000-0000-000044020000}"/>
    <cellStyle name="SAPBEXexcGood3 3 3" xfId="559" xr:uid="{00000000-0005-0000-0000-000045020000}"/>
    <cellStyle name="SAPBEXexcGood3 3 4" xfId="560" xr:uid="{00000000-0005-0000-0000-000046020000}"/>
    <cellStyle name="SAPBEXexcGood3 4" xfId="561" xr:uid="{00000000-0005-0000-0000-000047020000}"/>
    <cellStyle name="SAPBEXexcGood3 4 2" xfId="562" xr:uid="{00000000-0005-0000-0000-000048020000}"/>
    <cellStyle name="SAPBEXexcGood3 4 3" xfId="563" xr:uid="{00000000-0005-0000-0000-000049020000}"/>
    <cellStyle name="SAPBEXexcGood3 5" xfId="564" xr:uid="{00000000-0005-0000-0000-00004A020000}"/>
    <cellStyle name="SAPBEXexcGood3 5 2" xfId="565" xr:uid="{00000000-0005-0000-0000-00004B020000}"/>
    <cellStyle name="SAPBEXexcGood3 5 3" xfId="566" xr:uid="{00000000-0005-0000-0000-00004C020000}"/>
    <cellStyle name="SAPBEXexcGood3 6" xfId="567" xr:uid="{00000000-0005-0000-0000-00004D020000}"/>
    <cellStyle name="SAPBEXexcGood3 7" xfId="568" xr:uid="{00000000-0005-0000-0000-00004E020000}"/>
    <cellStyle name="SAPBEXexcGood3 8" xfId="569" xr:uid="{00000000-0005-0000-0000-00004F020000}"/>
    <cellStyle name="SAPBEXexcGood3 9" xfId="570" xr:uid="{00000000-0005-0000-0000-000050020000}"/>
    <cellStyle name="SAPBEXfilterDrill" xfId="571" xr:uid="{00000000-0005-0000-0000-000051020000}"/>
    <cellStyle name="SAPBEXfilterDrill 2" xfId="572" xr:uid="{00000000-0005-0000-0000-000052020000}"/>
    <cellStyle name="SAPBEXfilterDrill 2 2" xfId="573" xr:uid="{00000000-0005-0000-0000-000053020000}"/>
    <cellStyle name="SAPBEXfilterDrill 2 3" xfId="574" xr:uid="{00000000-0005-0000-0000-000054020000}"/>
    <cellStyle name="SAPBEXfilterDrill 2 4" xfId="575" xr:uid="{00000000-0005-0000-0000-000055020000}"/>
    <cellStyle name="SAPBEXfilterDrill 3" xfId="576" xr:uid="{00000000-0005-0000-0000-000056020000}"/>
    <cellStyle name="SAPBEXfilterDrill 3 2" xfId="577" xr:uid="{00000000-0005-0000-0000-000057020000}"/>
    <cellStyle name="SAPBEXfilterDrill 3 3" xfId="578" xr:uid="{00000000-0005-0000-0000-000058020000}"/>
    <cellStyle name="SAPBEXfilterDrill 4" xfId="579" xr:uid="{00000000-0005-0000-0000-000059020000}"/>
    <cellStyle name="SAPBEXfilterDrill 4 2" xfId="580" xr:uid="{00000000-0005-0000-0000-00005A020000}"/>
    <cellStyle name="SAPBEXfilterDrill 4 3" xfId="581" xr:uid="{00000000-0005-0000-0000-00005B020000}"/>
    <cellStyle name="SAPBEXfilterDrill 5" xfId="582" xr:uid="{00000000-0005-0000-0000-00005C020000}"/>
    <cellStyle name="SAPBEXfilterDrill 6" xfId="583" xr:uid="{00000000-0005-0000-0000-00005D020000}"/>
    <cellStyle name="SAPBEXfilterDrill 7" xfId="584" xr:uid="{00000000-0005-0000-0000-00005E020000}"/>
    <cellStyle name="SAPBEXfilterDrill 8" xfId="585" xr:uid="{00000000-0005-0000-0000-00005F020000}"/>
    <cellStyle name="SAPBEXfilterItem" xfId="586" xr:uid="{00000000-0005-0000-0000-000060020000}"/>
    <cellStyle name="SAPBEXfilterItem 2" xfId="587" xr:uid="{00000000-0005-0000-0000-000061020000}"/>
    <cellStyle name="SAPBEXfilterItem 2 2" xfId="588" xr:uid="{00000000-0005-0000-0000-000062020000}"/>
    <cellStyle name="SAPBEXfilterItem 2 3" xfId="589" xr:uid="{00000000-0005-0000-0000-000063020000}"/>
    <cellStyle name="SAPBEXfilterItem 3" xfId="590" xr:uid="{00000000-0005-0000-0000-000064020000}"/>
    <cellStyle name="SAPBEXfilterItem 4" xfId="591" xr:uid="{00000000-0005-0000-0000-000065020000}"/>
    <cellStyle name="SAPBEXfilterItem 5" xfId="592" xr:uid="{00000000-0005-0000-0000-000066020000}"/>
    <cellStyle name="SAPBEXfilterText" xfId="593" xr:uid="{00000000-0005-0000-0000-000067020000}"/>
    <cellStyle name="SAPBEXfilterText 2" xfId="594" xr:uid="{00000000-0005-0000-0000-000068020000}"/>
    <cellStyle name="SAPBEXfilterText 2 2" xfId="595" xr:uid="{00000000-0005-0000-0000-000069020000}"/>
    <cellStyle name="SAPBEXfilterText 2 3" xfId="596" xr:uid="{00000000-0005-0000-0000-00006A020000}"/>
    <cellStyle name="SAPBEXfilterText 3" xfId="597" xr:uid="{00000000-0005-0000-0000-00006B020000}"/>
    <cellStyle name="SAPBEXfilterText 4" xfId="598" xr:uid="{00000000-0005-0000-0000-00006C020000}"/>
    <cellStyle name="SAPBEXfilterText 5" xfId="599" xr:uid="{00000000-0005-0000-0000-00006D020000}"/>
    <cellStyle name="SAPBEXformats" xfId="600" xr:uid="{00000000-0005-0000-0000-00006E020000}"/>
    <cellStyle name="SAPBEXformats 10" xfId="601" xr:uid="{00000000-0005-0000-0000-00006F020000}"/>
    <cellStyle name="SAPBEXformats 2" xfId="602" xr:uid="{00000000-0005-0000-0000-000070020000}"/>
    <cellStyle name="SAPBEXformats 2 2" xfId="603" xr:uid="{00000000-0005-0000-0000-000071020000}"/>
    <cellStyle name="SAPBEXformats 2 3" xfId="604" xr:uid="{00000000-0005-0000-0000-000072020000}"/>
    <cellStyle name="SAPBEXformats 2 4" xfId="605" xr:uid="{00000000-0005-0000-0000-000073020000}"/>
    <cellStyle name="SAPBEXformats 3" xfId="606" xr:uid="{00000000-0005-0000-0000-000074020000}"/>
    <cellStyle name="SAPBEXformats 3 2" xfId="607" xr:uid="{00000000-0005-0000-0000-000075020000}"/>
    <cellStyle name="SAPBEXformats 3 3" xfId="608" xr:uid="{00000000-0005-0000-0000-000076020000}"/>
    <cellStyle name="SAPBEXformats 3 4" xfId="609" xr:uid="{00000000-0005-0000-0000-000077020000}"/>
    <cellStyle name="SAPBEXformats 4" xfId="610" xr:uid="{00000000-0005-0000-0000-000078020000}"/>
    <cellStyle name="SAPBEXformats 4 2" xfId="611" xr:uid="{00000000-0005-0000-0000-000079020000}"/>
    <cellStyle name="SAPBEXformats 4 3" xfId="612" xr:uid="{00000000-0005-0000-0000-00007A020000}"/>
    <cellStyle name="SAPBEXformats 5" xfId="613" xr:uid="{00000000-0005-0000-0000-00007B020000}"/>
    <cellStyle name="SAPBEXformats 5 2" xfId="614" xr:uid="{00000000-0005-0000-0000-00007C020000}"/>
    <cellStyle name="SAPBEXformats 5 3" xfId="615" xr:uid="{00000000-0005-0000-0000-00007D020000}"/>
    <cellStyle name="SAPBEXformats 6" xfId="616" xr:uid="{00000000-0005-0000-0000-00007E020000}"/>
    <cellStyle name="SAPBEXformats 7" xfId="617" xr:uid="{00000000-0005-0000-0000-00007F020000}"/>
    <cellStyle name="SAPBEXformats 8" xfId="618" xr:uid="{00000000-0005-0000-0000-000080020000}"/>
    <cellStyle name="SAPBEXformats 9" xfId="619" xr:uid="{00000000-0005-0000-0000-000081020000}"/>
    <cellStyle name="SAPBEXheaderItem" xfId="620" xr:uid="{00000000-0005-0000-0000-000082020000}"/>
    <cellStyle name="SAPBEXheaderItem 2" xfId="621" xr:uid="{00000000-0005-0000-0000-000083020000}"/>
    <cellStyle name="SAPBEXheaderItem 2 2" xfId="622" xr:uid="{00000000-0005-0000-0000-000084020000}"/>
    <cellStyle name="SAPBEXheaderItem 2 3" xfId="623" xr:uid="{00000000-0005-0000-0000-000085020000}"/>
    <cellStyle name="SAPBEXheaderItem 2 4" xfId="624" xr:uid="{00000000-0005-0000-0000-000086020000}"/>
    <cellStyle name="SAPBEXheaderItem 3" xfId="625" xr:uid="{00000000-0005-0000-0000-000087020000}"/>
    <cellStyle name="SAPBEXheaderItem 3 2" xfId="626" xr:uid="{00000000-0005-0000-0000-000088020000}"/>
    <cellStyle name="SAPBEXheaderItem 3 3" xfId="627" xr:uid="{00000000-0005-0000-0000-000089020000}"/>
    <cellStyle name="SAPBEXheaderItem 4" xfId="628" xr:uid="{00000000-0005-0000-0000-00008A020000}"/>
    <cellStyle name="SAPBEXheaderItem 4 2" xfId="629" xr:uid="{00000000-0005-0000-0000-00008B020000}"/>
    <cellStyle name="SAPBEXheaderItem 4 3" xfId="630" xr:uid="{00000000-0005-0000-0000-00008C020000}"/>
    <cellStyle name="SAPBEXheaderItem 5" xfId="631" xr:uid="{00000000-0005-0000-0000-00008D020000}"/>
    <cellStyle name="SAPBEXheaderItem 6" xfId="632" xr:uid="{00000000-0005-0000-0000-00008E020000}"/>
    <cellStyle name="SAPBEXheaderItem 7" xfId="633" xr:uid="{00000000-0005-0000-0000-00008F020000}"/>
    <cellStyle name="SAPBEXheaderItem 8" xfId="634" xr:uid="{00000000-0005-0000-0000-000090020000}"/>
    <cellStyle name="SAPBEXheaderText" xfId="635" xr:uid="{00000000-0005-0000-0000-000091020000}"/>
    <cellStyle name="SAPBEXheaderText 2" xfId="636" xr:uid="{00000000-0005-0000-0000-000092020000}"/>
    <cellStyle name="SAPBEXheaderText 2 2" xfId="637" xr:uid="{00000000-0005-0000-0000-000093020000}"/>
    <cellStyle name="SAPBEXheaderText 2 3" xfId="638" xr:uid="{00000000-0005-0000-0000-000094020000}"/>
    <cellStyle name="SAPBEXheaderText 2 4" xfId="639" xr:uid="{00000000-0005-0000-0000-000095020000}"/>
    <cellStyle name="SAPBEXheaderText 3" xfId="640" xr:uid="{00000000-0005-0000-0000-000096020000}"/>
    <cellStyle name="SAPBEXheaderText 3 2" xfId="641" xr:uid="{00000000-0005-0000-0000-000097020000}"/>
    <cellStyle name="SAPBEXheaderText 3 3" xfId="642" xr:uid="{00000000-0005-0000-0000-000098020000}"/>
    <cellStyle name="SAPBEXheaderText 4" xfId="643" xr:uid="{00000000-0005-0000-0000-000099020000}"/>
    <cellStyle name="SAPBEXheaderText 4 2" xfId="644" xr:uid="{00000000-0005-0000-0000-00009A020000}"/>
    <cellStyle name="SAPBEXheaderText 4 3" xfId="645" xr:uid="{00000000-0005-0000-0000-00009B020000}"/>
    <cellStyle name="SAPBEXheaderText 5" xfId="646" xr:uid="{00000000-0005-0000-0000-00009C020000}"/>
    <cellStyle name="SAPBEXheaderText 6" xfId="647" xr:uid="{00000000-0005-0000-0000-00009D020000}"/>
    <cellStyle name="SAPBEXheaderText 7" xfId="648" xr:uid="{00000000-0005-0000-0000-00009E020000}"/>
    <cellStyle name="SAPBEXheaderText 8" xfId="649" xr:uid="{00000000-0005-0000-0000-00009F020000}"/>
    <cellStyle name="SAPBEXHLevel0" xfId="650" xr:uid="{00000000-0005-0000-0000-0000A0020000}"/>
    <cellStyle name="SAPBEXHLevel0 10" xfId="651" xr:uid="{00000000-0005-0000-0000-0000A1020000}"/>
    <cellStyle name="SAPBEXHLevel0 11" xfId="652" xr:uid="{00000000-0005-0000-0000-0000A2020000}"/>
    <cellStyle name="SAPBEXHLevel0 12" xfId="998" xr:uid="{00000000-0005-0000-0000-0000A3020000}"/>
    <cellStyle name="SAPBEXHLevel0 2" xfId="653" xr:uid="{00000000-0005-0000-0000-0000A4020000}"/>
    <cellStyle name="SAPBEXHLevel0 2 2" xfId="654" xr:uid="{00000000-0005-0000-0000-0000A5020000}"/>
    <cellStyle name="SAPBEXHLevel0 2 3" xfId="655" xr:uid="{00000000-0005-0000-0000-0000A6020000}"/>
    <cellStyle name="SAPBEXHLevel0 2 4" xfId="656" xr:uid="{00000000-0005-0000-0000-0000A7020000}"/>
    <cellStyle name="SAPBEXHLevel0 3" xfId="657" xr:uid="{00000000-0005-0000-0000-0000A8020000}"/>
    <cellStyle name="SAPBEXHLevel0 3 2" xfId="658" xr:uid="{00000000-0005-0000-0000-0000A9020000}"/>
    <cellStyle name="SAPBEXHLevel0 3 3" xfId="659" xr:uid="{00000000-0005-0000-0000-0000AA020000}"/>
    <cellStyle name="SAPBEXHLevel0 3 4" xfId="660" xr:uid="{00000000-0005-0000-0000-0000AB020000}"/>
    <cellStyle name="SAPBEXHLevel0 4" xfId="661" xr:uid="{00000000-0005-0000-0000-0000AC020000}"/>
    <cellStyle name="SAPBEXHLevel0 4 2" xfId="662" xr:uid="{00000000-0005-0000-0000-0000AD020000}"/>
    <cellStyle name="SAPBEXHLevel0 4 3" xfId="663" xr:uid="{00000000-0005-0000-0000-0000AE020000}"/>
    <cellStyle name="SAPBEXHLevel0 4 4" xfId="664" xr:uid="{00000000-0005-0000-0000-0000AF020000}"/>
    <cellStyle name="SAPBEXHLevel0 5" xfId="665" xr:uid="{00000000-0005-0000-0000-0000B0020000}"/>
    <cellStyle name="SAPBEXHLevel0 5 2" xfId="666" xr:uid="{00000000-0005-0000-0000-0000B1020000}"/>
    <cellStyle name="SAPBEXHLevel0 5 3" xfId="667" xr:uid="{00000000-0005-0000-0000-0000B2020000}"/>
    <cellStyle name="SAPBEXHLevel0 6" xfId="668" xr:uid="{00000000-0005-0000-0000-0000B3020000}"/>
    <cellStyle name="SAPBEXHLevel0 6 2" xfId="669" xr:uid="{00000000-0005-0000-0000-0000B4020000}"/>
    <cellStyle name="SAPBEXHLevel0 6 3" xfId="670" xr:uid="{00000000-0005-0000-0000-0000B5020000}"/>
    <cellStyle name="SAPBEXHLevel0 7" xfId="671" xr:uid="{00000000-0005-0000-0000-0000B6020000}"/>
    <cellStyle name="SAPBEXHLevel0 7 2" xfId="1002" xr:uid="{00000000-0005-0000-0000-0000B7020000}"/>
    <cellStyle name="SAPBEXHLevel0 8" xfId="672" xr:uid="{00000000-0005-0000-0000-0000B8020000}"/>
    <cellStyle name="SAPBEXHLevel0 9" xfId="673" xr:uid="{00000000-0005-0000-0000-0000B9020000}"/>
    <cellStyle name="SAPBEXHLevel0X" xfId="674" xr:uid="{00000000-0005-0000-0000-0000BA020000}"/>
    <cellStyle name="SAPBEXHLevel0X 2" xfId="675" xr:uid="{00000000-0005-0000-0000-0000BB020000}"/>
    <cellStyle name="SAPBEXHLevel0X 2 2" xfId="676" xr:uid="{00000000-0005-0000-0000-0000BC020000}"/>
    <cellStyle name="SAPBEXHLevel0X 2 3" xfId="677" xr:uid="{00000000-0005-0000-0000-0000BD020000}"/>
    <cellStyle name="SAPBEXHLevel0X 3" xfId="678" xr:uid="{00000000-0005-0000-0000-0000BE020000}"/>
    <cellStyle name="SAPBEXHLevel0X 4" xfId="679" xr:uid="{00000000-0005-0000-0000-0000BF020000}"/>
    <cellStyle name="SAPBEXHLevel0X 5" xfId="680" xr:uid="{00000000-0005-0000-0000-0000C0020000}"/>
    <cellStyle name="SAPBEXHLevel1" xfId="681" xr:uid="{00000000-0005-0000-0000-0000C1020000}"/>
    <cellStyle name="SAPBEXHLevel1 10" xfId="682" xr:uid="{00000000-0005-0000-0000-0000C2020000}"/>
    <cellStyle name="SAPBEXHLevel1 11" xfId="683" xr:uid="{00000000-0005-0000-0000-0000C3020000}"/>
    <cellStyle name="SAPBEXHLevel1 2" xfId="684" xr:uid="{00000000-0005-0000-0000-0000C4020000}"/>
    <cellStyle name="SAPBEXHLevel1 2 2" xfId="685" xr:uid="{00000000-0005-0000-0000-0000C5020000}"/>
    <cellStyle name="SAPBEXHLevel1 2 3" xfId="686" xr:uid="{00000000-0005-0000-0000-0000C6020000}"/>
    <cellStyle name="SAPBEXHLevel1 2 4" xfId="687" xr:uid="{00000000-0005-0000-0000-0000C7020000}"/>
    <cellStyle name="SAPBEXHLevel1 3" xfId="688" xr:uid="{00000000-0005-0000-0000-0000C8020000}"/>
    <cellStyle name="SAPBEXHLevel1 3 2" xfId="689" xr:uid="{00000000-0005-0000-0000-0000C9020000}"/>
    <cellStyle name="SAPBEXHLevel1 3 3" xfId="690" xr:uid="{00000000-0005-0000-0000-0000CA020000}"/>
    <cellStyle name="SAPBEXHLevel1 3 4" xfId="691" xr:uid="{00000000-0005-0000-0000-0000CB020000}"/>
    <cellStyle name="SAPBEXHLevel1 4" xfId="692" xr:uid="{00000000-0005-0000-0000-0000CC020000}"/>
    <cellStyle name="SAPBEXHLevel1 4 2" xfId="693" xr:uid="{00000000-0005-0000-0000-0000CD020000}"/>
    <cellStyle name="SAPBEXHLevel1 4 3" xfId="694" xr:uid="{00000000-0005-0000-0000-0000CE020000}"/>
    <cellStyle name="SAPBEXHLevel1 4 4" xfId="695" xr:uid="{00000000-0005-0000-0000-0000CF020000}"/>
    <cellStyle name="SAPBEXHLevel1 5" xfId="696" xr:uid="{00000000-0005-0000-0000-0000D0020000}"/>
    <cellStyle name="SAPBEXHLevel1 5 2" xfId="697" xr:uid="{00000000-0005-0000-0000-0000D1020000}"/>
    <cellStyle name="SAPBEXHLevel1 5 3" xfId="698" xr:uid="{00000000-0005-0000-0000-0000D2020000}"/>
    <cellStyle name="SAPBEXHLevel1 6" xfId="699" xr:uid="{00000000-0005-0000-0000-0000D3020000}"/>
    <cellStyle name="SAPBEXHLevel1 6 2" xfId="700" xr:uid="{00000000-0005-0000-0000-0000D4020000}"/>
    <cellStyle name="SAPBEXHLevel1 6 3" xfId="701" xr:uid="{00000000-0005-0000-0000-0000D5020000}"/>
    <cellStyle name="SAPBEXHLevel1 7" xfId="702" xr:uid="{00000000-0005-0000-0000-0000D6020000}"/>
    <cellStyle name="SAPBEXHLevel1 8" xfId="703" xr:uid="{00000000-0005-0000-0000-0000D7020000}"/>
    <cellStyle name="SAPBEXHLevel1 9" xfId="704" xr:uid="{00000000-0005-0000-0000-0000D8020000}"/>
    <cellStyle name="SAPBEXHLevel1X" xfId="705" xr:uid="{00000000-0005-0000-0000-0000D9020000}"/>
    <cellStyle name="SAPBEXHLevel1X 2" xfId="706" xr:uid="{00000000-0005-0000-0000-0000DA020000}"/>
    <cellStyle name="SAPBEXHLevel1X 2 2" xfId="707" xr:uid="{00000000-0005-0000-0000-0000DB020000}"/>
    <cellStyle name="SAPBEXHLevel1X 2 3" xfId="708" xr:uid="{00000000-0005-0000-0000-0000DC020000}"/>
    <cellStyle name="SAPBEXHLevel1X 2 4" xfId="709" xr:uid="{00000000-0005-0000-0000-0000DD020000}"/>
    <cellStyle name="SAPBEXHLevel1X 3" xfId="710" xr:uid="{00000000-0005-0000-0000-0000DE020000}"/>
    <cellStyle name="SAPBEXHLevel1X 3 2" xfId="711" xr:uid="{00000000-0005-0000-0000-0000DF020000}"/>
    <cellStyle name="SAPBEXHLevel1X 3 3" xfId="712" xr:uid="{00000000-0005-0000-0000-0000E0020000}"/>
    <cellStyle name="SAPBEXHLevel1X 4" xfId="713" xr:uid="{00000000-0005-0000-0000-0000E1020000}"/>
    <cellStyle name="SAPBEXHLevel1X 4 2" xfId="714" xr:uid="{00000000-0005-0000-0000-0000E2020000}"/>
    <cellStyle name="SAPBEXHLevel1X 4 3" xfId="715" xr:uid="{00000000-0005-0000-0000-0000E3020000}"/>
    <cellStyle name="SAPBEXHLevel1X 5" xfId="716" xr:uid="{00000000-0005-0000-0000-0000E4020000}"/>
    <cellStyle name="SAPBEXHLevel1X 6" xfId="717" xr:uid="{00000000-0005-0000-0000-0000E5020000}"/>
    <cellStyle name="SAPBEXHLevel1X 7" xfId="718" xr:uid="{00000000-0005-0000-0000-0000E6020000}"/>
    <cellStyle name="SAPBEXHLevel1X 8" xfId="719" xr:uid="{00000000-0005-0000-0000-0000E7020000}"/>
    <cellStyle name="SAPBEXHLevel2" xfId="720" xr:uid="{00000000-0005-0000-0000-0000E8020000}"/>
    <cellStyle name="SAPBEXHLevel2 10" xfId="721" xr:uid="{00000000-0005-0000-0000-0000E9020000}"/>
    <cellStyle name="SAPBEXHLevel2 11" xfId="722" xr:uid="{00000000-0005-0000-0000-0000EA020000}"/>
    <cellStyle name="SAPBEXHLevel2 2" xfId="723" xr:uid="{00000000-0005-0000-0000-0000EB020000}"/>
    <cellStyle name="SAPBEXHLevel2 2 2" xfId="724" xr:uid="{00000000-0005-0000-0000-0000EC020000}"/>
    <cellStyle name="SAPBEXHLevel2 2 3" xfId="725" xr:uid="{00000000-0005-0000-0000-0000ED020000}"/>
    <cellStyle name="SAPBEXHLevel2 2 4" xfId="726" xr:uid="{00000000-0005-0000-0000-0000EE020000}"/>
    <cellStyle name="SAPBEXHLevel2 3" xfId="727" xr:uid="{00000000-0005-0000-0000-0000EF020000}"/>
    <cellStyle name="SAPBEXHLevel2 3 2" xfId="728" xr:uid="{00000000-0005-0000-0000-0000F0020000}"/>
    <cellStyle name="SAPBEXHLevel2 3 3" xfId="729" xr:uid="{00000000-0005-0000-0000-0000F1020000}"/>
    <cellStyle name="SAPBEXHLevel2 3 4" xfId="730" xr:uid="{00000000-0005-0000-0000-0000F2020000}"/>
    <cellStyle name="SAPBEXHLevel2 4" xfId="731" xr:uid="{00000000-0005-0000-0000-0000F3020000}"/>
    <cellStyle name="SAPBEXHLevel2 4 2" xfId="732" xr:uid="{00000000-0005-0000-0000-0000F4020000}"/>
    <cellStyle name="SAPBEXHLevel2 4 3" xfId="733" xr:uid="{00000000-0005-0000-0000-0000F5020000}"/>
    <cellStyle name="SAPBEXHLevel2 4 4" xfId="734" xr:uid="{00000000-0005-0000-0000-0000F6020000}"/>
    <cellStyle name="SAPBEXHLevel2 5" xfId="735" xr:uid="{00000000-0005-0000-0000-0000F7020000}"/>
    <cellStyle name="SAPBEXHLevel2 5 2" xfId="736" xr:uid="{00000000-0005-0000-0000-0000F8020000}"/>
    <cellStyle name="SAPBEXHLevel2 5 3" xfId="737" xr:uid="{00000000-0005-0000-0000-0000F9020000}"/>
    <cellStyle name="SAPBEXHLevel2 6" xfId="738" xr:uid="{00000000-0005-0000-0000-0000FA020000}"/>
    <cellStyle name="SAPBEXHLevel2 6 2" xfId="739" xr:uid="{00000000-0005-0000-0000-0000FB020000}"/>
    <cellStyle name="SAPBEXHLevel2 6 3" xfId="740" xr:uid="{00000000-0005-0000-0000-0000FC020000}"/>
    <cellStyle name="SAPBEXHLevel2 7" xfId="741" xr:uid="{00000000-0005-0000-0000-0000FD020000}"/>
    <cellStyle name="SAPBEXHLevel2 8" xfId="742" xr:uid="{00000000-0005-0000-0000-0000FE020000}"/>
    <cellStyle name="SAPBEXHLevel2 9" xfId="743" xr:uid="{00000000-0005-0000-0000-0000FF020000}"/>
    <cellStyle name="SAPBEXHLevel2X" xfId="744" xr:uid="{00000000-0005-0000-0000-000000030000}"/>
    <cellStyle name="SAPBEXHLevel2X 2" xfId="745" xr:uid="{00000000-0005-0000-0000-000001030000}"/>
    <cellStyle name="SAPBEXHLevel2X 2 2" xfId="746" xr:uid="{00000000-0005-0000-0000-000002030000}"/>
    <cellStyle name="SAPBEXHLevel2X 2 3" xfId="747" xr:uid="{00000000-0005-0000-0000-000003030000}"/>
    <cellStyle name="SAPBEXHLevel2X 2 4" xfId="748" xr:uid="{00000000-0005-0000-0000-000004030000}"/>
    <cellStyle name="SAPBEXHLevel2X 3" xfId="749" xr:uid="{00000000-0005-0000-0000-000005030000}"/>
    <cellStyle name="SAPBEXHLevel2X 3 2" xfId="750" xr:uid="{00000000-0005-0000-0000-000006030000}"/>
    <cellStyle name="SAPBEXHLevel2X 3 3" xfId="751" xr:uid="{00000000-0005-0000-0000-000007030000}"/>
    <cellStyle name="SAPBEXHLevel2X 4" xfId="752" xr:uid="{00000000-0005-0000-0000-000008030000}"/>
    <cellStyle name="SAPBEXHLevel2X 4 2" xfId="753" xr:uid="{00000000-0005-0000-0000-000009030000}"/>
    <cellStyle name="SAPBEXHLevel2X 4 3" xfId="754" xr:uid="{00000000-0005-0000-0000-00000A030000}"/>
    <cellStyle name="SAPBEXHLevel2X 5" xfId="755" xr:uid="{00000000-0005-0000-0000-00000B030000}"/>
    <cellStyle name="SAPBEXHLevel2X 6" xfId="756" xr:uid="{00000000-0005-0000-0000-00000C030000}"/>
    <cellStyle name="SAPBEXHLevel2X 7" xfId="757" xr:uid="{00000000-0005-0000-0000-00000D030000}"/>
    <cellStyle name="SAPBEXHLevel2X 8" xfId="758" xr:uid="{00000000-0005-0000-0000-00000E030000}"/>
    <cellStyle name="SAPBEXHLevel3" xfId="759" xr:uid="{00000000-0005-0000-0000-00000F030000}"/>
    <cellStyle name="SAPBEXHLevel3 10" xfId="760" xr:uid="{00000000-0005-0000-0000-000010030000}"/>
    <cellStyle name="SAPBEXHLevel3 11" xfId="761" xr:uid="{00000000-0005-0000-0000-000011030000}"/>
    <cellStyle name="SAPBEXHLevel3 2" xfId="762" xr:uid="{00000000-0005-0000-0000-000012030000}"/>
    <cellStyle name="SAPBEXHLevel3 2 2" xfId="763" xr:uid="{00000000-0005-0000-0000-000013030000}"/>
    <cellStyle name="SAPBEXHLevel3 2 3" xfId="764" xr:uid="{00000000-0005-0000-0000-000014030000}"/>
    <cellStyle name="SAPBEXHLevel3 2 4" xfId="765" xr:uid="{00000000-0005-0000-0000-000015030000}"/>
    <cellStyle name="SAPBEXHLevel3 3" xfId="766" xr:uid="{00000000-0005-0000-0000-000016030000}"/>
    <cellStyle name="SAPBEXHLevel3 3 2" xfId="767" xr:uid="{00000000-0005-0000-0000-000017030000}"/>
    <cellStyle name="SAPBEXHLevel3 3 3" xfId="768" xr:uid="{00000000-0005-0000-0000-000018030000}"/>
    <cellStyle name="SAPBEXHLevel3 3 4" xfId="769" xr:uid="{00000000-0005-0000-0000-000019030000}"/>
    <cellStyle name="SAPBEXHLevel3 4" xfId="770" xr:uid="{00000000-0005-0000-0000-00001A030000}"/>
    <cellStyle name="SAPBEXHLevel3 4 2" xfId="771" xr:uid="{00000000-0005-0000-0000-00001B030000}"/>
    <cellStyle name="SAPBEXHLevel3 4 3" xfId="772" xr:uid="{00000000-0005-0000-0000-00001C030000}"/>
    <cellStyle name="SAPBEXHLevel3 4 4" xfId="773" xr:uid="{00000000-0005-0000-0000-00001D030000}"/>
    <cellStyle name="SAPBEXHLevel3 5" xfId="774" xr:uid="{00000000-0005-0000-0000-00001E030000}"/>
    <cellStyle name="SAPBEXHLevel3 5 2" xfId="775" xr:uid="{00000000-0005-0000-0000-00001F030000}"/>
    <cellStyle name="SAPBEXHLevel3 5 3" xfId="776" xr:uid="{00000000-0005-0000-0000-000020030000}"/>
    <cellStyle name="SAPBEXHLevel3 6" xfId="777" xr:uid="{00000000-0005-0000-0000-000021030000}"/>
    <cellStyle name="SAPBEXHLevel3 6 2" xfId="778" xr:uid="{00000000-0005-0000-0000-000022030000}"/>
    <cellStyle name="SAPBEXHLevel3 6 3" xfId="779" xr:uid="{00000000-0005-0000-0000-000023030000}"/>
    <cellStyle name="SAPBEXHLevel3 7" xfId="780" xr:uid="{00000000-0005-0000-0000-000024030000}"/>
    <cellStyle name="SAPBEXHLevel3 8" xfId="781" xr:uid="{00000000-0005-0000-0000-000025030000}"/>
    <cellStyle name="SAPBEXHLevel3 9" xfId="782" xr:uid="{00000000-0005-0000-0000-000026030000}"/>
    <cellStyle name="SAPBEXHLevel3X" xfId="783" xr:uid="{00000000-0005-0000-0000-000027030000}"/>
    <cellStyle name="SAPBEXHLevel3X 2" xfId="784" xr:uid="{00000000-0005-0000-0000-000028030000}"/>
    <cellStyle name="SAPBEXHLevel3X 2 2" xfId="785" xr:uid="{00000000-0005-0000-0000-000029030000}"/>
    <cellStyle name="SAPBEXHLevel3X 2 3" xfId="786" xr:uid="{00000000-0005-0000-0000-00002A030000}"/>
    <cellStyle name="SAPBEXHLevel3X 2 4" xfId="787" xr:uid="{00000000-0005-0000-0000-00002B030000}"/>
    <cellStyle name="SAPBEXHLevel3X 3" xfId="788" xr:uid="{00000000-0005-0000-0000-00002C030000}"/>
    <cellStyle name="SAPBEXHLevel3X 3 2" xfId="789" xr:uid="{00000000-0005-0000-0000-00002D030000}"/>
    <cellStyle name="SAPBEXHLevel3X 3 3" xfId="790" xr:uid="{00000000-0005-0000-0000-00002E030000}"/>
    <cellStyle name="SAPBEXHLevel3X 4" xfId="791" xr:uid="{00000000-0005-0000-0000-00002F030000}"/>
    <cellStyle name="SAPBEXHLevel3X 4 2" xfId="792" xr:uid="{00000000-0005-0000-0000-000030030000}"/>
    <cellStyle name="SAPBEXHLevel3X 4 3" xfId="793" xr:uid="{00000000-0005-0000-0000-000031030000}"/>
    <cellStyle name="SAPBEXHLevel3X 5" xfId="794" xr:uid="{00000000-0005-0000-0000-000032030000}"/>
    <cellStyle name="SAPBEXHLevel3X 6" xfId="795" xr:uid="{00000000-0005-0000-0000-000033030000}"/>
    <cellStyle name="SAPBEXHLevel3X 7" xfId="796" xr:uid="{00000000-0005-0000-0000-000034030000}"/>
    <cellStyle name="SAPBEXHLevel3X 8" xfId="797" xr:uid="{00000000-0005-0000-0000-000035030000}"/>
    <cellStyle name="SAPBEXinputData" xfId="798" xr:uid="{00000000-0005-0000-0000-000036030000}"/>
    <cellStyle name="SAPBEXinputData 2" xfId="799" xr:uid="{00000000-0005-0000-0000-000037030000}"/>
    <cellStyle name="SAPBEXinputData 2 2" xfId="800" xr:uid="{00000000-0005-0000-0000-000038030000}"/>
    <cellStyle name="SAPBEXinputData 2 2 2" xfId="801" xr:uid="{00000000-0005-0000-0000-000039030000}"/>
    <cellStyle name="SAPBEXinputData 2 3" xfId="802" xr:uid="{00000000-0005-0000-0000-00003A030000}"/>
    <cellStyle name="SAPBEXinputData 3" xfId="803" xr:uid="{00000000-0005-0000-0000-00003B030000}"/>
    <cellStyle name="SAPBEXinputData 3 2" xfId="804" xr:uid="{00000000-0005-0000-0000-00003C030000}"/>
    <cellStyle name="SAPBEXinputData 4" xfId="805" xr:uid="{00000000-0005-0000-0000-00003D030000}"/>
    <cellStyle name="SAPBEXinputData 4 2" xfId="806" xr:uid="{00000000-0005-0000-0000-00003E030000}"/>
    <cellStyle name="SAPBEXinputData 5" xfId="807" xr:uid="{00000000-0005-0000-0000-00003F030000}"/>
    <cellStyle name="SAPBEXinputData 6" xfId="808" xr:uid="{00000000-0005-0000-0000-000040030000}"/>
    <cellStyle name="SAPBEXItemHeader" xfId="809" xr:uid="{00000000-0005-0000-0000-000041030000}"/>
    <cellStyle name="SAPBEXItemHeader 2" xfId="810" xr:uid="{00000000-0005-0000-0000-000042030000}"/>
    <cellStyle name="SAPBEXItemHeader 2 2" xfId="811" xr:uid="{00000000-0005-0000-0000-000043030000}"/>
    <cellStyle name="SAPBEXItemHeader 2 3" xfId="812" xr:uid="{00000000-0005-0000-0000-000044030000}"/>
    <cellStyle name="SAPBEXItemHeader 3" xfId="813" xr:uid="{00000000-0005-0000-0000-000045030000}"/>
    <cellStyle name="SAPBEXItemHeader 4" xfId="814" xr:uid="{00000000-0005-0000-0000-000046030000}"/>
    <cellStyle name="SAPBEXItemHeader 5" xfId="815" xr:uid="{00000000-0005-0000-0000-000047030000}"/>
    <cellStyle name="SAPBEXresData" xfId="816" xr:uid="{00000000-0005-0000-0000-000048030000}"/>
    <cellStyle name="SAPBEXresData 2" xfId="817" xr:uid="{00000000-0005-0000-0000-000049030000}"/>
    <cellStyle name="SAPBEXresData 2 2" xfId="818" xr:uid="{00000000-0005-0000-0000-00004A030000}"/>
    <cellStyle name="SAPBEXresData 2 3" xfId="819" xr:uid="{00000000-0005-0000-0000-00004B030000}"/>
    <cellStyle name="SAPBEXresData 3" xfId="820" xr:uid="{00000000-0005-0000-0000-00004C030000}"/>
    <cellStyle name="SAPBEXresData 4" xfId="821" xr:uid="{00000000-0005-0000-0000-00004D030000}"/>
    <cellStyle name="SAPBEXresData 5" xfId="822" xr:uid="{00000000-0005-0000-0000-00004E030000}"/>
    <cellStyle name="SAPBEXresDataEmph" xfId="823" xr:uid="{00000000-0005-0000-0000-00004F030000}"/>
    <cellStyle name="SAPBEXresDataEmph 2" xfId="824" xr:uid="{00000000-0005-0000-0000-000050030000}"/>
    <cellStyle name="SAPBEXresDataEmph 2 2" xfId="825" xr:uid="{00000000-0005-0000-0000-000051030000}"/>
    <cellStyle name="SAPBEXresDataEmph 2 3" xfId="826" xr:uid="{00000000-0005-0000-0000-000052030000}"/>
    <cellStyle name="SAPBEXresDataEmph 2 4" xfId="827" xr:uid="{00000000-0005-0000-0000-000053030000}"/>
    <cellStyle name="SAPBEXresDataEmph 3" xfId="828" xr:uid="{00000000-0005-0000-0000-000054030000}"/>
    <cellStyle name="SAPBEXresDataEmph 3 2" xfId="829" xr:uid="{00000000-0005-0000-0000-000055030000}"/>
    <cellStyle name="SAPBEXresDataEmph 3 3" xfId="830" xr:uid="{00000000-0005-0000-0000-000056030000}"/>
    <cellStyle name="SAPBEXresDataEmph 4" xfId="831" xr:uid="{00000000-0005-0000-0000-000057030000}"/>
    <cellStyle name="SAPBEXresDataEmph 5" xfId="832" xr:uid="{00000000-0005-0000-0000-000058030000}"/>
    <cellStyle name="SAPBEXresDataEmph 6" xfId="833" xr:uid="{00000000-0005-0000-0000-000059030000}"/>
    <cellStyle name="SAPBEXresItem" xfId="834" xr:uid="{00000000-0005-0000-0000-00005A030000}"/>
    <cellStyle name="SAPBEXresItem 2" xfId="835" xr:uid="{00000000-0005-0000-0000-00005B030000}"/>
    <cellStyle name="SAPBEXresItem 2 2" xfId="836" xr:uid="{00000000-0005-0000-0000-00005C030000}"/>
    <cellStyle name="SAPBEXresItem 2 3" xfId="837" xr:uid="{00000000-0005-0000-0000-00005D030000}"/>
    <cellStyle name="SAPBEXresItem 3" xfId="838" xr:uid="{00000000-0005-0000-0000-00005E030000}"/>
    <cellStyle name="SAPBEXresItem 4" xfId="839" xr:uid="{00000000-0005-0000-0000-00005F030000}"/>
    <cellStyle name="SAPBEXresItem 5" xfId="840" xr:uid="{00000000-0005-0000-0000-000060030000}"/>
    <cellStyle name="SAPBEXresItemX" xfId="841" xr:uid="{00000000-0005-0000-0000-000061030000}"/>
    <cellStyle name="SAPBEXresItemX 2" xfId="842" xr:uid="{00000000-0005-0000-0000-000062030000}"/>
    <cellStyle name="SAPBEXresItemX 2 2" xfId="843" xr:uid="{00000000-0005-0000-0000-000063030000}"/>
    <cellStyle name="SAPBEXresItemX 2 3" xfId="844" xr:uid="{00000000-0005-0000-0000-000064030000}"/>
    <cellStyle name="SAPBEXresItemX 2 4" xfId="845" xr:uid="{00000000-0005-0000-0000-000065030000}"/>
    <cellStyle name="SAPBEXresItemX 3" xfId="846" xr:uid="{00000000-0005-0000-0000-000066030000}"/>
    <cellStyle name="SAPBEXresItemX 3 2" xfId="847" xr:uid="{00000000-0005-0000-0000-000067030000}"/>
    <cellStyle name="SAPBEXresItemX 3 3" xfId="848" xr:uid="{00000000-0005-0000-0000-000068030000}"/>
    <cellStyle name="SAPBEXresItemX 4" xfId="849" xr:uid="{00000000-0005-0000-0000-000069030000}"/>
    <cellStyle name="SAPBEXresItemX 4 2" xfId="850" xr:uid="{00000000-0005-0000-0000-00006A030000}"/>
    <cellStyle name="SAPBEXresItemX 4 3" xfId="851" xr:uid="{00000000-0005-0000-0000-00006B030000}"/>
    <cellStyle name="SAPBEXresItemX 5" xfId="852" xr:uid="{00000000-0005-0000-0000-00006C030000}"/>
    <cellStyle name="SAPBEXresItemX 6" xfId="853" xr:uid="{00000000-0005-0000-0000-00006D030000}"/>
    <cellStyle name="SAPBEXresItemX 7" xfId="854" xr:uid="{00000000-0005-0000-0000-00006E030000}"/>
    <cellStyle name="SAPBEXresItemX 8" xfId="855" xr:uid="{00000000-0005-0000-0000-00006F030000}"/>
    <cellStyle name="SAPBEXstdData" xfId="7" xr:uid="{00000000-0005-0000-0000-000070030000}"/>
    <cellStyle name="SAPBEXstdData 10" xfId="8" xr:uid="{00000000-0005-0000-0000-000071030000}"/>
    <cellStyle name="SAPBEXstdData 11" xfId="1000" xr:uid="{00000000-0005-0000-0000-000072030000}"/>
    <cellStyle name="SAPBEXstdData 2" xfId="856" xr:uid="{00000000-0005-0000-0000-000073030000}"/>
    <cellStyle name="SAPBEXstdData 2 2" xfId="857" xr:uid="{00000000-0005-0000-0000-000074030000}"/>
    <cellStyle name="SAPBEXstdData 2 3" xfId="858" xr:uid="{00000000-0005-0000-0000-000075030000}"/>
    <cellStyle name="SAPBEXstdData 2 3 2" xfId="987" xr:uid="{00000000-0005-0000-0000-000076030000}"/>
    <cellStyle name="SAPBEXstdData 2 4" xfId="859" xr:uid="{00000000-0005-0000-0000-000077030000}"/>
    <cellStyle name="SAPBEXstdData 2 4 2" xfId="988" xr:uid="{00000000-0005-0000-0000-000078030000}"/>
    <cellStyle name="SAPBEXstdData 3" xfId="860" xr:uid="{00000000-0005-0000-0000-000079030000}"/>
    <cellStyle name="SAPBEXstdData 3 2" xfId="861" xr:uid="{00000000-0005-0000-0000-00007A030000}"/>
    <cellStyle name="SAPBEXstdData 3 3" xfId="862" xr:uid="{00000000-0005-0000-0000-00007B030000}"/>
    <cellStyle name="SAPBEXstdData 3 4" xfId="863" xr:uid="{00000000-0005-0000-0000-00007C030000}"/>
    <cellStyle name="SAPBEXstdData 4" xfId="864" xr:uid="{00000000-0005-0000-0000-00007D030000}"/>
    <cellStyle name="SAPBEXstdData 4 2" xfId="865" xr:uid="{00000000-0005-0000-0000-00007E030000}"/>
    <cellStyle name="SAPBEXstdData 4 3" xfId="866" xr:uid="{00000000-0005-0000-0000-00007F030000}"/>
    <cellStyle name="SAPBEXstdData 5" xfId="867" xr:uid="{00000000-0005-0000-0000-000080030000}"/>
    <cellStyle name="SAPBEXstdData 5 2" xfId="868" xr:uid="{00000000-0005-0000-0000-000081030000}"/>
    <cellStyle name="SAPBEXstdData 5 3" xfId="869" xr:uid="{00000000-0005-0000-0000-000082030000}"/>
    <cellStyle name="SAPBEXstdData 6" xfId="870" xr:uid="{00000000-0005-0000-0000-000083030000}"/>
    <cellStyle name="SAPBEXstdData 6 2" xfId="1004" xr:uid="{00000000-0005-0000-0000-000084030000}"/>
    <cellStyle name="SAPBEXstdData 7" xfId="871" xr:uid="{00000000-0005-0000-0000-000085030000}"/>
    <cellStyle name="SAPBEXstdData 8" xfId="872" xr:uid="{00000000-0005-0000-0000-000086030000}"/>
    <cellStyle name="SAPBEXstdData 8 2" xfId="989" xr:uid="{00000000-0005-0000-0000-000087030000}"/>
    <cellStyle name="SAPBEXstdData 9" xfId="873" xr:uid="{00000000-0005-0000-0000-000088030000}"/>
    <cellStyle name="SAPBEXstdDataEmph" xfId="874" xr:uid="{00000000-0005-0000-0000-000089030000}"/>
    <cellStyle name="SAPBEXstdDataEmph 2" xfId="875" xr:uid="{00000000-0005-0000-0000-00008A030000}"/>
    <cellStyle name="SAPBEXstdDataEmph 2 2" xfId="876" xr:uid="{00000000-0005-0000-0000-00008B030000}"/>
    <cellStyle name="SAPBEXstdDataEmph 2 3" xfId="877" xr:uid="{00000000-0005-0000-0000-00008C030000}"/>
    <cellStyle name="SAPBEXstdDataEmph 2 4" xfId="878" xr:uid="{00000000-0005-0000-0000-00008D030000}"/>
    <cellStyle name="SAPBEXstdDataEmph 2 4 2" xfId="990" xr:uid="{00000000-0005-0000-0000-00008E030000}"/>
    <cellStyle name="SAPBEXstdDataEmph 3" xfId="879" xr:uid="{00000000-0005-0000-0000-00008F030000}"/>
    <cellStyle name="SAPBEXstdDataEmph 3 2" xfId="880" xr:uid="{00000000-0005-0000-0000-000090030000}"/>
    <cellStyle name="SAPBEXstdDataEmph 3 3" xfId="881" xr:uid="{00000000-0005-0000-0000-000091030000}"/>
    <cellStyle name="SAPBEXstdDataEmph 4" xfId="882" xr:uid="{00000000-0005-0000-0000-000092030000}"/>
    <cellStyle name="SAPBEXstdDataEmph 4 2" xfId="1003" xr:uid="{00000000-0005-0000-0000-000093030000}"/>
    <cellStyle name="SAPBEXstdDataEmph 5" xfId="883" xr:uid="{00000000-0005-0000-0000-000094030000}"/>
    <cellStyle name="SAPBEXstdDataEmph 5 2" xfId="991" xr:uid="{00000000-0005-0000-0000-000095030000}"/>
    <cellStyle name="SAPBEXstdDataEmph 6" xfId="884" xr:uid="{00000000-0005-0000-0000-000096030000}"/>
    <cellStyle name="SAPBEXstdDataEmph 7" xfId="885" xr:uid="{00000000-0005-0000-0000-000097030000}"/>
    <cellStyle name="SAPBEXstdDataEmph 8" xfId="999" xr:uid="{00000000-0005-0000-0000-000098030000}"/>
    <cellStyle name="SAPBEXstdItem" xfId="4" xr:uid="{00000000-0005-0000-0000-000099030000}"/>
    <cellStyle name="SAPBEXstdItem 10" xfId="5" xr:uid="{00000000-0005-0000-0000-00009A030000}"/>
    <cellStyle name="SAPBEXstdItem 10 2" xfId="1018" xr:uid="{00000000-0005-0000-0000-00009B030000}"/>
    <cellStyle name="SAPBEXstdItem 11" xfId="996" xr:uid="{00000000-0005-0000-0000-00009C030000}"/>
    <cellStyle name="SAPBEXstdItem 12" xfId="1017" xr:uid="{00000000-0005-0000-0000-00009D030000}"/>
    <cellStyle name="SAPBEXstdItem 13" xfId="1020" xr:uid="{00000000-0005-0000-0000-00009E030000}"/>
    <cellStyle name="SAPBEXstdItem 2" xfId="886" xr:uid="{00000000-0005-0000-0000-00009F030000}"/>
    <cellStyle name="SAPBEXstdItem 2 2" xfId="887" xr:uid="{00000000-0005-0000-0000-0000A0030000}"/>
    <cellStyle name="SAPBEXstdItem 2 3" xfId="888" xr:uid="{00000000-0005-0000-0000-0000A1030000}"/>
    <cellStyle name="SAPBEXstdItem 2 3 2" xfId="992" xr:uid="{00000000-0005-0000-0000-0000A2030000}"/>
    <cellStyle name="SAPBEXstdItem 2 4" xfId="889" xr:uid="{00000000-0005-0000-0000-0000A3030000}"/>
    <cellStyle name="SAPBEXstdItem 2 4 2" xfId="993" xr:uid="{00000000-0005-0000-0000-0000A4030000}"/>
    <cellStyle name="SAPBEXstdItem 3" xfId="890" xr:uid="{00000000-0005-0000-0000-0000A5030000}"/>
    <cellStyle name="SAPBEXstdItem 3 2" xfId="891" xr:uid="{00000000-0005-0000-0000-0000A6030000}"/>
    <cellStyle name="SAPBEXstdItem 3 3" xfId="892" xr:uid="{00000000-0005-0000-0000-0000A7030000}"/>
    <cellStyle name="SAPBEXstdItem 3 4" xfId="893" xr:uid="{00000000-0005-0000-0000-0000A8030000}"/>
    <cellStyle name="SAPBEXstdItem 4" xfId="894" xr:uid="{00000000-0005-0000-0000-0000A9030000}"/>
    <cellStyle name="SAPBEXstdItem 4 2" xfId="895" xr:uid="{00000000-0005-0000-0000-0000AA030000}"/>
    <cellStyle name="SAPBEXstdItem 4 3" xfId="896" xr:uid="{00000000-0005-0000-0000-0000AB030000}"/>
    <cellStyle name="SAPBEXstdItem 5" xfId="897" xr:uid="{00000000-0005-0000-0000-0000AC030000}"/>
    <cellStyle name="SAPBEXstdItem 5 2" xfId="898" xr:uid="{00000000-0005-0000-0000-0000AD030000}"/>
    <cellStyle name="SAPBEXstdItem 5 3" xfId="899" xr:uid="{00000000-0005-0000-0000-0000AE030000}"/>
    <cellStyle name="SAPBEXstdItem 6" xfId="900" xr:uid="{00000000-0005-0000-0000-0000AF030000}"/>
    <cellStyle name="SAPBEXstdItem 6 2" xfId="1001" xr:uid="{00000000-0005-0000-0000-0000B0030000}"/>
    <cellStyle name="SAPBEXstdItem 7" xfId="901" xr:uid="{00000000-0005-0000-0000-0000B1030000}"/>
    <cellStyle name="SAPBEXstdItem 7 2" xfId="994" xr:uid="{00000000-0005-0000-0000-0000B2030000}"/>
    <cellStyle name="SAPBEXstdItem 8" xfId="902" xr:uid="{00000000-0005-0000-0000-0000B3030000}"/>
    <cellStyle name="SAPBEXstdItem 8 2" xfId="995" xr:uid="{00000000-0005-0000-0000-0000B4030000}"/>
    <cellStyle name="SAPBEXstdItem 9" xfId="903" xr:uid="{00000000-0005-0000-0000-0000B5030000}"/>
    <cellStyle name="SAPBEXstdItemX" xfId="904" xr:uid="{00000000-0005-0000-0000-0000B6030000}"/>
    <cellStyle name="SAPBEXstdItemX 2" xfId="905" xr:uid="{00000000-0005-0000-0000-0000B7030000}"/>
    <cellStyle name="SAPBEXstdItemX 2 2" xfId="906" xr:uid="{00000000-0005-0000-0000-0000B8030000}"/>
    <cellStyle name="SAPBEXstdItemX 2 3" xfId="907" xr:uid="{00000000-0005-0000-0000-0000B9030000}"/>
    <cellStyle name="SAPBEXstdItemX 2 4" xfId="908" xr:uid="{00000000-0005-0000-0000-0000BA030000}"/>
    <cellStyle name="SAPBEXstdItemX 3" xfId="909" xr:uid="{00000000-0005-0000-0000-0000BB030000}"/>
    <cellStyle name="SAPBEXstdItemX 3 2" xfId="910" xr:uid="{00000000-0005-0000-0000-0000BC030000}"/>
    <cellStyle name="SAPBEXstdItemX 3 3" xfId="911" xr:uid="{00000000-0005-0000-0000-0000BD030000}"/>
    <cellStyle name="SAPBEXstdItemX 4" xfId="912" xr:uid="{00000000-0005-0000-0000-0000BE030000}"/>
    <cellStyle name="SAPBEXstdItemX 4 2" xfId="913" xr:uid="{00000000-0005-0000-0000-0000BF030000}"/>
    <cellStyle name="SAPBEXstdItemX 4 3" xfId="914" xr:uid="{00000000-0005-0000-0000-0000C0030000}"/>
    <cellStyle name="SAPBEXstdItemX 5" xfId="915" xr:uid="{00000000-0005-0000-0000-0000C1030000}"/>
    <cellStyle name="SAPBEXstdItemX 6" xfId="916" xr:uid="{00000000-0005-0000-0000-0000C2030000}"/>
    <cellStyle name="SAPBEXstdItemX 7" xfId="917" xr:uid="{00000000-0005-0000-0000-0000C3030000}"/>
    <cellStyle name="SAPBEXstdItemX 8" xfId="918" xr:uid="{00000000-0005-0000-0000-0000C4030000}"/>
    <cellStyle name="SAPBEXtitle" xfId="919" xr:uid="{00000000-0005-0000-0000-0000C5030000}"/>
    <cellStyle name="SAPBEXtitle 2" xfId="920" xr:uid="{00000000-0005-0000-0000-0000C6030000}"/>
    <cellStyle name="SAPBEXtitle 2 2" xfId="921" xr:uid="{00000000-0005-0000-0000-0000C7030000}"/>
    <cellStyle name="SAPBEXtitle 2 3" xfId="922" xr:uid="{00000000-0005-0000-0000-0000C8030000}"/>
    <cellStyle name="SAPBEXtitle 3" xfId="923" xr:uid="{00000000-0005-0000-0000-0000C9030000}"/>
    <cellStyle name="SAPBEXtitle 4" xfId="924" xr:uid="{00000000-0005-0000-0000-0000CA030000}"/>
    <cellStyle name="SAPBEXtitle 5" xfId="925" xr:uid="{00000000-0005-0000-0000-0000CB030000}"/>
    <cellStyle name="SAPBEXunassignedItem" xfId="926" xr:uid="{00000000-0005-0000-0000-0000CC030000}"/>
    <cellStyle name="SAPBEXunassignedItem 10" xfId="927" xr:uid="{00000000-0005-0000-0000-0000CD030000}"/>
    <cellStyle name="SAPBEXunassignedItem 2" xfId="928" xr:uid="{00000000-0005-0000-0000-0000CE030000}"/>
    <cellStyle name="SAPBEXunassignedItem 2 2" xfId="929" xr:uid="{00000000-0005-0000-0000-0000CF030000}"/>
    <cellStyle name="SAPBEXunassignedItem 2 3" xfId="930" xr:uid="{00000000-0005-0000-0000-0000D0030000}"/>
    <cellStyle name="SAPBEXunassignedItem 2 4" xfId="931" xr:uid="{00000000-0005-0000-0000-0000D1030000}"/>
    <cellStyle name="SAPBEXunassignedItem 3" xfId="932" xr:uid="{00000000-0005-0000-0000-0000D2030000}"/>
    <cellStyle name="SAPBEXunassignedItem 3 2" xfId="933" xr:uid="{00000000-0005-0000-0000-0000D3030000}"/>
    <cellStyle name="SAPBEXunassignedItem 3 3" xfId="934" xr:uid="{00000000-0005-0000-0000-0000D4030000}"/>
    <cellStyle name="SAPBEXunassignedItem 3 4" xfId="935" xr:uid="{00000000-0005-0000-0000-0000D5030000}"/>
    <cellStyle name="SAPBEXunassignedItem 4" xfId="936" xr:uid="{00000000-0005-0000-0000-0000D6030000}"/>
    <cellStyle name="SAPBEXunassignedItem 4 2" xfId="937" xr:uid="{00000000-0005-0000-0000-0000D7030000}"/>
    <cellStyle name="SAPBEXunassignedItem 4 3" xfId="938" xr:uid="{00000000-0005-0000-0000-0000D8030000}"/>
    <cellStyle name="SAPBEXunassignedItem 4 4" xfId="939" xr:uid="{00000000-0005-0000-0000-0000D9030000}"/>
    <cellStyle name="SAPBEXunassignedItem 5" xfId="940" xr:uid="{00000000-0005-0000-0000-0000DA030000}"/>
    <cellStyle name="SAPBEXunassignedItem 5 2" xfId="941" xr:uid="{00000000-0005-0000-0000-0000DB030000}"/>
    <cellStyle name="SAPBEXunassignedItem 5 3" xfId="942" xr:uid="{00000000-0005-0000-0000-0000DC030000}"/>
    <cellStyle name="SAPBEXunassignedItem 6" xfId="943" xr:uid="{00000000-0005-0000-0000-0000DD030000}"/>
    <cellStyle name="SAPBEXunassignedItem 6 2" xfId="944" xr:uid="{00000000-0005-0000-0000-0000DE030000}"/>
    <cellStyle name="SAPBEXunassignedItem 6 3" xfId="945" xr:uid="{00000000-0005-0000-0000-0000DF030000}"/>
    <cellStyle name="SAPBEXunassignedItem 7" xfId="946" xr:uid="{00000000-0005-0000-0000-0000E0030000}"/>
    <cellStyle name="SAPBEXunassignedItem 8" xfId="947" xr:uid="{00000000-0005-0000-0000-0000E1030000}"/>
    <cellStyle name="SAPBEXunassignedItem 9" xfId="948" xr:uid="{00000000-0005-0000-0000-0000E2030000}"/>
    <cellStyle name="SAPBEXundefined" xfId="949" xr:uid="{00000000-0005-0000-0000-0000E3030000}"/>
    <cellStyle name="SAPBEXundefined 2" xfId="950" xr:uid="{00000000-0005-0000-0000-0000E4030000}"/>
    <cellStyle name="SAPBEXundefined 2 2" xfId="951" xr:uid="{00000000-0005-0000-0000-0000E5030000}"/>
    <cellStyle name="SAPBEXundefined 2 3" xfId="952" xr:uid="{00000000-0005-0000-0000-0000E6030000}"/>
    <cellStyle name="SAPBEXundefined 2 4" xfId="953" xr:uid="{00000000-0005-0000-0000-0000E7030000}"/>
    <cellStyle name="SAPBEXundefined 3" xfId="954" xr:uid="{00000000-0005-0000-0000-0000E8030000}"/>
    <cellStyle name="SAPBEXundefined 3 2" xfId="955" xr:uid="{00000000-0005-0000-0000-0000E9030000}"/>
    <cellStyle name="SAPBEXundefined 3 3" xfId="956" xr:uid="{00000000-0005-0000-0000-0000EA030000}"/>
    <cellStyle name="SAPBEXundefined 4" xfId="957" xr:uid="{00000000-0005-0000-0000-0000EB030000}"/>
    <cellStyle name="SAPBEXundefined 5" xfId="958" xr:uid="{00000000-0005-0000-0000-0000EC030000}"/>
    <cellStyle name="SAPBEXundefined 6" xfId="959" xr:uid="{00000000-0005-0000-0000-0000ED030000}"/>
    <cellStyle name="SAPBEXundefined 7" xfId="960" xr:uid="{00000000-0005-0000-0000-0000EE030000}"/>
    <cellStyle name="Sheet Title" xfId="961" xr:uid="{00000000-0005-0000-0000-0000EF030000}"/>
    <cellStyle name="Sheet Title 2" xfId="962" xr:uid="{00000000-0005-0000-0000-0000F0030000}"/>
    <cellStyle name="Sheet Title 3" xfId="963" xr:uid="{00000000-0005-0000-0000-0000F1030000}"/>
    <cellStyle name="Sheet Title 4" xfId="964" xr:uid="{00000000-0005-0000-0000-0000F2030000}"/>
    <cellStyle name="Total 2" xfId="965" xr:uid="{00000000-0005-0000-0000-0000F3030000}"/>
    <cellStyle name="Total 2 2" xfId="966" xr:uid="{00000000-0005-0000-0000-0000F4030000}"/>
    <cellStyle name="Total 2 3" xfId="967" xr:uid="{00000000-0005-0000-0000-0000F5030000}"/>
    <cellStyle name="Total 2 4" xfId="968" xr:uid="{00000000-0005-0000-0000-0000F6030000}"/>
    <cellStyle name="Total 3" xfId="969" xr:uid="{00000000-0005-0000-0000-0000F7030000}"/>
    <cellStyle name="Total 3 2" xfId="970" xr:uid="{00000000-0005-0000-0000-0000F8030000}"/>
    <cellStyle name="Total 3 3" xfId="971" xr:uid="{00000000-0005-0000-0000-0000F9030000}"/>
    <cellStyle name="Total 4" xfId="972" xr:uid="{00000000-0005-0000-0000-0000FA030000}"/>
    <cellStyle name="Total 5" xfId="973" xr:uid="{00000000-0005-0000-0000-0000FB030000}"/>
    <cellStyle name="Total 6" xfId="974" xr:uid="{00000000-0005-0000-0000-0000FC030000}"/>
    <cellStyle name="Warning Text 2" xfId="975" xr:uid="{00000000-0005-0000-0000-0000FD030000}"/>
    <cellStyle name="Warning Text 3" xfId="1014" xr:uid="{00000000-0005-0000-0000-0000FE030000}"/>
  </cellStyles>
  <dxfs count="21">
    <dxf>
      <alignment horizontal="right" readingOrder="0"/>
    </dxf>
    <dxf>
      <numFmt numFmtId="3" formatCode="#,##0"/>
    </dxf>
    <dxf>
      <font>
        <b val="0"/>
        <i val="0"/>
        <strike val="0"/>
        <condense val="0"/>
        <extend val="0"/>
        <outline val="0"/>
        <shadow val="0"/>
        <u val="none"/>
        <vertAlign val="baseline"/>
        <sz val="12"/>
        <color theme="0"/>
        <name val="Calibri"/>
        <scheme val="minor"/>
      </font>
      <numFmt numFmtId="4" formatCode="#,##0.00"/>
      <fill>
        <patternFill patternType="solid">
          <fgColor indexed="64"/>
          <bgColor rgb="FF002060"/>
        </patternFill>
      </fill>
    </dxf>
    <dxf>
      <numFmt numFmtId="4" formatCode="#,##0.00"/>
    </dxf>
    <dxf>
      <font>
        <b val="0"/>
        <i val="0"/>
        <strike val="0"/>
        <condense val="0"/>
        <extend val="0"/>
        <outline val="0"/>
        <shadow val="0"/>
        <u val="none"/>
        <vertAlign val="baseline"/>
        <sz val="12"/>
        <color theme="0"/>
        <name val="Calibri"/>
        <scheme val="minor"/>
      </font>
      <numFmt numFmtId="4" formatCode="#,##0.00"/>
      <fill>
        <patternFill patternType="solid">
          <fgColor indexed="64"/>
          <bgColor rgb="FF002060"/>
        </patternFill>
      </fill>
    </dxf>
    <dxf>
      <numFmt numFmtId="4" formatCode="#,##0.00"/>
    </dxf>
    <dxf>
      <font>
        <b val="0"/>
        <i val="0"/>
        <strike val="0"/>
        <condense val="0"/>
        <extend val="0"/>
        <outline val="0"/>
        <shadow val="0"/>
        <u val="none"/>
        <vertAlign val="baseline"/>
        <sz val="12"/>
        <color theme="0"/>
        <name val="Calibri"/>
        <scheme val="minor"/>
      </font>
      <numFmt numFmtId="4" formatCode="#,##0.00"/>
      <fill>
        <patternFill patternType="solid">
          <fgColor indexed="64"/>
          <bgColor rgb="FF002060"/>
        </patternFill>
      </fill>
    </dxf>
    <dxf>
      <numFmt numFmtId="4" formatCode="#,##0.00"/>
    </dxf>
    <dxf>
      <font>
        <b val="0"/>
        <i val="0"/>
        <strike val="0"/>
        <condense val="0"/>
        <extend val="0"/>
        <outline val="0"/>
        <shadow val="0"/>
        <u val="none"/>
        <vertAlign val="baseline"/>
        <sz val="12"/>
        <color theme="0"/>
        <name val="Calibri"/>
        <scheme val="minor"/>
      </font>
      <fill>
        <patternFill patternType="solid">
          <fgColor indexed="64"/>
          <bgColor rgb="FF002060"/>
        </patternFill>
      </fill>
    </dxf>
    <dxf>
      <font>
        <b val="0"/>
        <i val="0"/>
        <strike val="0"/>
        <condense val="0"/>
        <extend val="0"/>
        <outline val="0"/>
        <shadow val="0"/>
        <u val="none"/>
        <vertAlign val="baseline"/>
        <sz val="12"/>
        <color theme="0"/>
        <name val="Calibri"/>
        <scheme val="minor"/>
      </font>
      <fill>
        <patternFill patternType="solid">
          <fgColor indexed="64"/>
          <bgColor rgb="FF002060"/>
        </patternFill>
      </fill>
    </dxf>
    <dxf>
      <font>
        <b val="0"/>
        <i val="0"/>
        <strike val="0"/>
        <condense val="0"/>
        <extend val="0"/>
        <outline val="0"/>
        <shadow val="0"/>
        <u val="none"/>
        <vertAlign val="baseline"/>
        <sz val="12"/>
        <color theme="0"/>
        <name val="Calibri"/>
        <scheme val="minor"/>
      </font>
      <fill>
        <patternFill patternType="solid">
          <fgColor indexed="64"/>
          <bgColor rgb="FF002060"/>
        </patternFill>
      </fill>
    </dxf>
    <dxf>
      <font>
        <b val="0"/>
        <i val="0"/>
        <strike val="0"/>
        <condense val="0"/>
        <extend val="0"/>
        <outline val="0"/>
        <shadow val="0"/>
        <u val="none"/>
        <vertAlign val="baseline"/>
        <sz val="12"/>
        <color theme="0"/>
        <name val="Calibri"/>
        <scheme val="minor"/>
      </font>
      <numFmt numFmtId="13" formatCode="0%"/>
      <fill>
        <patternFill patternType="solid">
          <fgColor indexed="64"/>
          <bgColor rgb="FF002060"/>
        </patternFill>
      </fill>
    </dxf>
    <dxf>
      <numFmt numFmtId="166" formatCode="0.0%"/>
    </dxf>
    <dxf>
      <font>
        <b val="0"/>
        <i val="0"/>
        <strike val="0"/>
        <condense val="0"/>
        <extend val="0"/>
        <outline val="0"/>
        <shadow val="0"/>
        <u val="none"/>
        <vertAlign val="baseline"/>
        <sz val="12"/>
        <color theme="0"/>
        <name val="Calibri"/>
        <scheme val="minor"/>
      </font>
      <fill>
        <patternFill patternType="solid">
          <fgColor indexed="64"/>
          <bgColor rgb="FF002060"/>
        </patternFill>
      </fill>
    </dxf>
    <dxf>
      <font>
        <b val="0"/>
        <i val="0"/>
        <strike val="0"/>
        <condense val="0"/>
        <extend val="0"/>
        <outline val="0"/>
        <shadow val="0"/>
        <u val="none"/>
        <vertAlign val="baseline"/>
        <sz val="12"/>
        <color theme="0"/>
        <name val="Calibri"/>
        <scheme val="minor"/>
      </font>
      <fill>
        <patternFill patternType="solid">
          <fgColor indexed="64"/>
          <bgColor rgb="FF002060"/>
        </patternFill>
      </fill>
    </dxf>
    <dxf>
      <font>
        <b val="0"/>
        <i val="0"/>
        <strike val="0"/>
        <condense val="0"/>
        <extend val="0"/>
        <outline val="0"/>
        <shadow val="0"/>
        <u val="none"/>
        <vertAlign val="baseline"/>
        <sz val="12"/>
        <color theme="0"/>
        <name val="Calibri"/>
        <scheme val="minor"/>
      </font>
      <fill>
        <patternFill patternType="solid">
          <fgColor indexed="64"/>
          <bgColor rgb="FF002060"/>
        </patternFill>
      </fill>
    </dxf>
    <dxf>
      <font>
        <b val="0"/>
        <i val="0"/>
        <strike val="0"/>
        <condense val="0"/>
        <extend val="0"/>
        <outline val="0"/>
        <shadow val="0"/>
        <u val="none"/>
        <vertAlign val="baseline"/>
        <sz val="12"/>
        <color theme="0"/>
        <name val="Calibri"/>
        <scheme val="minor"/>
      </font>
      <fill>
        <patternFill patternType="solid">
          <fgColor indexed="64"/>
          <bgColor rgb="FF002060"/>
        </patternFill>
      </fill>
    </dxf>
    <dxf>
      <font>
        <b val="0"/>
        <i val="0"/>
        <strike val="0"/>
        <condense val="0"/>
        <extend val="0"/>
        <outline val="0"/>
        <shadow val="0"/>
        <u val="none"/>
        <vertAlign val="baseline"/>
        <sz val="12"/>
        <color theme="0"/>
        <name val="Calibri"/>
        <scheme val="minor"/>
      </font>
      <fill>
        <patternFill patternType="solid">
          <fgColor indexed="64"/>
          <bgColor rgb="FF002060"/>
        </patternFill>
      </fill>
    </dxf>
    <dxf>
      <font>
        <b val="0"/>
        <i val="0"/>
        <strike val="0"/>
        <condense val="0"/>
        <extend val="0"/>
        <outline val="0"/>
        <shadow val="0"/>
        <u val="none"/>
        <vertAlign val="baseline"/>
        <sz val="12"/>
        <color theme="0"/>
        <name val="Calibri"/>
        <scheme val="minor"/>
      </font>
      <numFmt numFmtId="170" formatCode="#,##0.0"/>
      <fill>
        <patternFill patternType="solid">
          <fgColor indexed="64"/>
          <bgColor rgb="FF002060"/>
        </patternFill>
      </fill>
    </dxf>
    <dxf>
      <border outline="0">
        <bottom style="thin">
          <color theme="4" tint="0.39997558519241921"/>
        </bottom>
      </border>
    </dxf>
    <dxf>
      <font>
        <b/>
        <i val="0"/>
        <strike val="0"/>
        <condense val="0"/>
        <extend val="0"/>
        <outline val="0"/>
        <shadow val="0"/>
        <u val="none"/>
        <vertAlign val="baseline"/>
        <sz val="14"/>
        <color theme="0"/>
        <name val="Arial"/>
        <scheme val="none"/>
      </font>
      <numFmt numFmtId="0" formatCode="General"/>
      <fill>
        <patternFill patternType="solid">
          <fgColor indexed="64"/>
          <bgColor rgb="FF004169"/>
        </patternFill>
      </fill>
      <alignment horizontal="center" vertical="center" textRotation="0" wrapText="1" indent="0" justifyLastLine="0" shrinkToFit="0" readingOrder="0"/>
    </dxf>
  </dxfs>
  <tableStyles count="0" defaultTableStyle="TableStyleMedium9" defaultPivotStyle="PivotStyleLight16"/>
  <colors>
    <mruColors>
      <color rgb="FF0078BE"/>
      <color rgb="FF003C5F"/>
      <color rgb="FF005A8E"/>
      <color rgb="FF008737"/>
      <color rgb="FFF39733"/>
      <color rgb="FF00B0F0"/>
      <color rgb="FFD74B14"/>
      <color rgb="FFF07D00"/>
      <color rgb="FFBED700"/>
      <color rgb="FF69AF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[engie-analyst-pack-fy2018.xlsx]2.2 Power plants synthesis!Tableau croisé dynamique5</c:name>
    <c:fmtId val="2"/>
  </c:pivotSource>
  <c:chart>
    <c:autoTitleDeleted val="1"/>
    <c:pivotFmts>
      <c:pivotFmt>
        <c:idx val="0"/>
        <c:spPr>
          <a:solidFill>
            <a:schemeClr val="bg1">
              <a:lumMod val="85000"/>
            </a:schemeClr>
          </a:solidFill>
        </c:spPr>
        <c:marker>
          <c:symbol val="none"/>
        </c:marker>
        <c:dLbl>
          <c:idx val="0"/>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
        <c:dLbl>
          <c:idx val="0"/>
          <c:layout>
            <c:manualLayout>
              <c:x val="3.3773586661826707E-3"/>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2"/>
        <c:dLbl>
          <c:idx val="0"/>
          <c:layout>
            <c:manualLayout>
              <c:x val="-8.4433966654566747E-3"/>
              <c:y val="-2.227524627301811E-2"/>
            </c:manualLayout>
          </c:layout>
          <c:showLegendKey val="0"/>
          <c:showVal val="0"/>
          <c:showCatName val="0"/>
          <c:showSerName val="0"/>
          <c:showPercent val="1"/>
          <c:showBubbleSize val="0"/>
          <c:extLst>
            <c:ext xmlns:c15="http://schemas.microsoft.com/office/drawing/2012/chart" uri="{CE6537A1-D6FC-4f65-9D91-7224C49458BB}"/>
          </c:extLst>
        </c:dLbl>
      </c:pivotFmt>
      <c:pivotFmt>
        <c:idx val="3"/>
        <c:dLbl>
          <c:idx val="0"/>
          <c:layout>
            <c:manualLayout>
              <c:x val="2.0264151997095973E-2"/>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4"/>
        <c:dLbl>
          <c:idx val="0"/>
          <c:layout>
            <c:manualLayout>
              <c:x val="3.3773586661826707E-3"/>
              <c:y val="6.6825551702503788E-2"/>
            </c:manualLayout>
          </c:layout>
          <c:showLegendKey val="0"/>
          <c:showVal val="0"/>
          <c:showCatName val="0"/>
          <c:showSerName val="0"/>
          <c:showPercent val="1"/>
          <c:showBubbleSize val="0"/>
          <c:extLst>
            <c:ext xmlns:c15="http://schemas.microsoft.com/office/drawing/2012/chart" uri="{CE6537A1-D6FC-4f65-9D91-7224C49458BB}"/>
          </c:extLst>
        </c:dLbl>
      </c:pivotFmt>
      <c:pivotFmt>
        <c:idx val="5"/>
        <c:dLbl>
          <c:idx val="0"/>
          <c:layout>
            <c:manualLayout>
              <c:x val="6.7547173323653413E-3"/>
              <c:y val="7.1280775571320495E-2"/>
            </c:manualLayout>
          </c:layout>
          <c:showLegendKey val="0"/>
          <c:showVal val="0"/>
          <c:showCatName val="0"/>
          <c:showSerName val="0"/>
          <c:showPercent val="1"/>
          <c:showBubbleSize val="0"/>
          <c:extLst>
            <c:ext xmlns:c15="http://schemas.microsoft.com/office/drawing/2012/chart" uri="{CE6537A1-D6FC-4f65-9D91-7224C49458BB}"/>
          </c:extLst>
        </c:dLbl>
      </c:pivotFmt>
      <c:pivotFmt>
        <c:idx val="6"/>
        <c:dLbl>
          <c:idx val="0"/>
          <c:layout>
            <c:manualLayout>
              <c:x val="0"/>
              <c:y val="-5.7915630151698073E-2"/>
            </c:manualLayout>
          </c:layout>
          <c:showLegendKey val="0"/>
          <c:showVal val="0"/>
          <c:showCatName val="0"/>
          <c:showSerName val="0"/>
          <c:showPercent val="1"/>
          <c:showBubbleSize val="0"/>
          <c:extLst>
            <c:ext xmlns:c15="http://schemas.microsoft.com/office/drawing/2012/chart" uri="{CE6537A1-D6FC-4f65-9D91-7224C49458BB}"/>
          </c:extLst>
        </c:dLbl>
      </c:pivotFmt>
      <c:pivotFmt>
        <c:idx val="7"/>
        <c:dLbl>
          <c:idx val="0"/>
          <c:layout>
            <c:manualLayout>
              <c:x val="1.6886793330913375E-3"/>
              <c:y val="-2.0047718129433959E-2"/>
            </c:manualLayout>
          </c:layout>
          <c:showLegendKey val="0"/>
          <c:showVal val="0"/>
          <c:showCatName val="0"/>
          <c:showSerName val="0"/>
          <c:showPercent val="1"/>
          <c:showBubbleSize val="0"/>
          <c:extLst>
            <c:ext xmlns:c15="http://schemas.microsoft.com/office/drawing/2012/chart" uri="{CE6537A1-D6FC-4f65-9D91-7224C49458BB}"/>
          </c:extLst>
        </c:dLbl>
      </c:pivotFmt>
      <c:pivotFmt>
        <c:idx val="8"/>
        <c:dLbl>
          <c:idx val="0"/>
          <c:layout>
            <c:manualLayout>
              <c:x val="-5.0660379992740088E-3"/>
              <c:y val="-5.3460757074099557E-2"/>
            </c:manualLayout>
          </c:layout>
          <c:showLegendKey val="0"/>
          <c:showVal val="0"/>
          <c:showCatName val="0"/>
          <c:showSerName val="0"/>
          <c:showPercent val="1"/>
          <c:showBubbleSize val="0"/>
          <c:extLst>
            <c:ext xmlns:c15="http://schemas.microsoft.com/office/drawing/2012/chart" uri="{CE6537A1-D6FC-4f65-9D91-7224C49458BB}"/>
          </c:extLst>
        </c:dLbl>
      </c:pivotFmt>
      <c:pivotFmt>
        <c:idx val="9"/>
        <c:dLbl>
          <c:idx val="0"/>
          <c:layout>
            <c:manualLayout>
              <c:x val="3.3772256993060482E-3"/>
              <c:y val="6.6825727098113038E-3"/>
            </c:manualLayout>
          </c:layout>
          <c:showLegendKey val="0"/>
          <c:showVal val="0"/>
          <c:showCatName val="0"/>
          <c:showSerName val="0"/>
          <c:showPercent val="1"/>
          <c:showBubbleSize val="0"/>
          <c:extLst>
            <c:ext xmlns:c15="http://schemas.microsoft.com/office/drawing/2012/chart" uri="{CE6537A1-D6FC-4f65-9D91-7224C49458BB}"/>
          </c:extLst>
        </c:dLbl>
      </c:pivotFmt>
      <c:pivotFmt>
        <c:idx val="10"/>
        <c:spPr>
          <a:solidFill>
            <a:srgbClr val="008737"/>
          </a:solidFill>
        </c:spPr>
        <c:dLbl>
          <c:idx val="0"/>
          <c:layout>
            <c:manualLayout>
              <c:x val="-9.5892914358791329E-3"/>
              <c:y val="-4.0412529653815886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3.80%</a:t>
                </a:r>
                <a:endParaRPr lang="en-US"/>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1"/>
        <c:spPr>
          <a:solidFill>
            <a:srgbClr val="F07D00"/>
          </a:solidFill>
        </c:spPr>
        <c:dLbl>
          <c:idx val="0"/>
          <c:layout>
            <c:manualLayout>
              <c:x val="3.2078811831120407E-2"/>
              <c:y val="2.9782343561971729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t>0.98%</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2"/>
        <c:spPr>
          <a:solidFill>
            <a:srgbClr val="69AF23"/>
          </a:solidFill>
        </c:spPr>
      </c:pivotFmt>
      <c:pivotFmt>
        <c:idx val="13"/>
        <c:spPr>
          <a:solidFill>
            <a:schemeClr val="bg1">
              <a:lumMod val="50000"/>
            </a:schemeClr>
          </a:solidFill>
        </c:spPr>
      </c:pivotFmt>
      <c:pivotFmt>
        <c:idx val="14"/>
        <c:spPr>
          <a:solidFill>
            <a:srgbClr val="BED700"/>
          </a:solidFill>
        </c:spPr>
      </c:pivotFmt>
      <c:pivotFmt>
        <c:idx val="15"/>
        <c:spPr>
          <a:solidFill>
            <a:srgbClr val="003C5F"/>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36.07%</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6"/>
        <c:spPr>
          <a:solidFill>
            <a:srgbClr val="0078B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10.06%</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7"/>
        <c:spPr>
          <a:solidFill>
            <a:srgbClr val="005A8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14.39%</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8"/>
        <c:spPr>
          <a:solidFill>
            <a:srgbClr val="008737"/>
          </a:solidFill>
        </c:spPr>
      </c:pivotFmt>
      <c:pivotFmt>
        <c:idx val="19"/>
        <c:spPr>
          <a:solidFill>
            <a:schemeClr val="accent6"/>
          </a:solidFill>
        </c:spPr>
      </c:pivotFmt>
      <c:pivotFmt>
        <c:idx val="20"/>
        <c:spPr>
          <a:solidFill>
            <a:srgbClr val="003C5F"/>
          </a:solidFill>
        </c:spPr>
      </c:pivotFmt>
      <c:pivotFmt>
        <c:idx val="21"/>
        <c:spPr>
          <a:solidFill>
            <a:srgbClr val="005A8E"/>
          </a:solidFill>
        </c:spPr>
      </c:pivotFmt>
      <c:pivotFmt>
        <c:idx val="22"/>
        <c:spPr>
          <a:solidFill>
            <a:srgbClr val="0078BE"/>
          </a:solidFill>
        </c:spPr>
      </c:pivotFmt>
      <c:pivotFmt>
        <c:idx val="23"/>
        <c:spPr>
          <a:solidFill>
            <a:schemeClr val="bg1">
              <a:lumMod val="85000"/>
            </a:schemeClr>
          </a:solidFill>
        </c:spPr>
        <c:marker>
          <c:symbol val="none"/>
        </c:marker>
        <c:dLbl>
          <c:idx val="0"/>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24"/>
        <c:spPr>
          <a:solidFill>
            <a:srgbClr val="003C5F"/>
          </a:solidFill>
        </c:spPr>
      </c:pivotFmt>
      <c:pivotFmt>
        <c:idx val="25"/>
        <c:spPr>
          <a:solidFill>
            <a:srgbClr val="BED700"/>
          </a:solidFill>
        </c:spPr>
      </c:pivotFmt>
      <c:pivotFmt>
        <c:idx val="26"/>
        <c:spPr>
          <a:solidFill>
            <a:srgbClr val="69AF23"/>
          </a:solidFill>
        </c:spPr>
      </c:pivotFmt>
      <c:pivotFmt>
        <c:idx val="27"/>
        <c:spPr>
          <a:solidFill>
            <a:srgbClr val="005A8E"/>
          </a:solidFill>
        </c:spPr>
      </c:pivotFmt>
      <c:pivotFmt>
        <c:idx val="28"/>
        <c:spPr>
          <a:solidFill>
            <a:srgbClr val="0078BE"/>
          </a:solidFill>
        </c:spPr>
      </c:pivotFmt>
      <c:pivotFmt>
        <c:idx val="29"/>
        <c:spPr>
          <a:solidFill>
            <a:schemeClr val="bg1">
              <a:lumMod val="50000"/>
            </a:schemeClr>
          </a:solidFill>
        </c:spPr>
      </c:pivotFmt>
      <c:pivotFmt>
        <c:idx val="30"/>
        <c:spPr>
          <a:solidFill>
            <a:srgbClr val="008737"/>
          </a:solidFill>
        </c:spPr>
      </c:pivotFmt>
      <c:pivotFmt>
        <c:idx val="31"/>
        <c:marker>
          <c:symbol val="none"/>
        </c:marker>
        <c:dLbl>
          <c:idx val="0"/>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32"/>
        <c:marker>
          <c:symbol val="none"/>
        </c:marker>
        <c:dLbl>
          <c:idx val="0"/>
          <c:delete val="1"/>
          <c:extLst>
            <c:ext xmlns:c15="http://schemas.microsoft.com/office/drawing/2012/chart" uri="{CE6537A1-D6FC-4f65-9D91-7224C49458BB}"/>
          </c:extLst>
        </c:dLbl>
      </c:pivotFmt>
      <c:pivotFmt>
        <c:idx val="33"/>
        <c:marker>
          <c:symbol val="none"/>
        </c:marker>
        <c:dLbl>
          <c:idx val="0"/>
          <c:delete val="1"/>
          <c:extLst>
            <c:ext xmlns:c15="http://schemas.microsoft.com/office/drawing/2012/chart" uri="{CE6537A1-D6FC-4f65-9D91-7224C49458BB}"/>
          </c:extLst>
        </c:dLbl>
      </c:pivotFmt>
      <c:pivotFmt>
        <c:idx val="34"/>
        <c:dLbl>
          <c:idx val="0"/>
          <c:layout>
            <c:manualLayout>
              <c:x val="-0.18286512085993745"/>
              <c:y val="4.4295713035870515E-2"/>
            </c:manualLayout>
          </c:layout>
          <c:tx>
            <c:rich>
              <a:bodyPr wrap="square" lIns="38100" tIns="19050" rIns="38100" bIns="19050" anchor="ctr">
                <a:noAutofit/>
              </a:bodyPr>
              <a:lstStyle/>
              <a:p>
                <a:pPr>
                  <a:defRPr/>
                </a:pPr>
                <a:fld id="{65243493-A9C7-43D9-AFB4-6F75E5F671AF}" type="PERCENTAGE">
                  <a:rPr lang="en-US" sz="1600">
                    <a:solidFill>
                      <a:schemeClr val="bg1"/>
                    </a:solidFill>
                  </a:rPr>
                  <a:pPr>
                    <a:defRPr/>
                  </a:pPr>
                  <a:t>[POURCENTAGE]</a:t>
                </a:fld>
                <a:endParaRPr lang="fr-FR"/>
              </a:p>
            </c:rich>
          </c:tx>
          <c:spPr>
            <a:noFill/>
            <a:ln>
              <a:noFill/>
            </a:ln>
            <a:effectLst/>
          </c:spPr>
          <c:showLegendKey val="0"/>
          <c:showVal val="0"/>
          <c:showCatName val="0"/>
          <c:showSerName val="0"/>
          <c:showPercent val="1"/>
          <c:showBubbleSize val="0"/>
          <c:extLst>
            <c:ext xmlns:c15="http://schemas.microsoft.com/office/drawing/2012/chart" uri="{CE6537A1-D6FC-4f65-9D91-7224C49458BB}">
              <c15:layout>
                <c:manualLayout>
                  <c:w val="9.5923522351490445E-2"/>
                  <c:h val="4.9344531933508309E-2"/>
                </c:manualLayout>
              </c15:layout>
              <c15:dlblFieldTable/>
              <c15:showDataLabelsRange val="0"/>
            </c:ext>
          </c:extLst>
        </c:dLbl>
      </c:pivotFmt>
      <c:pivotFmt>
        <c:idx val="35"/>
        <c:dLbl>
          <c:idx val="0"/>
          <c:layout>
            <c:manualLayout>
              <c:x val="-5.9040527276594118E-2"/>
              <c:y val="-0.13799737532808398"/>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36"/>
        <c:dLbl>
          <c:idx val="0"/>
          <c:layout>
            <c:manualLayout>
              <c:x val="-1.4732440271125581E-2"/>
              <c:y val="-0.10181942257217848"/>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37"/>
        <c:dLbl>
          <c:idx val="0"/>
          <c:layout>
            <c:manualLayout>
              <c:x val="4.1158865287244044E-2"/>
              <c:y val="-0.13818285214348205"/>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38"/>
        <c:dLbl>
          <c:idx val="0"/>
          <c:layout>
            <c:manualLayout>
              <c:x val="5.029657295708162E-2"/>
              <c:y val="-6.1532808398950131E-2"/>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39"/>
        <c:dLbl>
          <c:idx val="0"/>
          <c:layout>
            <c:manualLayout>
              <c:x val="0.11186003339758356"/>
              <c:y val="-6.5341557305336834E-2"/>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40"/>
        <c:dLbl>
          <c:idx val="0"/>
          <c:layout>
            <c:manualLayout>
              <c:x val="6.9198411031802839E-2"/>
              <c:y val="2.4328608923884516E-2"/>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41"/>
        <c:dLbl>
          <c:idx val="0"/>
          <c:layout>
            <c:manualLayout>
              <c:x val="6.3974017243565537E-2"/>
              <c:y val="0.10692475940507437"/>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5.3957515409722774E-2"/>
          <c:y val="0.1012644250764388"/>
          <c:w val="0.6169239101077606"/>
          <c:h val="0.80675804262281703"/>
        </c:manualLayout>
      </c:layout>
      <c:pieChart>
        <c:varyColors val="1"/>
        <c:ser>
          <c:idx val="0"/>
          <c:order val="0"/>
          <c:tx>
            <c:strRef>
              <c:f>'2.2 Power plants synthesis'!$C$6:$C$7</c:f>
              <c:strCache>
                <c:ptCount val="1"/>
                <c:pt idx="0">
                  <c:v>Somme de Capa. MW 100%</c:v>
                </c:pt>
              </c:strCache>
            </c:strRef>
          </c:tx>
          <c:dLbls>
            <c:dLbl>
              <c:idx val="0"/>
              <c:layout>
                <c:manualLayout>
                  <c:x val="-0.18286512085993745"/>
                  <c:y val="4.4295713035870515E-2"/>
                </c:manualLayout>
              </c:layout>
              <c:tx>
                <c:rich>
                  <a:bodyPr wrap="square" lIns="38100" tIns="19050" rIns="38100" bIns="19050" anchor="ctr">
                    <a:noAutofit/>
                  </a:bodyPr>
                  <a:lstStyle/>
                  <a:p>
                    <a:pPr>
                      <a:defRPr/>
                    </a:pPr>
                    <a:fld id="{65243493-A9C7-43D9-AFB4-6F75E5F671AF}" type="PERCENTAGE">
                      <a:rPr lang="en-US" sz="1600">
                        <a:solidFill>
                          <a:schemeClr val="bg1"/>
                        </a:solidFill>
                      </a:rPr>
                      <a:pPr>
                        <a:defRPr/>
                      </a:pPr>
                      <a:t>[POURCENTAGE]</a:t>
                    </a:fld>
                    <a:endParaRPr lang="fr-FR"/>
                  </a:p>
                </c:rich>
              </c:tx>
              <c:spPr>
                <a:noFill/>
                <a:ln>
                  <a:noFill/>
                </a:ln>
                <a:effectLst/>
              </c:spPr>
              <c:showLegendKey val="0"/>
              <c:showVal val="0"/>
              <c:showCatName val="0"/>
              <c:showSerName val="0"/>
              <c:showPercent val="1"/>
              <c:showBubbleSize val="0"/>
              <c:extLst>
                <c:ext xmlns:c15="http://schemas.microsoft.com/office/drawing/2012/chart" uri="{CE6537A1-D6FC-4f65-9D91-7224C49458BB}">
                  <c15:layout>
                    <c:manualLayout>
                      <c:w val="9.5923522351490445E-2"/>
                      <c:h val="4.9344531933508309E-2"/>
                    </c:manualLayout>
                  </c15:layout>
                  <c15:dlblFieldTable/>
                  <c15:showDataLabelsRange val="0"/>
                </c:ext>
                <c:ext xmlns:c16="http://schemas.microsoft.com/office/drawing/2014/chart" uri="{C3380CC4-5D6E-409C-BE32-E72D297353CC}">
                  <c16:uniqueId val="{00000012-B75E-41CB-A0C3-1E61A51CD392}"/>
                </c:ext>
              </c:extLst>
            </c:dLbl>
            <c:dLbl>
              <c:idx val="1"/>
              <c:layout>
                <c:manualLayout>
                  <c:x val="-5.9040527276594118E-2"/>
                  <c:y val="-0.13799737532808398"/>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B75E-41CB-A0C3-1E61A51CD392}"/>
                </c:ext>
              </c:extLst>
            </c:dLbl>
            <c:dLbl>
              <c:idx val="2"/>
              <c:layout>
                <c:manualLayout>
                  <c:x val="-1.4732440271125581E-2"/>
                  <c:y val="-0.10181942257217848"/>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B75E-41CB-A0C3-1E61A51CD392}"/>
                </c:ext>
              </c:extLst>
            </c:dLbl>
            <c:dLbl>
              <c:idx val="3"/>
              <c:layout>
                <c:manualLayout>
                  <c:x val="4.1158865287244044E-2"/>
                  <c:y val="-0.13818285214348205"/>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B75E-41CB-A0C3-1E61A51CD392}"/>
                </c:ext>
              </c:extLst>
            </c:dLbl>
            <c:dLbl>
              <c:idx val="4"/>
              <c:layout>
                <c:manualLayout>
                  <c:x val="5.029657295708162E-2"/>
                  <c:y val="-6.1532808398950131E-2"/>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6-B75E-41CB-A0C3-1E61A51CD392}"/>
                </c:ext>
              </c:extLst>
            </c:dLbl>
            <c:dLbl>
              <c:idx val="5"/>
              <c:layout>
                <c:manualLayout>
                  <c:x val="0.11186003339758356"/>
                  <c:y val="-6.5341557305336834E-2"/>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B75E-41CB-A0C3-1E61A51CD392}"/>
                </c:ext>
              </c:extLst>
            </c:dLbl>
            <c:dLbl>
              <c:idx val="6"/>
              <c:layout>
                <c:manualLayout>
                  <c:x val="6.9198411031802839E-2"/>
                  <c:y val="2.4328608923884516E-2"/>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8-B75E-41CB-A0C3-1E61A51CD392}"/>
                </c:ext>
              </c:extLst>
            </c:dLbl>
            <c:dLbl>
              <c:idx val="7"/>
              <c:layout>
                <c:manualLayout>
                  <c:x val="6.3974017243565537E-2"/>
                  <c:y val="0.10692475940507437"/>
                </c:manualLayout>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75E-41CB-A0C3-1E61A51CD392}"/>
                </c:ext>
              </c:extLst>
            </c:dLbl>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Ref>
              <c:f>'2.2 Power plants synthesis'!$B$8:$B$16</c:f>
              <c:strCache>
                <c:ptCount val="8"/>
                <c:pt idx="0">
                  <c:v>AFRICA-ASIA</c:v>
                </c:pt>
                <c:pt idx="1">
                  <c:v>BENELUX</c:v>
                </c:pt>
                <c:pt idx="2">
                  <c:v>EUROPE EXCL. FRANCE&amp;BENELUX</c:v>
                </c:pt>
                <c:pt idx="3">
                  <c:v>FRANCE</c:v>
                </c:pt>
                <c:pt idx="4">
                  <c:v>GEM</c:v>
                </c:pt>
                <c:pt idx="5">
                  <c:v>LATAM</c:v>
                </c:pt>
                <c:pt idx="6">
                  <c:v>NORTHAM</c:v>
                </c:pt>
                <c:pt idx="7">
                  <c:v>OTHER</c:v>
                </c:pt>
              </c:strCache>
            </c:strRef>
          </c:cat>
          <c:val>
            <c:numRef>
              <c:f>'2.2 Power plants synthesis'!$C$8:$C$16</c:f>
              <c:numCache>
                <c:formatCode>#,##0</c:formatCode>
                <c:ptCount val="8"/>
                <c:pt idx="0">
                  <c:v>40849.523000000001</c:v>
                </c:pt>
                <c:pt idx="1">
                  <c:v>6851.0300000000007</c:v>
                </c:pt>
                <c:pt idx="2">
                  <c:v>4285.9049999999997</c:v>
                </c:pt>
                <c:pt idx="3">
                  <c:v>8576.9310000000114</c:v>
                </c:pt>
                <c:pt idx="4">
                  <c:v>1100</c:v>
                </c:pt>
                <c:pt idx="5">
                  <c:v>18309.666999999998</c:v>
                </c:pt>
                <c:pt idx="6">
                  <c:v>3463.7669999999998</c:v>
                </c:pt>
                <c:pt idx="7">
                  <c:v>20864.911000000004</c:v>
                </c:pt>
              </c:numCache>
            </c:numRef>
          </c:val>
          <c:extLst>
            <c:ext xmlns:c16="http://schemas.microsoft.com/office/drawing/2014/chart" uri="{C3380CC4-5D6E-409C-BE32-E72D297353CC}">
              <c16:uniqueId val="{0000000F-B75E-41CB-A0C3-1E61A51CD392}"/>
            </c:ext>
          </c:extLst>
        </c:ser>
        <c:ser>
          <c:idx val="1"/>
          <c:order val="1"/>
          <c:tx>
            <c:strRef>
              <c:f>'2.2 Power plants synthesis'!$D$6:$D$7</c:f>
              <c:strCache>
                <c:ptCount val="1"/>
                <c:pt idx="0">
                  <c:v>Somme de Capa. MW % conso</c:v>
                </c:pt>
              </c:strCache>
            </c:strRef>
          </c:tx>
          <c:cat>
            <c:strRef>
              <c:f>'2.2 Power plants synthesis'!$B$8:$B$16</c:f>
              <c:strCache>
                <c:ptCount val="8"/>
                <c:pt idx="0">
                  <c:v>AFRICA-ASIA</c:v>
                </c:pt>
                <c:pt idx="1">
                  <c:v>BENELUX</c:v>
                </c:pt>
                <c:pt idx="2">
                  <c:v>EUROPE EXCL. FRANCE&amp;BENELUX</c:v>
                </c:pt>
                <c:pt idx="3">
                  <c:v>FRANCE</c:v>
                </c:pt>
                <c:pt idx="4">
                  <c:v>GEM</c:v>
                </c:pt>
                <c:pt idx="5">
                  <c:v>LATAM</c:v>
                </c:pt>
                <c:pt idx="6">
                  <c:v>NORTHAM</c:v>
                </c:pt>
                <c:pt idx="7">
                  <c:v>OTHER</c:v>
                </c:pt>
              </c:strCache>
            </c:strRef>
          </c:cat>
          <c:val>
            <c:numRef>
              <c:f>'2.2 Power plants synthesis'!$D$8:$D$16</c:f>
              <c:numCache>
                <c:formatCode>#,##0</c:formatCode>
                <c:ptCount val="8"/>
                <c:pt idx="0">
                  <c:v>16114.107999999998</c:v>
                </c:pt>
                <c:pt idx="1">
                  <c:v>6752.23</c:v>
                </c:pt>
                <c:pt idx="2">
                  <c:v>3757.9339999999993</c:v>
                </c:pt>
                <c:pt idx="3">
                  <c:v>7289.4390000000158</c:v>
                </c:pt>
                <c:pt idx="4">
                  <c:v>1100</c:v>
                </c:pt>
                <c:pt idx="5">
                  <c:v>14021.748</c:v>
                </c:pt>
                <c:pt idx="6">
                  <c:v>1814.4520000000007</c:v>
                </c:pt>
                <c:pt idx="7">
                  <c:v>17659.256999999998</c:v>
                </c:pt>
              </c:numCache>
            </c:numRef>
          </c:val>
          <c:extLst>
            <c:ext xmlns:c16="http://schemas.microsoft.com/office/drawing/2014/chart" uri="{C3380CC4-5D6E-409C-BE32-E72D297353CC}">
              <c16:uniqueId val="{00000010-B75E-41CB-A0C3-1E61A51CD392}"/>
            </c:ext>
          </c:extLst>
        </c:ser>
        <c:ser>
          <c:idx val="2"/>
          <c:order val="2"/>
          <c:tx>
            <c:strRef>
              <c:f>'2.2 Power plants synthesis'!$E$6:$E$7</c:f>
              <c:strCache>
                <c:ptCount val="1"/>
                <c:pt idx="0">
                  <c:v>Somme de Capa MW Net owners.</c:v>
                </c:pt>
              </c:strCache>
            </c:strRef>
          </c:tx>
          <c:cat>
            <c:strRef>
              <c:f>'2.2 Power plants synthesis'!$B$8:$B$16</c:f>
              <c:strCache>
                <c:ptCount val="8"/>
                <c:pt idx="0">
                  <c:v>AFRICA-ASIA</c:v>
                </c:pt>
                <c:pt idx="1">
                  <c:v>BENELUX</c:v>
                </c:pt>
                <c:pt idx="2">
                  <c:v>EUROPE EXCL. FRANCE&amp;BENELUX</c:v>
                </c:pt>
                <c:pt idx="3">
                  <c:v>FRANCE</c:v>
                </c:pt>
                <c:pt idx="4">
                  <c:v>GEM</c:v>
                </c:pt>
                <c:pt idx="5">
                  <c:v>LATAM</c:v>
                </c:pt>
                <c:pt idx="6">
                  <c:v>NORTHAM</c:v>
                </c:pt>
                <c:pt idx="7">
                  <c:v>OTHER</c:v>
                </c:pt>
              </c:strCache>
            </c:strRef>
          </c:cat>
          <c:val>
            <c:numRef>
              <c:f>'2.2 Power plants synthesis'!$E$8:$E$16</c:f>
              <c:numCache>
                <c:formatCode>#,##0</c:formatCode>
                <c:ptCount val="8"/>
                <c:pt idx="0">
                  <c:v>14458.700999999999</c:v>
                </c:pt>
                <c:pt idx="1">
                  <c:v>6734.079999999999</c:v>
                </c:pt>
                <c:pt idx="2">
                  <c:v>3105.2419999999997</c:v>
                </c:pt>
                <c:pt idx="3">
                  <c:v>5427.5999999999885</c:v>
                </c:pt>
                <c:pt idx="4">
                  <c:v>1100</c:v>
                </c:pt>
                <c:pt idx="5">
                  <c:v>9765.9999999999982</c:v>
                </c:pt>
                <c:pt idx="6">
                  <c:v>1726.8240000000005</c:v>
                </c:pt>
                <c:pt idx="7">
                  <c:v>17232.776999999995</c:v>
                </c:pt>
              </c:numCache>
            </c:numRef>
          </c:val>
          <c:extLst>
            <c:ext xmlns:c16="http://schemas.microsoft.com/office/drawing/2014/chart" uri="{C3380CC4-5D6E-409C-BE32-E72D297353CC}">
              <c16:uniqueId val="{00000011-B75E-41CB-A0C3-1E61A51CD392}"/>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zero"/>
    <c:showDLblsOverMax val="0"/>
  </c:chart>
  <c:spPr>
    <a:ln>
      <a:solidFill>
        <a:schemeClr val="bg1"/>
      </a:solidFill>
    </a:ln>
  </c:spPr>
  <c:printSettings>
    <c:headerFooter/>
    <c:pageMargins b="0.750000000000001" l="0.70000000000000062" r="0.70000000000000062" t="0.750000000000001"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4904</xdr:colOff>
      <xdr:row>0</xdr:row>
      <xdr:rowOff>15240</xdr:rowOff>
    </xdr:from>
    <xdr:to>
      <xdr:col>3</xdr:col>
      <xdr:colOff>17252</xdr:colOff>
      <xdr:row>23</xdr:row>
      <xdr:rowOff>175260</xdr:rowOff>
    </xdr:to>
    <xdr:pic>
      <xdr:nvPicPr>
        <xdr:cNvPr id="16" name="Espace réservé pour une image  7">
          <a:extLst>
            <a:ext uri="{FF2B5EF4-FFF2-40B4-BE49-F238E27FC236}">
              <a16:creationId xmlns:a16="http://schemas.microsoft.com/office/drawing/2014/main" id="{00000000-0008-0000-0000-000010000000}"/>
            </a:ext>
          </a:extLst>
        </xdr:cNvPr>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gray">
        <a:xfrm>
          <a:off x="180164" y="15240"/>
          <a:ext cx="7403748" cy="4434840"/>
        </a:xfrm>
        <a:prstGeom prst="rect">
          <a:avLst/>
        </a:prstGeom>
        <a:solidFill>
          <a:srgbClr val="B1B1B1"/>
        </a:solidFill>
      </xdr:spPr>
    </xdr:pic>
    <xdr:clientData/>
  </xdr:twoCellAnchor>
  <xdr:twoCellAnchor>
    <xdr:from>
      <xdr:col>1</xdr:col>
      <xdr:colOff>7620</xdr:colOff>
      <xdr:row>0</xdr:row>
      <xdr:rowOff>62753</xdr:rowOff>
    </xdr:from>
    <xdr:to>
      <xdr:col>3</xdr:col>
      <xdr:colOff>18120</xdr:colOff>
      <xdr:row>23</xdr:row>
      <xdr:rowOff>175261</xdr:rowOff>
    </xdr:to>
    <xdr:sp macro="" textlink="">
      <xdr:nvSpPr>
        <xdr:cNvPr id="17" name="Espace réservé du texte 1">
          <a:extLst>
            <a:ext uri="{FF2B5EF4-FFF2-40B4-BE49-F238E27FC236}">
              <a16:creationId xmlns:a16="http://schemas.microsoft.com/office/drawing/2014/main" id="{00000000-0008-0000-0000-000011000000}"/>
            </a:ext>
          </a:extLst>
        </xdr:cNvPr>
        <xdr:cNvSpPr>
          <a:spLocks noGrp="1"/>
        </xdr:cNvSpPr>
      </xdr:nvSpPr>
      <xdr:spPr bwMode="gray">
        <a:xfrm>
          <a:off x="186914" y="62753"/>
          <a:ext cx="7397418" cy="4316955"/>
        </a:xfrm>
        <a:prstGeom prst="rect">
          <a:avLst/>
        </a:prstGeom>
        <a:solidFill>
          <a:srgbClr val="00AAFF">
            <a:alpha val="60000"/>
          </a:srgbClr>
        </a:solidFill>
      </xdr:spPr>
      <xdr:txBody>
        <a:bodyPr vert="horz" wrap="square" lIns="72000" tIns="1764000" rIns="651600" bIns="1260000" rtlCol="0" anchor="t" anchorCtr="0">
          <a:noAutofit/>
        </a:bodyPr>
        <a:lstStyle>
          <a:lvl1pPr marL="0" indent="0" algn="r" defTabSz="914400" rtl="0" eaLnBrk="1" latinLnBrk="0" hangingPunct="1">
            <a:lnSpc>
              <a:spcPct val="100000"/>
            </a:lnSpc>
            <a:spcBef>
              <a:spcPts val="0"/>
            </a:spcBef>
            <a:spcAft>
              <a:spcPts val="0"/>
            </a:spcAft>
            <a:buClr>
              <a:srgbClr val="424242"/>
            </a:buClr>
            <a:buSzPct val="80000"/>
            <a:buFont typeface="Wingdings" panose="05000000000000000000" pitchFamily="2" charset="2"/>
            <a:buNone/>
            <a:defRPr sz="3200" b="1" kern="1200">
              <a:solidFill>
                <a:sysClr val="window" lastClr="FFFFFF"/>
              </a:solidFill>
              <a:latin typeface="Arial"/>
            </a:defRPr>
          </a:lvl1pPr>
          <a:lvl2pPr marL="0" indent="0" algn="r" defTabSz="914400" rtl="0" eaLnBrk="1" latinLnBrk="0" hangingPunct="1">
            <a:lnSpc>
              <a:spcPct val="100000"/>
            </a:lnSpc>
            <a:spcBef>
              <a:spcPts val="600"/>
            </a:spcBef>
            <a:spcAft>
              <a:spcPts val="0"/>
            </a:spcAft>
            <a:buClr>
              <a:srgbClr val="424242"/>
            </a:buClr>
            <a:buFont typeface="Arial" panose="020B0604020202020204" pitchFamily="34" charset="0"/>
            <a:buNone/>
            <a:defRPr sz="2100" kern="1200">
              <a:solidFill>
                <a:sysClr val="window" lastClr="FFFFFF"/>
              </a:solidFill>
              <a:latin typeface="Arial"/>
            </a:defRPr>
          </a:lvl2pPr>
          <a:lvl3pPr marL="576000" indent="-144000" algn="l" defTabSz="914400" rtl="0" eaLnBrk="1" latinLnBrk="0" hangingPunct="1">
            <a:lnSpc>
              <a:spcPct val="105000"/>
            </a:lnSpc>
            <a:spcBef>
              <a:spcPts val="600"/>
            </a:spcBef>
            <a:spcAft>
              <a:spcPts val="600"/>
            </a:spcAft>
            <a:buClr>
              <a:srgbClr val="424242"/>
            </a:buClr>
            <a:buSzPct val="100000"/>
            <a:buFont typeface="Arial" panose="020B0604020202020204" pitchFamily="34" charset="0"/>
            <a:buChar char="•"/>
            <a:defRPr sz="1100" kern="1200">
              <a:solidFill>
                <a:srgbClr val="424242"/>
              </a:solidFill>
              <a:latin typeface="Arial"/>
            </a:defRPr>
          </a:lvl3pPr>
          <a:lvl4pPr marL="828000" indent="-252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4pPr>
          <a:lvl5pPr marL="972000" indent="-144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5pPr>
          <a:lvl6pPr marL="2514600" indent="-228600" algn="l" defTabSz="914400" rtl="0" eaLnBrk="1" latinLnBrk="0" hangingPunct="1">
            <a:spcBef>
              <a:spcPct val="20000"/>
            </a:spcBef>
            <a:buFont typeface="Arial" pitchFamily="34" charset="0"/>
            <a:buChar char="•"/>
            <a:defRPr sz="2000" kern="1200">
              <a:solidFill>
                <a:srgbClr val="424242"/>
              </a:solidFill>
              <a:latin typeface="Arial"/>
            </a:defRPr>
          </a:lvl6pPr>
          <a:lvl7pPr marL="2971800" indent="-228600" algn="l" defTabSz="914400" rtl="0" eaLnBrk="1" latinLnBrk="0" hangingPunct="1">
            <a:spcBef>
              <a:spcPct val="20000"/>
            </a:spcBef>
            <a:buFont typeface="Arial" pitchFamily="34" charset="0"/>
            <a:buChar char="•"/>
            <a:defRPr sz="2000" kern="1200">
              <a:solidFill>
                <a:srgbClr val="424242"/>
              </a:solidFill>
              <a:latin typeface="Arial"/>
            </a:defRPr>
          </a:lvl7pPr>
          <a:lvl8pPr marL="3429000" indent="-228600" algn="l" defTabSz="914400" rtl="0" eaLnBrk="1" latinLnBrk="0" hangingPunct="1">
            <a:spcBef>
              <a:spcPct val="20000"/>
            </a:spcBef>
            <a:buFont typeface="Arial" pitchFamily="34" charset="0"/>
            <a:buChar char="•"/>
            <a:defRPr sz="2000" kern="1200">
              <a:solidFill>
                <a:srgbClr val="424242"/>
              </a:solidFill>
              <a:latin typeface="Arial"/>
            </a:defRPr>
          </a:lvl8pPr>
          <a:lvl9pPr marL="3886200" indent="-228600" algn="l" defTabSz="914400" rtl="0" eaLnBrk="1" latinLnBrk="0" hangingPunct="1">
            <a:spcBef>
              <a:spcPct val="20000"/>
            </a:spcBef>
            <a:buFont typeface="Arial" pitchFamily="34" charset="0"/>
            <a:buChar char="•"/>
            <a:defRPr sz="2000" kern="1200">
              <a:solidFill>
                <a:srgbClr val="424242"/>
              </a:solidFill>
              <a:latin typeface="Arial"/>
            </a:defRPr>
          </a:lvl9pPr>
        </a:lstStyle>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r>
            <a:rPr lang="fr-FR" sz="3200" b="1" kern="1200">
              <a:solidFill>
                <a:sysClr val="window" lastClr="FFFFFF"/>
              </a:solidFill>
              <a:effectLst/>
              <a:latin typeface="Arial"/>
              <a:ea typeface="+mn-ea"/>
              <a:cs typeface="+mn-cs"/>
            </a:rPr>
            <a:t>ANALYST PACK</a:t>
          </a:r>
          <a:br>
            <a:rPr lang="en-GB"/>
          </a:br>
          <a:r>
            <a:rPr lang="en-GB" sz="2000" b="1" kern="1200">
              <a:solidFill>
                <a:sysClr val="window" lastClr="FFFFFF"/>
              </a:solidFill>
              <a:latin typeface="Arial"/>
              <a:ea typeface="+mn-ea"/>
              <a:cs typeface="+mn-cs"/>
            </a:rPr>
            <a:t>FY 2018 RESULTS</a:t>
          </a: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fr-FR" sz="2000" b="1" kern="1200">
            <a:solidFill>
              <a:sysClr val="window" lastClr="FFFFFF"/>
            </a:solidFill>
            <a:latin typeface="Arial"/>
            <a:ea typeface="+mn-ea"/>
            <a:cs typeface="+mn-cs"/>
          </a:endParaRPr>
        </a:p>
      </xdr:txBody>
    </xdr:sp>
    <xdr:clientData/>
  </xdr:twoCellAnchor>
  <xdr:twoCellAnchor>
    <xdr:from>
      <xdr:col>2</xdr:col>
      <xdr:colOff>3693458</xdr:colOff>
      <xdr:row>8</xdr:row>
      <xdr:rowOff>26456</xdr:rowOff>
    </xdr:from>
    <xdr:to>
      <xdr:col>2</xdr:col>
      <xdr:colOff>4746940</xdr:colOff>
      <xdr:row>9</xdr:row>
      <xdr:rowOff>103848</xdr:rowOff>
    </xdr:to>
    <xdr:sp macro="" textlink="">
      <xdr:nvSpPr>
        <xdr:cNvPr id="9" name="Espace réservé du texte 3">
          <a:extLst>
            <a:ext uri="{FF2B5EF4-FFF2-40B4-BE49-F238E27FC236}">
              <a16:creationId xmlns:a16="http://schemas.microsoft.com/office/drawing/2014/main" id="{00000000-0008-0000-0000-000009000000}"/>
            </a:ext>
          </a:extLst>
        </xdr:cNvPr>
        <xdr:cNvSpPr>
          <a:spLocks noGrp="1"/>
        </xdr:cNvSpPr>
      </xdr:nvSpPr>
      <xdr:spPr bwMode="gray">
        <a:xfrm>
          <a:off x="6347011" y="1478738"/>
          <a:ext cx="1053482" cy="256686"/>
        </a:xfrm>
        <a:prstGeom prst="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3693458</xdr:colOff>
      <xdr:row>17</xdr:row>
      <xdr:rowOff>97365</xdr:rowOff>
    </xdr:from>
    <xdr:to>
      <xdr:col>2</xdr:col>
      <xdr:colOff>4746940</xdr:colOff>
      <xdr:row>18</xdr:row>
      <xdr:rowOff>174757</xdr:rowOff>
    </xdr:to>
    <xdr:sp macro="" textlink="">
      <xdr:nvSpPr>
        <xdr:cNvPr id="10" name="Espace réservé du texte 4">
          <a:extLst>
            <a:ext uri="{FF2B5EF4-FFF2-40B4-BE49-F238E27FC236}">
              <a16:creationId xmlns:a16="http://schemas.microsoft.com/office/drawing/2014/main" id="{00000000-0008-0000-0000-00000A000000}"/>
            </a:ext>
          </a:extLst>
        </xdr:cNvPr>
        <xdr:cNvSpPr>
          <a:spLocks noGrp="1"/>
        </xdr:cNvSpPr>
      </xdr:nvSpPr>
      <xdr:spPr bwMode="gray">
        <a:xfrm>
          <a:off x="6347011" y="3181224"/>
          <a:ext cx="1053482" cy="256686"/>
        </a:xfrm>
        <a:prstGeom prst="rect">
          <a:avLst/>
        </a:prstGeom>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2706317</xdr:colOff>
      <xdr:row>1</xdr:row>
      <xdr:rowOff>71713</xdr:rowOff>
    </xdr:from>
    <xdr:to>
      <xdr:col>2</xdr:col>
      <xdr:colOff>4554071</xdr:colOff>
      <xdr:row>4</xdr:row>
      <xdr:rowOff>170691</xdr:rowOff>
    </xdr:to>
    <xdr:sp macro="" textlink="">
      <xdr:nvSpPr>
        <xdr:cNvPr id="12" name="Espace réservé du texte 6">
          <a:extLst>
            <a:ext uri="{FF2B5EF4-FFF2-40B4-BE49-F238E27FC236}">
              <a16:creationId xmlns:a16="http://schemas.microsoft.com/office/drawing/2014/main" id="{00000000-0008-0000-0000-00000C000000}"/>
            </a:ext>
          </a:extLst>
        </xdr:cNvPr>
        <xdr:cNvSpPr>
          <a:spLocks noGrp="1"/>
        </xdr:cNvSpPr>
      </xdr:nvSpPr>
      <xdr:spPr bwMode="gray">
        <a:xfrm>
          <a:off x="5359870" y="251007"/>
          <a:ext cx="1847754" cy="636860"/>
        </a:xfrm>
        <a:prstGeom prst="rect">
          <a:avLst/>
        </a:prstGeom>
        <a:blipFill dpi="0" rotWithShape="1">
          <a:blip xmlns:r="http://schemas.openxmlformats.org/officeDocument/2006/relationships" r:embed="rId4" cstate="print">
            <a:extLst>
              <a:ext uri="{28A0092B-C50C-407E-A947-70E740481C1C}">
                <a14:useLocalDpi xmlns:a14="http://schemas.microsoft.com/office/drawing/2010/main" val="0"/>
              </a:ext>
            </a:extLst>
          </a:blip>
          <a:srcRect/>
          <a:stretch>
            <a:fillRect t="-61936" r="-13712"/>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1</xdr:col>
      <xdr:colOff>0</xdr:colOff>
      <xdr:row>20</xdr:row>
      <xdr:rowOff>133670</xdr:rowOff>
    </xdr:from>
    <xdr:to>
      <xdr:col>3</xdr:col>
      <xdr:colOff>0</xdr:colOff>
      <xdr:row>22</xdr:row>
      <xdr:rowOff>35576</xdr:rowOff>
    </xdr:to>
    <xdr:sp macro="" textlink="">
      <xdr:nvSpPr>
        <xdr:cNvPr id="18" name="Espace réservé du texte 5">
          <a:extLst>
            <a:ext uri="{FF2B5EF4-FFF2-40B4-BE49-F238E27FC236}">
              <a16:creationId xmlns:a16="http://schemas.microsoft.com/office/drawing/2014/main" id="{00000000-0008-0000-0000-000012000000}"/>
            </a:ext>
          </a:extLst>
        </xdr:cNvPr>
        <xdr:cNvSpPr>
          <a:spLocks noGrp="1"/>
        </xdr:cNvSpPr>
      </xdr:nvSpPr>
      <xdr:spPr bwMode="gray">
        <a:xfrm>
          <a:off x="179294" y="3800235"/>
          <a:ext cx="7386918" cy="260494"/>
        </a:xfrm>
        <a:prstGeom prst="rect">
          <a:avLst/>
        </a:prstGeom>
        <a:blipFill dpi="0" rotWithShape="1">
          <a:blip xmlns:r="http://schemas.openxmlformats.org/officeDocument/2006/relationships" r:embed="rId5"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159631</xdr:colOff>
      <xdr:row>0</xdr:row>
      <xdr:rowOff>0</xdr:rowOff>
    </xdr:from>
    <xdr:to>
      <xdr:col>1</xdr:col>
      <xdr:colOff>1111625</xdr:colOff>
      <xdr:row>1</xdr:row>
      <xdr:rowOff>46323</xdr:rowOff>
    </xdr:to>
    <xdr:pic>
      <xdr:nvPicPr>
        <xdr:cNvPr id="2" name="Picture 2" descr="L:\1516904_Atlantic_ Deploiement_280515\Publishing\Charte\LOGO-BLOC MARQUE\LOGO\Engie_Logo.png">
          <a:extLst>
            <a:ext uri="{FF2B5EF4-FFF2-40B4-BE49-F238E27FC236}">
              <a16:creationId xmlns:a16="http://schemas.microsoft.com/office/drawing/2014/main" id="{46637F32-24D0-4359-B330-DA75CC96D48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73981" y="0"/>
          <a:ext cx="951994" cy="474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17930</xdr:rowOff>
    </xdr:from>
    <xdr:to>
      <xdr:col>2</xdr:col>
      <xdr:colOff>179294</xdr:colOff>
      <xdr:row>1</xdr:row>
      <xdr:rowOff>103981</xdr:rowOff>
    </xdr:to>
    <xdr:pic>
      <xdr:nvPicPr>
        <xdr:cNvPr id="3" name="Picture 2" descr="L:\1516904_Atlantic_ Deploiement_280515\Publishing\Charte\LOGO-BLOC MARQUE\LOGO\Engie_Logo.pn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66165" y="197224"/>
          <a:ext cx="1335741" cy="668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17930</xdr:rowOff>
    </xdr:from>
    <xdr:to>
      <xdr:col>2</xdr:col>
      <xdr:colOff>179294</xdr:colOff>
      <xdr:row>1</xdr:row>
      <xdr:rowOff>103981</xdr:rowOff>
    </xdr:to>
    <xdr:pic>
      <xdr:nvPicPr>
        <xdr:cNvPr id="4" name="Picture 2" descr="L:\1516904_Atlantic_ Deploiement_280515\Publishing\Charte\LOGO-BLOC MARQUE\LOGO\Engie_Logo.pn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28600" y="17930"/>
          <a:ext cx="1303244" cy="667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471054</xdr:colOff>
      <xdr:row>0</xdr:row>
      <xdr:rowOff>27709</xdr:rowOff>
    </xdr:from>
    <xdr:to>
      <xdr:col>1</xdr:col>
      <xdr:colOff>809258</xdr:colOff>
      <xdr:row>1</xdr:row>
      <xdr:rowOff>370797</xdr:rowOff>
    </xdr:to>
    <xdr:pic>
      <xdr:nvPicPr>
        <xdr:cNvPr id="2" name="Picture 2" descr="L:\1516904_Atlantic_ Deploiement_280515\Publishing\Charte\LOGO-BLOC MARQUE\LOGO\Engie_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71054" y="27709"/>
          <a:ext cx="1185929" cy="600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244929</xdr:rowOff>
    </xdr:from>
    <xdr:to>
      <xdr:col>1</xdr:col>
      <xdr:colOff>778369</xdr:colOff>
      <xdr:row>5</xdr:row>
      <xdr:rowOff>20207</xdr:rowOff>
    </xdr:to>
    <xdr:pic>
      <xdr:nvPicPr>
        <xdr:cNvPr id="2" name="Picture 2" descr="L:\1516904_Atlantic_ Deploiement_280515\Publishing\Charte\LOGO-BLOC MARQUE\LOGO\Engie_Logo.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0" y="244929"/>
          <a:ext cx="1690048" cy="877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180108</xdr:colOff>
      <xdr:row>0</xdr:row>
      <xdr:rowOff>152216</xdr:rowOff>
    </xdr:from>
    <xdr:to>
      <xdr:col>1</xdr:col>
      <xdr:colOff>1669038</xdr:colOff>
      <xdr:row>1</xdr:row>
      <xdr:rowOff>717160</xdr:rowOff>
    </xdr:to>
    <xdr:pic>
      <xdr:nvPicPr>
        <xdr:cNvPr id="6" name="Picture 2" descr="L:\1516904_Atlantic_ Deploiement_280515\Publishing\Charte\LOGO-BLOC MARQUE\LOGO\Engie_Logo.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26472" y="152216"/>
          <a:ext cx="1488131" cy="745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443345</xdr:colOff>
      <xdr:row>24</xdr:row>
      <xdr:rowOff>69275</xdr:rowOff>
    </xdr:from>
    <xdr:to>
      <xdr:col>1</xdr:col>
      <xdr:colOff>1655184</xdr:colOff>
      <xdr:row>25</xdr:row>
      <xdr:rowOff>495490</xdr:rowOff>
    </xdr:to>
    <xdr:pic>
      <xdr:nvPicPr>
        <xdr:cNvPr id="8" name="Picture 2" descr="L:\1516904_Atlantic_ Deploiement_280515\Publishing\Charte\LOGO-BLOC MARQUE\LOGO\Engie_Logo.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89709" y="6179130"/>
          <a:ext cx="1211040" cy="606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353786</xdr:colOff>
      <xdr:row>27</xdr:row>
      <xdr:rowOff>149678</xdr:rowOff>
    </xdr:from>
    <xdr:to>
      <xdr:col>4</xdr:col>
      <xdr:colOff>2309136</xdr:colOff>
      <xdr:row>62</xdr:row>
      <xdr:rowOff>40821</xdr:rowOff>
    </xdr:to>
    <xdr:graphicFrame macro="">
      <xdr:nvGraphicFramePr>
        <xdr:cNvPr id="10" name="Graphique 9">
          <a:extLst>
            <a:ext uri="{FF2B5EF4-FFF2-40B4-BE49-F238E27FC236}">
              <a16:creationId xmlns:a16="http://schemas.microsoft.com/office/drawing/2014/main" id="{FC02B5D0-70E7-43BD-9122-CC90DD37A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188260</xdr:colOff>
      <xdr:row>0</xdr:row>
      <xdr:rowOff>0</xdr:rowOff>
    </xdr:from>
    <xdr:ext cx="1102658" cy="558784"/>
    <xdr:pic>
      <xdr:nvPicPr>
        <xdr:cNvPr id="2" name="Picture 2" descr="L:\1516904_Atlantic_ Deploiement_280515\Publishing\Charte\LOGO-BLOC MARQUE\LOGO\Engie_Logo.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88260" y="0"/>
          <a:ext cx="1102658" cy="5587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441832</xdr:colOff>
      <xdr:row>0</xdr:row>
      <xdr:rowOff>0</xdr:rowOff>
    </xdr:from>
    <xdr:to>
      <xdr:col>0</xdr:col>
      <xdr:colOff>1631577</xdr:colOff>
      <xdr:row>1</xdr:row>
      <xdr:rowOff>12956</xdr:rowOff>
    </xdr:to>
    <xdr:pic>
      <xdr:nvPicPr>
        <xdr:cNvPr id="2" name="Picture 2" descr="L:\1516904_Atlantic_ Deploiement_280515\Publishing\Charte\LOGO-BLOC MARQUE\LOGO\Engie_Logo.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41832" y="0"/>
          <a:ext cx="1189745" cy="603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62753</xdr:colOff>
      <xdr:row>0</xdr:row>
      <xdr:rowOff>0</xdr:rowOff>
    </xdr:from>
    <xdr:to>
      <xdr:col>3</xdr:col>
      <xdr:colOff>896471</xdr:colOff>
      <xdr:row>1</xdr:row>
      <xdr:rowOff>135232</xdr:rowOff>
    </xdr:to>
    <xdr:pic>
      <xdr:nvPicPr>
        <xdr:cNvPr id="2" name="Picture 2" descr="L:\1516904_Atlantic_ Deploiement_280515\Publishing\Charte\LOGO-BLOC MARQUE\LOGO\Engie_Logo.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34203" y="0"/>
          <a:ext cx="1138518" cy="582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8964</xdr:colOff>
      <xdr:row>0</xdr:row>
      <xdr:rowOff>29137</xdr:rowOff>
    </xdr:from>
    <xdr:to>
      <xdr:col>1</xdr:col>
      <xdr:colOff>1344705</xdr:colOff>
      <xdr:row>1</xdr:row>
      <xdr:rowOff>79329</xdr:rowOff>
    </xdr:to>
    <xdr:pic>
      <xdr:nvPicPr>
        <xdr:cNvPr id="2" name="Picture 2" descr="L:\1516904_Atlantic_ Deploiement_280515\Publishing\Charte\LOGO-BLOC MARQUE\LOGO\Engie_Logo.pn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33082" y="29137"/>
          <a:ext cx="1335741" cy="666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8964</xdr:colOff>
      <xdr:row>0</xdr:row>
      <xdr:rowOff>8964</xdr:rowOff>
    </xdr:from>
    <xdr:to>
      <xdr:col>5</xdr:col>
      <xdr:colOff>1344705</xdr:colOff>
      <xdr:row>1</xdr:row>
      <xdr:rowOff>23297</xdr:rowOff>
    </xdr:to>
    <xdr:pic>
      <xdr:nvPicPr>
        <xdr:cNvPr id="2" name="Picture 2" descr="L:\1516904_Atlantic_ Deploiement_280515\Publishing\Charte\LOGO-BLOC MARQUE\LOGO\Engie_Logo.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89964" y="8964"/>
          <a:ext cx="1335741" cy="671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eur" refreshedDate="43528.610232291663" createdVersion="6" refreshedVersion="6" minRefreshableVersion="3" recordCount="1169" xr:uid="{C47E52FA-A69D-4A12-BFB0-74E822202DB0}">
  <cacheSource type="worksheet">
    <worksheetSource name="Table2"/>
  </cacheSource>
  <cacheFields count="12">
    <cacheField name="Segment" numFmtId="0">
      <sharedItems count="8">
        <s v="AFRICA-ASIA"/>
        <s v="BENELUX"/>
        <s v="EUROPE EXCL. FRANCE&amp;BENELUX"/>
        <s v="FRANCE"/>
        <s v="GEM &amp; LNG"/>
        <s v="LATAM"/>
        <s v="NORTHAM"/>
        <s v="OTHER"/>
      </sharedItems>
    </cacheField>
    <cacheField name="Country" numFmtId="0">
      <sharedItems/>
    </cacheField>
    <cacheField name="Plant name" numFmtId="0">
      <sharedItems/>
    </cacheField>
    <cacheField name="Fuel" numFmtId="0">
      <sharedItems count="12">
        <s v="Natural gas"/>
        <s v="Wind on shore"/>
        <s v="Solar"/>
        <s v="Other Renewable"/>
        <s v="Hydro-Dam"/>
        <s v="Coal"/>
        <s v="Other non renewable"/>
        <s v="Biomass and biogas"/>
        <s v="Nuclear"/>
        <s v="Wind off shore"/>
        <s v="Hydro - Pump storage"/>
        <s v="Hydro - Run of River"/>
      </sharedItems>
    </cacheField>
    <cacheField name="Contractual position (2)" numFmtId="0">
      <sharedItems/>
    </cacheField>
    <cacheField name="% Conso (3)" numFmtId="166">
      <sharedItems containsSemiMixedTypes="0" containsString="0" containsNumber="1" minValue="0" maxValue="1"/>
    </cacheField>
    <cacheField name="Conso. method" numFmtId="0">
      <sharedItems/>
    </cacheField>
    <cacheField name="% Net Owners. (4)" numFmtId="0">
      <sharedItems containsSemiMixedTypes="0" containsString="0" containsNumber="1" minValue="4.4999999999999998E-2" maxValue="1"/>
    </cacheField>
    <cacheField name="Status" numFmtId="0">
      <sharedItems count="2">
        <s v="In operation  "/>
        <s v="Under construction  "/>
      </sharedItems>
    </cacheField>
    <cacheField name="Capa. MW 100%" numFmtId="4">
      <sharedItems containsSemiMixedTypes="0" containsString="0" containsNumber="1" minValue="-516.37800000000004" maxValue="3750" count="695">
        <n v="123"/>
        <n v="478"/>
        <n v="368"/>
        <n v="46"/>
        <n v="119"/>
        <n v="1234"/>
        <n v="954"/>
        <n v="928.87699999999995"/>
        <n v="0.4"/>
        <n v="2"/>
        <n v="17.8"/>
        <n v="3.669"/>
        <n v="0.3"/>
        <n v="6.48"/>
        <n v="5.3310000000000004"/>
        <n v="1.6"/>
        <n v="0.40200000000000002"/>
        <n v="2.4079999999999999"/>
        <n v="1.8120000000000001"/>
        <n v="2.5"/>
        <n v="4.13"/>
        <n v="2.7429999999999999"/>
        <n v="0.89100000000000001"/>
        <n v="2.74"/>
        <n v="4.8150000000000004"/>
        <n v="5.6429999999999998"/>
        <n v="54.14"/>
        <n v="6.45"/>
        <n v="1.6319999999999999"/>
        <n v="8.33"/>
        <n v="3.25"/>
        <n v="18.045000000000002"/>
        <n v="2.6640000000000001"/>
        <n v="2.91"/>
        <n v="21.39"/>
        <n v="8.57"/>
        <n v="2.5840000000000001"/>
        <n v="5.5990000000000002"/>
        <n v="4.05"/>
        <n v="0.85499999999999998"/>
        <n v="1.1000000000000001"/>
        <n v="2.3610000000000002"/>
        <n v="5.0199999999999996"/>
        <n v="9.0570000000000004"/>
        <n v="2.3279999999999998"/>
        <n v="1.74"/>
        <n v="8.0340000000000007"/>
        <n v="27.573"/>
        <n v="6.33"/>
        <n v="1.05"/>
        <n v="0.315"/>
        <n v="19.95"/>
        <n v="2.14"/>
        <n v="2.2679999999999998"/>
        <n v="2.21"/>
        <n v="4.16"/>
        <n v="4.9279999999999999"/>
        <n v="20.39"/>
        <n v="3.38"/>
        <n v="1.079"/>
        <n v="262.5"/>
        <n v="15.75"/>
        <n v="4.76"/>
        <n v="30.75"/>
        <n v="140"/>
        <n v="250"/>
        <n v="40.5"/>
        <n v="48.75"/>
        <n v="75"/>
        <n v="29.9"/>
        <n v="252"/>
        <n v="80"/>
        <n v="90.9"/>
        <n v="1539.2"/>
        <n v="152.1"/>
        <n v="55"/>
        <n v="1250"/>
        <n v="316.36500000000001"/>
        <n v="277"/>
        <n v="664.99900000000002"/>
        <n v="678"/>
        <n v="744"/>
        <n v="585"/>
        <n v="551.29999999999995"/>
        <n v="380.75"/>
        <n v="1025"/>
        <n v="2730"/>
        <n v="1507"/>
        <n v="483.9"/>
        <n v="2744"/>
        <n v="147.6"/>
        <n v="1729.02"/>
        <n v="483.7"/>
        <n v="2722.8"/>
        <n v="478.2"/>
        <n v="669.79"/>
        <n v="334.45100000000002"/>
        <n v="100"/>
        <n v="90.82"/>
        <n v="30"/>
        <n v="660"/>
        <n v="85"/>
        <n v="270"/>
        <n v="713"/>
        <n v="281"/>
        <n v="77"/>
        <n v="328"/>
        <n v="124"/>
        <n v="213"/>
        <n v="157.12"/>
        <n v="110"/>
        <n v="6.9"/>
        <n v="1.55"/>
        <n v="763.1"/>
        <n v="480"/>
        <n v="2000"/>
        <n v="1599"/>
        <n v="1510"/>
        <n v="1500"/>
        <n v="1592"/>
        <n v="1531.94"/>
        <n v="2910"/>
        <n v="-481"/>
        <n v="-516.37800000000004"/>
        <n v="3008"/>
        <n v="0.89"/>
        <n v="0.221"/>
        <n v="0.24199999999999999"/>
        <n v="1.077"/>
        <n v="7.0999999999999994E-2"/>
        <n v="0.52100000000000002"/>
        <n v="9.8000000000000004E-2"/>
        <n v="1.7000000000000001E-2"/>
        <n v="0.42299999999999999"/>
        <n v="9.0999999999999998E-2"/>
        <n v="0.497"/>
        <n v="0.442"/>
        <n v="235.2"/>
        <n v="2.0499999999999998"/>
        <n v="16"/>
        <n v="12"/>
        <n v="8"/>
        <n v="4.5999999999999996"/>
        <n v="10"/>
        <n v="4.7"/>
        <n v="9.6"/>
        <n v="4.0999999999999996"/>
        <n v="9"/>
        <n v="4"/>
        <n v="6.15"/>
        <n v="7.05"/>
        <n v="6"/>
        <n v="14"/>
        <n v="14.35"/>
        <n v="18"/>
        <n v="10.199999999999999"/>
        <n v="12.8"/>
        <n v="13.8"/>
        <n v="9.1999999999999993"/>
        <n v="7.5"/>
        <n v="8.1999999999999993"/>
        <n v="4.5"/>
        <n v="2.35"/>
        <n v="17.25"/>
        <n v="750"/>
        <n v="468"/>
        <n v="290"/>
        <n v="5"/>
        <n v="0.875"/>
        <n v="29.5"/>
        <n v="1"/>
        <n v="0.11"/>
        <n v="0.13500000000000001"/>
        <n v="0.17100000000000001"/>
        <n v="0.157"/>
        <n v="0.379"/>
        <n v="0.17599999999999999"/>
        <n v="0.35199999999999998"/>
        <n v="0.54400000000000004"/>
        <n v="0.16900000000000001"/>
        <n v="27"/>
        <n v="14.9"/>
        <n v="1.0329999999999999"/>
        <n v="87.518000000000001"/>
        <n v="137"/>
        <n v="5.0999999999999996"/>
        <n v="70"/>
        <n v="127"/>
        <n v="81.481999999999999"/>
        <n v="60"/>
        <n v="12.5"/>
        <n v="41.6"/>
        <n v="22"/>
        <n v="10.4"/>
        <n v="26.4"/>
        <n v="13.86"/>
        <n v="27.6"/>
        <n v="147.762"/>
        <n v="0.23200000000000001"/>
        <n v="46.2"/>
        <n v="61.976999999999997"/>
        <n v="4.3029999999999999"/>
        <n v="4.47"/>
        <n v="0.99"/>
        <n v="0.83499999999999996"/>
        <n v="9.35"/>
        <n v="27.5"/>
        <n v="28.9"/>
        <n v="15.3"/>
        <n v="66.25"/>
        <n v="208.1"/>
        <n v="0.92400000000000004"/>
        <n v="35.75"/>
        <n v="20.5"/>
        <n v="51"/>
        <n v="4.8"/>
        <n v="25.2"/>
        <n v="43.7"/>
        <n v="106"/>
        <n v="24.6"/>
        <n v="38"/>
        <n v="39.1"/>
        <n v="32"/>
        <n v="104"/>
        <n v="25.3"/>
        <n v="50"/>
        <n v="47.5"/>
        <n v="0.84899999999999998"/>
        <n v="3.74"/>
        <n v="1.2210000000000001"/>
        <n v="2.0990000000000002"/>
        <n v="5.4720000000000004"/>
        <n v="2.3809999999999998"/>
        <n v="2.9460000000000002"/>
        <n v="2.137"/>
        <n v="3.1829999999999998"/>
        <n v="12.256"/>
        <n v="1.069"/>
        <n v="1.931"/>
        <n v="2.0350000000000001"/>
        <n v="15.308999999999999"/>
        <n v="2.8620000000000001"/>
        <n v="3.4350000000000001"/>
        <n v="0.91600000000000004"/>
        <n v="14.97"/>
        <n v="21"/>
        <n v="1.0780000000000001"/>
        <n v="9.9000000000000005E-2"/>
        <n v="165.95"/>
        <n v="137.88"/>
        <n v="7.2"/>
        <n v="2088"/>
        <n v="10.005000000000001"/>
        <n v="19.402999999999999"/>
        <n v="5.7759999999999998"/>
        <n v="23"/>
        <n v="4.9939999999999998"/>
        <n v="12.3"/>
        <n v="20"/>
        <n v="2.4"/>
        <n v="17"/>
        <n v="6.4"/>
        <n v="19"/>
        <n v="0.39400000000000002"/>
        <n v="34"/>
        <n v="3.65"/>
        <n v="4.26"/>
        <n v="6.6609999999999996"/>
        <n v="7"/>
        <n v="5.4"/>
        <n v="1.9"/>
        <n v="1.1299999999999999"/>
        <n v="2.2000000000000002"/>
        <n v="1.1200000000000001"/>
        <n v="126"/>
        <n v="0.39"/>
        <n v="198"/>
        <n v="90"/>
        <n v="180"/>
        <n v="156"/>
        <n v="3.8"/>
        <n v="1.3"/>
        <n v="1.5"/>
        <n v="24.9"/>
        <n v="36"/>
        <n v="348"/>
        <n v="3.2"/>
        <n v="3.7"/>
        <n v="5.6"/>
        <n v="9.9"/>
        <n v="0.38"/>
        <n v="4.4000000000000004"/>
        <n v="3.9"/>
        <n v="3.6"/>
        <n v="2.8"/>
        <n v="46.9"/>
        <n v="0.34"/>
        <n v="215"/>
        <n v="5.2"/>
        <n v="146"/>
        <n v="1.4"/>
        <n v="74"/>
        <n v="295"/>
        <n v="0.43"/>
        <n v="9.6999999999999993"/>
        <n v="160"/>
        <n v="84"/>
        <n v="0.45"/>
        <n v="0.6"/>
        <n v="122"/>
        <n v="120"/>
        <n v="45"/>
        <n v="50.5"/>
        <n v="9.8000000000000007"/>
        <n v="210"/>
        <n v="72"/>
        <n v="52"/>
        <n v="8.7999999999999995E-2"/>
        <n v="0.7"/>
        <n v="5.5"/>
        <n v="55.5"/>
        <n v="5.8"/>
        <n v="0.09"/>
        <n v="32.6"/>
        <n v="423"/>
        <n v="11"/>
        <n v="20.3"/>
        <n v="6.8"/>
        <n v="1.76"/>
        <n v="39"/>
        <n v="0.375"/>
        <n v="20.399999999999999"/>
        <n v="94.68"/>
        <n v="5.48"/>
        <n v="4.6779999999999999"/>
        <n v="44"/>
        <n v="12.99"/>
        <n v="10.8"/>
        <n v="3"/>
        <n v="6.7"/>
        <n v="78.293999999999997"/>
        <n v="1.323"/>
        <n v="7.15"/>
        <n v="6.2"/>
        <n v="1.96"/>
        <n v="7.8"/>
        <n v="3.1429999999999998"/>
        <n v="74.408000000000001"/>
        <n v="10.7"/>
        <n v="10.3"/>
        <n v="4.9000000000000004"/>
        <n v="7.3"/>
        <n v="128"/>
        <n v="10.6"/>
        <n v="18.010000000000002"/>
        <n v="3.4"/>
        <n v="4.8499999999999996"/>
        <n v="2.9"/>
        <n v="8.4"/>
        <n v="0.71799999999999997"/>
        <n v="9.5000000000000001E-2"/>
        <n v="0.29399999999999998"/>
        <n v="0.24399999999999999"/>
        <n v="0.25"/>
        <n v="6.04"/>
        <n v="16.992999999999999"/>
        <n v="0.23100000000000001"/>
        <n v="0.105"/>
        <n v="0.24299999999999999"/>
        <n v="1.5329999999999999"/>
        <n v="0.1"/>
        <n v="0.19"/>
        <n v="4.3"/>
        <n v="0.19800000000000001"/>
        <n v="1.339"/>
        <n v="2.3199999999999998"/>
        <n v="13.9"/>
        <n v="7.63"/>
        <n v="0.249"/>
        <n v="0.21"/>
        <n v="0.68500000000000005"/>
        <n v="0.95499999999999996"/>
        <n v="0.67200000000000004"/>
        <n v="1.5740000000000001"/>
        <n v="1.159"/>
        <n v="2.52"/>
        <n v="0.17499999999999999"/>
        <n v="1.1519999999999999"/>
        <n v="3.552"/>
        <n v="2.64"/>
        <n v="0.439"/>
        <n v="1.2869999999999999"/>
        <n v="0.32700000000000001"/>
        <n v="0.215"/>
        <n v="2.5999999999999999E-2"/>
        <n v="0.88500000000000001"/>
        <n v="0.41199999999999998"/>
        <n v="0.56499999999999995"/>
        <n v="8.3000000000000007"/>
        <n v="15"/>
        <n v="2.8149999999999999"/>
        <n v="3.5339999999999998"/>
        <n v="26.1"/>
        <n v="7.8E-2"/>
        <n v="0.26500000000000001"/>
        <n v="1.8720000000000001"/>
        <n v="0.65400000000000003"/>
        <n v="0.27"/>
        <n v="5.9880000000000004"/>
        <n v="0.624"/>
        <n v="0.69599999999999995"/>
        <n v="58.31"/>
        <n v="11.99"/>
        <n v="11.682"/>
        <n v="10.5"/>
        <n v="4.83"/>
        <n v="9.7000000000000003E-2"/>
        <n v="0.24"/>
        <n v="0.114"/>
        <n v="7.9379999999999997"/>
        <n v="11.4"/>
        <n v="10.436"/>
        <n v="0.112"/>
        <n v="0.70199999999999996"/>
        <n v="6.3179999999999996"/>
        <n v="0.27900000000000003"/>
        <n v="3.42"/>
        <n v="23.978999999999999"/>
        <n v="0.56100000000000005"/>
        <n v="6.1559999999999997"/>
        <n v="11.988"/>
        <n v="6.335"/>
        <n v="4.99"/>
        <n v="1.54"/>
        <n v="0.63700000000000001"/>
        <n v="0.41599999999999998"/>
        <n v="3.0859999999999999"/>
        <n v="3.306"/>
        <n v="0.46200000000000002"/>
        <n v="0.12"/>
        <n v="21.7"/>
        <n v="3.8769999999999998"/>
        <n v="8.0500000000000007"/>
        <n v="2.3210000000000002"/>
        <n v="0.25800000000000001"/>
        <n v="0.318"/>
        <n v="0.82899999999999996"/>
        <n v="0.307"/>
        <n v="7.23"/>
        <n v="0.01"/>
        <n v="0.13800000000000001"/>
        <n v="0.55800000000000005"/>
        <n v="1.536"/>
        <n v="0.19700000000000001"/>
        <n v="0.17399999999999999"/>
        <n v="11.693"/>
        <n v="1.23"/>
        <n v="1.29"/>
        <n v="4.2"/>
        <n v="1.2470000000000001"/>
        <n v="1.839"/>
        <n v="7.29"/>
        <n v="6.8000000000000005E-2"/>
        <n v="0.39900000000000002"/>
        <n v="0.127"/>
        <n v="3.78"/>
        <n v="2.6"/>
        <n v="1.008"/>
        <n v="7.7220000000000004"/>
        <n v="8.7040000000000006"/>
        <n v="4.6900000000000004"/>
        <n v="0.193"/>
        <n v="9.6000000000000002E-2"/>
        <n v="0.86299999999999999"/>
        <n v="7.1"/>
        <n v="0.218"/>
        <n v="2.4300000000000002"/>
        <n v="1.5640000000000001"/>
        <n v="56.19"/>
        <n v="9.9499999999999993"/>
        <n v="0.42"/>
        <n v="8.74"/>
        <n v="0.14299999999999999"/>
        <n v="10.26"/>
        <n v="4.78"/>
        <n v="13.395"/>
        <n v="5.9"/>
        <n v="23.9"/>
        <n v="0.86399999999999999"/>
        <n v="11.419"/>
        <n v="2.82"/>
        <n v="7.99"/>
        <n v="10.836"/>
        <n v="4.5940000000000003"/>
        <n v="7.2999999999999995E-2"/>
        <n v="0.24099999999999999"/>
        <n v="1.46"/>
        <n v="0.64500000000000002"/>
        <n v="9.99"/>
        <n v="1.8"/>
        <n v="0.74199999999999999"/>
        <n v="1.2"/>
        <n v="1.4079999999999999"/>
        <n v="1.3939999999999999"/>
        <n v="1.6140000000000001"/>
        <n v="1.3440000000000001"/>
        <n v="0.5"/>
        <n v="0.22800000000000001"/>
        <n v="3.04"/>
        <n v="0.88900000000000001"/>
        <n v="0.22"/>
        <n v="2.88"/>
        <n v="0.70399999999999996"/>
        <n v="9.2999999999999999E-2"/>
        <n v="13.491"/>
        <n v="4.5990000000000002"/>
        <n v="4.67"/>
        <n v="42.2"/>
        <n v="19.2"/>
        <n v="11.5"/>
        <n v="16.8"/>
        <n v="8.35"/>
        <n v="21.85"/>
        <n v="28.7"/>
        <n v="10.25"/>
        <n v="14.1"/>
        <n v="11.6"/>
        <n v="8.24"/>
        <n v="16.399999999999999"/>
        <n v="11.75"/>
        <n v="17.600000000000001"/>
        <n v="48"/>
        <n v="18.54"/>
        <n v="37.5"/>
        <n v="13.2"/>
        <n v="4.25"/>
        <n v="49.44"/>
        <n v="33"/>
        <n v="2.5499999999999998"/>
        <n v="12.36"/>
        <n v="11.15"/>
        <n v="79.95"/>
        <n v="35.200000000000003"/>
        <n v="29.7"/>
        <n v="24"/>
        <n v="18.399999999999999"/>
        <n v="3.3"/>
        <n v="21.2"/>
        <n v="6.6"/>
        <n v="20.7"/>
        <n v="32.799999999999997"/>
        <n v="4.2300000000000004"/>
        <n v="1.7"/>
        <n v="26.65"/>
        <n v="15.4"/>
        <n v="18.45"/>
        <n v="157"/>
        <n v="35"/>
        <n v="43"/>
        <n v="3.0000000000000001E-3"/>
        <n v="25"/>
        <n v="35.5"/>
        <n v="24.14"/>
        <n v="8.6310000000000002"/>
        <n v="1100"/>
        <n v="43.55"/>
        <n v="773"/>
        <n v="323.5"/>
        <n v="450"/>
        <n v="1087"/>
        <n v="1450"/>
        <n v="3750"/>
        <n v="23.7"/>
        <n v="176.1"/>
        <n v="26.61"/>
        <n v="1078"/>
        <n v="243.2"/>
        <n v="424"/>
        <n v="1140"/>
        <n v="408"/>
        <n v="226"/>
        <n v="1420"/>
        <n v="101.3"/>
        <n v="158"/>
        <n v="297"/>
        <n v="97.2"/>
        <n v="115.4"/>
        <n v="2.1"/>
        <n v="257.5"/>
        <n v="102.5"/>
        <n v="337.5"/>
        <n v="160.80000000000001"/>
        <n v="161.16999999999999"/>
        <n v="318.89999999999998"/>
        <n v="410.89"/>
        <n v="34.06"/>
        <n v="10.138"/>
        <n v="243.227"/>
        <n v="430.2"/>
        <n v="14.122999999999999"/>
        <n v="98.98"/>
        <n v="49.435000000000002"/>
        <n v="1.26"/>
        <n v="53.875"/>
        <n v="260"/>
        <n v="56.3"/>
        <n v="150"/>
        <n v="51.8"/>
        <n v="96"/>
        <n v="124.59"/>
        <n v="118"/>
        <n v="136.572"/>
        <n v="916.78700000000003"/>
        <n v="564"/>
        <n v="600"/>
        <n v="126.4"/>
        <n v="39.6"/>
        <n v="99"/>
        <n v="48.6"/>
        <n v="507"/>
        <n v="16.2"/>
        <n v="575"/>
        <n v="40.4"/>
        <n v="100.8"/>
        <n v="393"/>
        <n v="95.7"/>
        <n v="4.7930000000000001"/>
        <n v="1.5920000000000001"/>
        <n v="0.9"/>
        <n v="0.65"/>
        <n v="1.3220000000000001"/>
        <n v="1.496"/>
        <n v="0.432"/>
        <n v="1.992"/>
        <n v="0.996"/>
        <n v="0.98699999999999999"/>
        <n v="0.95"/>
        <n v="0.2"/>
        <n v="1.6659999999999999"/>
        <n v="125.373"/>
        <n v="21.24"/>
        <n v="0.995"/>
        <n v="1.5580000000000001"/>
        <n v="195.84"/>
        <n v="199.5"/>
        <n v="30.2"/>
        <n v="276.625"/>
        <n v="205"/>
        <n v="1164"/>
        <n v="3.5000000000000003E-2"/>
        <n v="8.1"/>
        <n v="0.05"/>
        <n v="451"/>
        <n v="25.026"/>
        <n v="460"/>
        <n v="482.3"/>
        <n v="88"/>
        <n v="44.9"/>
        <n v="350"/>
        <n v="154"/>
        <n v="395"/>
        <n v="40"/>
        <n v="58"/>
        <n v="38.200000000000003"/>
        <n v="19.63"/>
        <n v="19.25"/>
        <n v="315"/>
        <n v="62"/>
        <n v="428"/>
        <n v="435"/>
        <n v="788"/>
        <n v="726"/>
        <n v="472"/>
        <n v="422"/>
        <n v="74.52"/>
        <n v="390"/>
        <n v="386.7"/>
        <n v="1133.9000000000001"/>
        <n v="781.8"/>
        <n v="731"/>
        <n v="145.6"/>
        <n v="357"/>
        <n v="723"/>
        <n v="131"/>
        <n v="718"/>
        <n v="426.1"/>
        <n v="415"/>
        <n v="20.95"/>
        <n v="576"/>
        <n v="840"/>
        <n v="990"/>
        <n v="10.57"/>
        <n v="10.61"/>
        <n v="1199.25"/>
        <n v="790.6"/>
      </sharedItems>
    </cacheField>
    <cacheField name="Capa. MW % conso" numFmtId="4">
      <sharedItems containsSemiMixedTypes="0" containsString="0" containsNumber="1" minValue="-516.37800000000004" maxValue="3008"/>
    </cacheField>
    <cacheField name="Capa MW Net owners." numFmtId="4">
      <sharedItems containsSemiMixedTypes="0" containsString="0" containsNumber="1" minValue="-516.37800000000004" maxValue="300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69">
  <r>
    <x v="0"/>
    <s v="AUSTRALIA"/>
    <s v="KWINANA"/>
    <x v="0"/>
    <s v="MOSTLY CONTRACTED"/>
    <n v="1"/>
    <s v="Global"/>
    <n v="0.49"/>
    <x v="0"/>
    <x v="0"/>
    <n v="123"/>
    <n v="60.27"/>
  </r>
  <r>
    <x v="0"/>
    <s v="AUSTRALIA"/>
    <s v="PELICAN POINT"/>
    <x v="0"/>
    <s v="MERCHANT"/>
    <n v="1"/>
    <s v="Global"/>
    <n v="0.72"/>
    <x v="0"/>
    <x v="1"/>
    <n v="478"/>
    <n v="344.16"/>
  </r>
  <r>
    <x v="0"/>
    <s v="AUSTRALIA"/>
    <s v="SYNERGEN"/>
    <x v="0"/>
    <s v="MERCHANT"/>
    <n v="1"/>
    <s v="Global"/>
    <n v="0.72"/>
    <x v="0"/>
    <x v="2"/>
    <n v="368"/>
    <n v="264.95999999999998"/>
  </r>
  <r>
    <x v="0"/>
    <s v="AUSTRALIA"/>
    <s v="CANUNDA"/>
    <x v="1"/>
    <s v="MERCHANT"/>
    <n v="1"/>
    <s v="Global"/>
    <n v="0.72"/>
    <x v="0"/>
    <x v="3"/>
    <n v="46"/>
    <n v="33.119999999999997"/>
  </r>
  <r>
    <x v="0"/>
    <s v="AUSTRALIA"/>
    <s v="WILLOGOLECHE"/>
    <x v="1"/>
    <s v="NON MERCHANT"/>
    <n v="1"/>
    <s v="Global"/>
    <n v="0.72"/>
    <x v="1"/>
    <x v="4"/>
    <n v="119"/>
    <n v="85.68"/>
  </r>
  <r>
    <x v="0"/>
    <s v="BAHRAIN"/>
    <s v="AL DUR"/>
    <x v="0"/>
    <s v="NON MERCHANT"/>
    <n v="0.45050000000000001"/>
    <s v="Equity"/>
    <n v="0.45050000000000001"/>
    <x v="0"/>
    <x v="5"/>
    <n v="555.91800000000001"/>
    <n v="555.91800000000001"/>
  </r>
  <r>
    <x v="0"/>
    <s v="BAHRAIN"/>
    <s v="AL EZZEL"/>
    <x v="0"/>
    <s v="NON MERCHANT"/>
    <n v="0.44999"/>
    <s v="Equity"/>
    <n v="0.45"/>
    <x v="0"/>
    <x v="6"/>
    <n v="429.29"/>
    <n v="429.3"/>
  </r>
  <r>
    <x v="0"/>
    <s v="BAHRAIN"/>
    <s v="AL HIDD"/>
    <x v="0"/>
    <s v="NON MERCHANT"/>
    <n v="0.3"/>
    <s v="Equity"/>
    <n v="0.3"/>
    <x v="0"/>
    <x v="7"/>
    <n v="278.66300000000001"/>
    <n v="278.66300000000001"/>
  </r>
  <r>
    <x v="0"/>
    <s v="CHINA"/>
    <s v="CHONGQING CHONGQING"/>
    <x v="0"/>
    <s v="NON MERCHANT"/>
    <n v="0.4"/>
    <s v="Equity"/>
    <n v="0.4"/>
    <x v="0"/>
    <x v="8"/>
    <n v="0.16"/>
    <n v="0.16"/>
  </r>
  <r>
    <x v="0"/>
    <s v="CHINA"/>
    <s v="CHONGQING CHONGQING"/>
    <x v="0"/>
    <s v="NON MERCHANT"/>
    <n v="0.4"/>
    <s v="Equity"/>
    <n v="0.4"/>
    <x v="1"/>
    <x v="8"/>
    <n v="0.16"/>
    <n v="0.16"/>
  </r>
  <r>
    <x v="0"/>
    <s v="CHINA"/>
    <s v="DANZISHI"/>
    <x v="0"/>
    <s v="NON MERCHANT"/>
    <n v="0.4"/>
    <s v="Equity"/>
    <n v="0.4"/>
    <x v="0"/>
    <x v="9"/>
    <n v="0.8"/>
    <n v="0.8"/>
  </r>
  <r>
    <x v="0"/>
    <s v="CHINA"/>
    <s v="GUANG AN"/>
    <x v="0"/>
    <s v="NON MERCHANT"/>
    <n v="0.49"/>
    <s v="Equity"/>
    <n v="0.49"/>
    <x v="0"/>
    <x v="10"/>
    <n v="8.7219999999999995"/>
    <n v="8.7219999999999995"/>
  </r>
  <r>
    <x v="0"/>
    <s v="CHINA"/>
    <s v="ANHUI CHAOHU"/>
    <x v="2"/>
    <s v="PARTIALLY CONTRACTED"/>
    <n v="0.3"/>
    <s v="Equity"/>
    <n v="0.3"/>
    <x v="0"/>
    <x v="11"/>
    <n v="1.101"/>
    <n v="1.101"/>
  </r>
  <r>
    <x v="0"/>
    <s v="CHINA"/>
    <s v="ANHUI CHUZHOU"/>
    <x v="2"/>
    <s v="NON MERCHANT"/>
    <n v="0.3"/>
    <s v="Equity"/>
    <n v="0.3"/>
    <x v="0"/>
    <x v="12"/>
    <n v="0.09"/>
    <n v="0.09"/>
  </r>
  <r>
    <x v="0"/>
    <s v="CHINA"/>
    <s v="ANHUI HEFEI"/>
    <x v="2"/>
    <s v="NON MERCHANT"/>
    <n v="0.3"/>
    <s v="Equity"/>
    <n v="0.3"/>
    <x v="0"/>
    <x v="13"/>
    <n v="1.944"/>
    <n v="1.944"/>
  </r>
  <r>
    <x v="0"/>
    <s v="CHINA"/>
    <s v="ANHUI HEFEI"/>
    <x v="2"/>
    <s v="PARTIALLY CONTRACTED"/>
    <n v="0.3"/>
    <s v="Equity"/>
    <n v="0.3"/>
    <x v="0"/>
    <x v="14"/>
    <n v="1.599"/>
    <n v="1.599"/>
  </r>
  <r>
    <x v="0"/>
    <s v="CHINA"/>
    <s v="CHONGQING CHONGQING"/>
    <x v="2"/>
    <s v="PARTIALLY CONTRACTED"/>
    <n v="0.3"/>
    <s v="Equity"/>
    <n v="0.3"/>
    <x v="1"/>
    <x v="15"/>
    <n v="0.48"/>
    <n v="0.48"/>
  </r>
  <r>
    <x v="0"/>
    <s v="CHINA"/>
    <s v="GUANGDONG SHENZHEN"/>
    <x v="2"/>
    <s v="PARTIALLY CONTRACTED"/>
    <n v="0.3"/>
    <s v="Equity"/>
    <n v="0.3"/>
    <x v="0"/>
    <x v="16"/>
    <n v="0.121"/>
    <n v="0.121"/>
  </r>
  <r>
    <x v="0"/>
    <s v="CHINA"/>
    <s v="GUIZHOU GUIYANG"/>
    <x v="2"/>
    <s v="PARTIALLY CONTRACTED"/>
    <n v="0.3"/>
    <s v="Equity"/>
    <n v="0.3"/>
    <x v="0"/>
    <x v="17"/>
    <n v="0.72299999999999998"/>
    <n v="0.72299999999999998"/>
  </r>
  <r>
    <x v="0"/>
    <s v="CHINA"/>
    <s v="HEBEI GAOBEIDIAN"/>
    <x v="2"/>
    <s v="PARTIALLY CONTRACTED"/>
    <n v="0.3"/>
    <s v="Equity"/>
    <n v="0.3"/>
    <x v="0"/>
    <x v="18"/>
    <n v="0.54400000000000004"/>
    <n v="0.54400000000000004"/>
  </r>
  <r>
    <x v="0"/>
    <s v="CHINA"/>
    <s v="HEBEI HANDAN"/>
    <x v="2"/>
    <s v="PARTIALLY CONTRACTED"/>
    <n v="0.3"/>
    <s v="Equity"/>
    <n v="0.3"/>
    <x v="0"/>
    <x v="19"/>
    <n v="0.75"/>
    <n v="0.75"/>
  </r>
  <r>
    <x v="0"/>
    <s v="CHINA"/>
    <s v="HEBEI TANGSHAN"/>
    <x v="2"/>
    <s v="PARTIALLY CONTRACTED"/>
    <n v="0.3"/>
    <s v="Equity"/>
    <n v="0.3"/>
    <x v="0"/>
    <x v="20"/>
    <n v="1.2390000000000001"/>
    <n v="1.2390000000000001"/>
  </r>
  <r>
    <x v="0"/>
    <s v="CHINA"/>
    <s v="HEILONGJIANG HARBIN"/>
    <x v="2"/>
    <s v="PARTIALLY CONTRACTED"/>
    <n v="0.3"/>
    <s v="Equity"/>
    <n v="0.3"/>
    <x v="0"/>
    <x v="21"/>
    <n v="0.82299999999999995"/>
    <n v="0.82299999999999995"/>
  </r>
  <r>
    <x v="0"/>
    <s v="CHINA"/>
    <s v="HEILONGJIANG JIXI"/>
    <x v="2"/>
    <s v="PARTIALLY CONTRACTED"/>
    <n v="0.3"/>
    <s v="Equity"/>
    <n v="0.3"/>
    <x v="0"/>
    <x v="22"/>
    <n v="0.26700000000000002"/>
    <n v="0.26700000000000002"/>
  </r>
  <r>
    <x v="0"/>
    <s v="CHINA"/>
    <s v="HENAN JIAOZUO"/>
    <x v="2"/>
    <s v="PARTIALLY CONTRACTED"/>
    <n v="0.3"/>
    <s v="Equity"/>
    <n v="0.3"/>
    <x v="0"/>
    <x v="23"/>
    <n v="0.82199999999999995"/>
    <n v="0.82199999999999995"/>
  </r>
  <r>
    <x v="0"/>
    <s v="CHINA"/>
    <s v="HENAN NANYANG"/>
    <x v="2"/>
    <s v="PARTIALLY CONTRACTED"/>
    <n v="0.3"/>
    <s v="Equity"/>
    <n v="0.3"/>
    <x v="0"/>
    <x v="24"/>
    <n v="1.446"/>
    <n v="1.446"/>
  </r>
  <r>
    <x v="0"/>
    <s v="CHINA"/>
    <s v="HENAN XINXIANG"/>
    <x v="2"/>
    <s v="PARTIALLY CONTRACTED"/>
    <n v="0.3"/>
    <s v="Equity"/>
    <n v="0.3"/>
    <x v="0"/>
    <x v="25"/>
    <n v="1.6930000000000001"/>
    <n v="1.6930000000000001"/>
  </r>
  <r>
    <x v="0"/>
    <s v="CHINA"/>
    <s v="HENAN ZHENZHOU"/>
    <x v="2"/>
    <s v="NON MERCHANT"/>
    <n v="0.09"/>
    <s v="Equity"/>
    <n v="0.09"/>
    <x v="0"/>
    <x v="26"/>
    <n v="4.8730000000000002"/>
    <n v="4.8730000000000002"/>
  </r>
  <r>
    <x v="0"/>
    <s v="CHINA"/>
    <s v="HENAN ZHUMADIAN"/>
    <x v="2"/>
    <s v="PARTIALLY CONTRACTED"/>
    <n v="0.3"/>
    <s v="Equity"/>
    <n v="0.3"/>
    <x v="0"/>
    <x v="27"/>
    <n v="1.9350000000000001"/>
    <n v="1.9350000000000001"/>
  </r>
  <r>
    <x v="0"/>
    <s v="CHINA"/>
    <s v="HUBEI HONG'AN"/>
    <x v="2"/>
    <s v="PARTIALLY CONTRACTED"/>
    <n v="0.3"/>
    <s v="Equity"/>
    <n v="0.3"/>
    <x v="0"/>
    <x v="28"/>
    <n v="0.49"/>
    <n v="0.49"/>
  </r>
  <r>
    <x v="0"/>
    <s v="CHINA"/>
    <s v="HUBEI SHIYAN"/>
    <x v="2"/>
    <s v="PARTIALLY CONTRACTED"/>
    <n v="0.3"/>
    <s v="Equity"/>
    <n v="0.3"/>
    <x v="0"/>
    <x v="29"/>
    <n v="2.4990000000000001"/>
    <n v="2.4990000000000001"/>
  </r>
  <r>
    <x v="0"/>
    <s v="CHINA"/>
    <s v="HUBEI YICHANG"/>
    <x v="2"/>
    <s v="PARTIALLY CONTRACTED"/>
    <n v="0.3"/>
    <s v="Equity"/>
    <n v="0.3"/>
    <x v="0"/>
    <x v="30"/>
    <n v="0.97499999999999998"/>
    <n v="0.97499999999999998"/>
  </r>
  <r>
    <x v="0"/>
    <s v="CHINA"/>
    <s v="INNER MONGOLIA BAOTOU"/>
    <x v="2"/>
    <s v="PARTIALLY CONTRACTED"/>
    <n v="0.3"/>
    <s v="Equity"/>
    <n v="0.3"/>
    <x v="0"/>
    <x v="31"/>
    <n v="5.4139999999999997"/>
    <n v="5.4139999999999997"/>
  </r>
  <r>
    <x v="0"/>
    <s v="CHINA"/>
    <s v="JIANGSU NANJING"/>
    <x v="2"/>
    <s v="PARTIALLY CONTRACTED"/>
    <n v="0.3"/>
    <s v="Equity"/>
    <n v="0.3"/>
    <x v="0"/>
    <x v="32"/>
    <n v="0.79900000000000004"/>
    <n v="0.79900000000000004"/>
  </r>
  <r>
    <x v="0"/>
    <s v="CHINA"/>
    <s v="JIANGSU SUQIAN"/>
    <x v="2"/>
    <s v="NON MERCHANT"/>
    <n v="0.3"/>
    <s v="Equity"/>
    <n v="0.3"/>
    <x v="0"/>
    <x v="33"/>
    <n v="0.873"/>
    <n v="0.873"/>
  </r>
  <r>
    <x v="0"/>
    <s v="CHINA"/>
    <s v="JIANGXI JI'AN"/>
    <x v="2"/>
    <s v="PARTIALLY CONTRACTED"/>
    <n v="0.3"/>
    <s v="Equity"/>
    <n v="0.3"/>
    <x v="0"/>
    <x v="34"/>
    <n v="6.4169999999999998"/>
    <n v="6.4169999999999998"/>
  </r>
  <r>
    <x v="0"/>
    <s v="CHINA"/>
    <s v="JIANGXI XINYU"/>
    <x v="2"/>
    <s v="PARTIALLY CONTRACTED"/>
    <n v="0.3"/>
    <s v="Equity"/>
    <n v="0.3"/>
    <x v="0"/>
    <x v="35"/>
    <n v="2.5710000000000002"/>
    <n v="2.5710000000000002"/>
  </r>
  <r>
    <x v="0"/>
    <s v="CHINA"/>
    <s v="JILIN JILIN"/>
    <x v="2"/>
    <s v="PARTIALLY CONTRACTED"/>
    <n v="0.3"/>
    <s v="Equity"/>
    <n v="0.3"/>
    <x v="0"/>
    <x v="36"/>
    <n v="0.77500000000000002"/>
    <n v="0.77500000000000002"/>
  </r>
  <r>
    <x v="0"/>
    <s v="CHINA"/>
    <s v="LIAONING SHENYANG"/>
    <x v="2"/>
    <s v="PARTIALLY CONTRACTED"/>
    <n v="0.3"/>
    <s v="Equity"/>
    <n v="0.3"/>
    <x v="0"/>
    <x v="37"/>
    <n v="1.68"/>
    <n v="1.68"/>
  </r>
  <r>
    <x v="0"/>
    <s v="CHINA"/>
    <s v="PUTIAN"/>
    <x v="2"/>
    <s v="PARTIALLY CONTRACTED"/>
    <n v="0.3"/>
    <s v="Equity"/>
    <n v="0.3"/>
    <x v="0"/>
    <x v="38"/>
    <n v="1.2150000000000001"/>
    <n v="1.2150000000000001"/>
  </r>
  <r>
    <x v="0"/>
    <s v="CHINA"/>
    <s v="QINHAI XINING"/>
    <x v="2"/>
    <s v="PARTIALLY CONTRACTED"/>
    <n v="0.3"/>
    <s v="Equity"/>
    <n v="0.3"/>
    <x v="0"/>
    <x v="39"/>
    <n v="0.25700000000000001"/>
    <n v="0.25700000000000001"/>
  </r>
  <r>
    <x v="0"/>
    <s v="CHINA"/>
    <s v="SHAANXI SHANGLUO"/>
    <x v="2"/>
    <s v="PARTIALLY CONTRACTED"/>
    <n v="0.3"/>
    <s v="Equity"/>
    <n v="0.3"/>
    <x v="0"/>
    <x v="40"/>
    <n v="0.33"/>
    <n v="0.33"/>
  </r>
  <r>
    <x v="0"/>
    <s v="CHINA"/>
    <s v="SHAANXI XIANYANG"/>
    <x v="2"/>
    <s v="PARTIALLY CONTRACTED"/>
    <n v="0.3"/>
    <s v="Equity"/>
    <n v="0.3"/>
    <x v="0"/>
    <x v="41"/>
    <n v="0.70799999999999996"/>
    <n v="0.70799999999999996"/>
  </r>
  <r>
    <x v="0"/>
    <s v="CHINA"/>
    <s v="SHANDONG HEZE"/>
    <x v="2"/>
    <s v="NON MERCHANT"/>
    <n v="0.3"/>
    <s v="Equity"/>
    <n v="0.3"/>
    <x v="0"/>
    <x v="42"/>
    <n v="1.506"/>
    <n v="1.506"/>
  </r>
  <r>
    <x v="0"/>
    <s v="CHINA"/>
    <s v="SHANDONG JINING"/>
    <x v="2"/>
    <s v="NON MERCHANT"/>
    <n v="0.3"/>
    <s v="Equity"/>
    <n v="0.3"/>
    <x v="0"/>
    <x v="43"/>
    <n v="2.7170000000000001"/>
    <n v="2.7170000000000001"/>
  </r>
  <r>
    <x v="0"/>
    <s v="CHINA"/>
    <s v="SHANDONG JINING"/>
    <x v="2"/>
    <s v="PARTIALLY CONTRACTED"/>
    <n v="0.3"/>
    <s v="Equity"/>
    <n v="0.3"/>
    <x v="0"/>
    <x v="44"/>
    <n v="0.69799999999999995"/>
    <n v="0.69799999999999995"/>
  </r>
  <r>
    <x v="0"/>
    <s v="CHINA"/>
    <s v="SHANDONG WEIFANG"/>
    <x v="2"/>
    <s v="PARTIALLY CONTRACTED"/>
    <n v="0.3"/>
    <s v="Equity"/>
    <n v="0.3"/>
    <x v="0"/>
    <x v="45"/>
    <n v="0.52200000000000002"/>
    <n v="0.52200000000000002"/>
  </r>
  <r>
    <x v="0"/>
    <s v="CHINA"/>
    <s v="SHANDONG WEIHAI"/>
    <x v="2"/>
    <s v="NON MERCHANT"/>
    <n v="0.3"/>
    <s v="Equity"/>
    <n v="0.3"/>
    <x v="0"/>
    <x v="46"/>
    <n v="2.41"/>
    <n v="2.41"/>
  </r>
  <r>
    <x v="0"/>
    <s v="CHINA"/>
    <s v="SHANDONG YUNCHENG"/>
    <x v="2"/>
    <s v="PARTIALLY CONTRACTED"/>
    <n v="0.09"/>
    <s v="Equity"/>
    <n v="0.09"/>
    <x v="0"/>
    <x v="47"/>
    <n v="2.4820000000000002"/>
    <n v="2.4820000000000002"/>
  </r>
  <r>
    <x v="0"/>
    <s v="CHINA"/>
    <s v="SHANDONG ZIBO"/>
    <x v="2"/>
    <s v="PARTIALLY CONTRACTED"/>
    <n v="0.3"/>
    <s v="Equity"/>
    <n v="0.3"/>
    <x v="0"/>
    <x v="48"/>
    <n v="1.899"/>
    <n v="1.899"/>
  </r>
  <r>
    <x v="0"/>
    <s v="CHINA"/>
    <s v="SHANGHAI"/>
    <x v="2"/>
    <s v="PARTIALLY CONTRACTED"/>
    <n v="0.3"/>
    <s v="Equity"/>
    <n v="0.3"/>
    <x v="0"/>
    <x v="49"/>
    <n v="0.315"/>
    <n v="0.315"/>
  </r>
  <r>
    <x v="0"/>
    <s v="CHINA"/>
    <s v="SHANGHAI"/>
    <x v="2"/>
    <s v="PARTIALLY CONTRACTED"/>
    <n v="0.3"/>
    <s v="Equity"/>
    <n v="0.3"/>
    <x v="1"/>
    <x v="50"/>
    <n v="9.5000000000000001E-2"/>
    <n v="9.5000000000000001E-2"/>
  </r>
  <r>
    <x v="0"/>
    <s v="CHINA"/>
    <s v="SHANXI DANING"/>
    <x v="2"/>
    <s v="PARTIALLY CONTRACTED"/>
    <n v="0.3"/>
    <s v="Equity"/>
    <n v="0.3"/>
    <x v="0"/>
    <x v="51"/>
    <n v="5.9850000000000003"/>
    <n v="5.9850000000000003"/>
  </r>
  <r>
    <x v="0"/>
    <s v="CHINA"/>
    <s v="SHANXI JINZHONG"/>
    <x v="2"/>
    <s v="PARTIALLY CONTRACTED"/>
    <n v="0.3"/>
    <s v="Equity"/>
    <n v="0.3"/>
    <x v="0"/>
    <x v="52"/>
    <n v="0.64200000000000002"/>
    <n v="0.64200000000000002"/>
  </r>
  <r>
    <x v="0"/>
    <s v="CHINA"/>
    <s v="SICHUAN CHENGDU"/>
    <x v="2"/>
    <s v="PARTIALLY CONTRACTED"/>
    <n v="0.3"/>
    <s v="Equity"/>
    <n v="0.3"/>
    <x v="0"/>
    <x v="53"/>
    <n v="0.68"/>
    <n v="0.68"/>
  </r>
  <r>
    <x v="0"/>
    <s v="CHINA"/>
    <s v="SICHUAN GUANGYUAN"/>
    <x v="2"/>
    <s v="PARTIALLY CONTRACTED"/>
    <n v="0.3"/>
    <s v="Equity"/>
    <n v="0.3"/>
    <x v="0"/>
    <x v="54"/>
    <n v="0.66300000000000003"/>
    <n v="0.66300000000000003"/>
  </r>
  <r>
    <x v="0"/>
    <s v="CHINA"/>
    <s v="TIANJIN TIANJIN"/>
    <x v="2"/>
    <s v="PARTIALLY CONTRACTED"/>
    <n v="0.3"/>
    <s v="Equity"/>
    <n v="0.3"/>
    <x v="0"/>
    <x v="55"/>
    <n v="1.248"/>
    <n v="1.248"/>
  </r>
  <r>
    <x v="0"/>
    <s v="CHINA"/>
    <s v="TIBET LHASA"/>
    <x v="2"/>
    <s v="PARTIALLY CONTRACTED"/>
    <n v="0.3"/>
    <s v="Equity"/>
    <n v="0.3"/>
    <x v="0"/>
    <x v="40"/>
    <n v="0.33"/>
    <n v="0.33"/>
  </r>
  <r>
    <x v="0"/>
    <s v="CHINA"/>
    <s v="WUXI"/>
    <x v="2"/>
    <s v="PARTIALLY CONTRACTED"/>
    <n v="0.3"/>
    <s v="Equity"/>
    <n v="0.3"/>
    <x v="0"/>
    <x v="56"/>
    <n v="1.478"/>
    <n v="1.478"/>
  </r>
  <r>
    <x v="0"/>
    <s v="CHINA"/>
    <s v="XINJIANG TURPAN"/>
    <x v="2"/>
    <s v="PARTIALLY CONTRACTED"/>
    <n v="0.3"/>
    <s v="Equity"/>
    <n v="0.3"/>
    <x v="0"/>
    <x v="57"/>
    <n v="6.117"/>
    <n v="6.117"/>
  </r>
  <r>
    <x v="0"/>
    <s v="CHINA"/>
    <s v="YUNNAN KUNMING"/>
    <x v="2"/>
    <s v="PARTIALLY CONTRACTED"/>
    <n v="0.3"/>
    <s v="Equity"/>
    <n v="0.3"/>
    <x v="0"/>
    <x v="58"/>
    <n v="1.014"/>
    <n v="1.014"/>
  </r>
  <r>
    <x v="0"/>
    <s v="CHINA"/>
    <s v="YUNNAN XISHUANG BANNA"/>
    <x v="2"/>
    <s v="PARTIALLY CONTRACTED"/>
    <n v="0.3"/>
    <s v="Equity"/>
    <n v="0.3"/>
    <x v="0"/>
    <x v="59"/>
    <n v="0.32400000000000001"/>
    <n v="0.32400000000000001"/>
  </r>
  <r>
    <x v="0"/>
    <s v="EGYPT"/>
    <s v="RAS GHAREB"/>
    <x v="1"/>
    <s v="NON MERCHANT"/>
    <n v="0.4"/>
    <s v="Equity"/>
    <n v="0.4"/>
    <x v="1"/>
    <x v="60"/>
    <n v="105"/>
    <n v="105"/>
  </r>
  <r>
    <x v="0"/>
    <s v="INDIA"/>
    <s v="ABOHAR"/>
    <x v="2"/>
    <s v="NON MERCHANT"/>
    <n v="1"/>
    <s v="Global"/>
    <n v="1"/>
    <x v="0"/>
    <x v="61"/>
    <n v="15.75"/>
    <n v="15.75"/>
  </r>
  <r>
    <x v="0"/>
    <s v="INDIA"/>
    <s v="BAAP LEPL"/>
    <x v="2"/>
    <s v="NON MERCHANT"/>
    <n v="1"/>
    <s v="Global"/>
    <n v="1"/>
    <x v="0"/>
    <x v="62"/>
    <n v="4.76"/>
    <n v="4.76"/>
  </r>
  <r>
    <x v="0"/>
    <s v="INDIA"/>
    <s v="BAAP NSM2A"/>
    <x v="2"/>
    <s v="NON MERCHANT"/>
    <n v="1"/>
    <s v="Global"/>
    <n v="1"/>
    <x v="0"/>
    <x v="63"/>
    <n v="30.75"/>
    <n v="30.75"/>
  </r>
  <r>
    <x v="0"/>
    <s v="INDIA"/>
    <s v="BHADLA"/>
    <x v="2"/>
    <s v="NON MERCHANT"/>
    <n v="1"/>
    <s v="Global"/>
    <n v="1"/>
    <x v="0"/>
    <x v="64"/>
    <n v="140"/>
    <n v="140"/>
  </r>
  <r>
    <x v="0"/>
    <s v="INDIA"/>
    <s v="NTPC KADAPA"/>
    <x v="2"/>
    <s v="NON MERCHANT"/>
    <n v="1"/>
    <s v="Global"/>
    <n v="1"/>
    <x v="1"/>
    <x v="65"/>
    <n v="250"/>
    <n v="250"/>
  </r>
  <r>
    <x v="0"/>
    <s v="INDIA"/>
    <s v="PUNJAB"/>
    <x v="2"/>
    <s v="NON MERCHANT"/>
    <n v="1"/>
    <s v="Global"/>
    <n v="1"/>
    <x v="0"/>
    <x v="66"/>
    <n v="40.5"/>
    <n v="40.5"/>
  </r>
  <r>
    <x v="0"/>
    <s v="INDIA"/>
    <s v="TELANGANA"/>
    <x v="2"/>
    <s v="NON MERCHANT"/>
    <n v="1"/>
    <s v="Global"/>
    <n v="1"/>
    <x v="0"/>
    <x v="67"/>
    <n v="48.75"/>
    <n v="48.75"/>
  </r>
  <r>
    <x v="0"/>
    <s v="INDIA"/>
    <s v="UTTAR PRADESH"/>
    <x v="2"/>
    <s v="NON MERCHANT"/>
    <n v="1"/>
    <s v="Global"/>
    <n v="1"/>
    <x v="0"/>
    <x v="68"/>
    <n v="75"/>
    <n v="75"/>
  </r>
  <r>
    <x v="0"/>
    <s v="INDIA"/>
    <s v="GUVNL VAAYU"/>
    <x v="1"/>
    <s v="MERCHANT"/>
    <n v="1"/>
    <s v="Global"/>
    <n v="1"/>
    <x v="1"/>
    <x v="69"/>
    <n v="29.9"/>
    <n v="29.9"/>
  </r>
  <r>
    <x v="0"/>
    <s v="INDIA"/>
    <s v="TUTICORIN"/>
    <x v="1"/>
    <s v="NON MERCHANT"/>
    <n v="1"/>
    <s v="Global"/>
    <n v="1"/>
    <x v="1"/>
    <x v="70"/>
    <n v="252"/>
    <n v="252"/>
  </r>
  <r>
    <x v="0"/>
    <s v="INDONESIA"/>
    <s v="MUARA LABOH"/>
    <x v="3"/>
    <s v="NON MERCHANT"/>
    <n v="0.35"/>
    <s v="Equity"/>
    <n v="0.35"/>
    <x v="1"/>
    <x v="71"/>
    <n v="28"/>
    <n v="28"/>
  </r>
  <r>
    <x v="0"/>
    <s v="INDONESIA"/>
    <s v="RANTAU DEDAP"/>
    <x v="3"/>
    <s v="NON MERCHANT"/>
    <n v="0.42049999999999998"/>
    <s v="Equity"/>
    <n v="0.42049999999999998"/>
    <x v="1"/>
    <x v="72"/>
    <n v="38.222999999999999"/>
    <n v="38.222999999999999"/>
  </r>
  <r>
    <x v="0"/>
    <s v="KUWAIT"/>
    <s v="AZ ZOUR NORTH"/>
    <x v="0"/>
    <s v="NON MERCHANT"/>
    <n v="0.17499999999999999"/>
    <s v="Equity"/>
    <n v="0.17499999999999999"/>
    <x v="0"/>
    <x v="73"/>
    <n v="269.36"/>
    <n v="269.36"/>
  </r>
  <r>
    <x v="0"/>
    <s v="LAO PEOPLE'S DEMOCRATIC REPUBLIC"/>
    <s v="HOUAY HO"/>
    <x v="4"/>
    <s v="NON MERCHANT"/>
    <n v="1"/>
    <s v="Global"/>
    <n v="0.46476000000000001"/>
    <x v="0"/>
    <x v="74"/>
    <n v="152.1"/>
    <n v="70.69"/>
  </r>
  <r>
    <x v="0"/>
    <s v="MONGOLIA"/>
    <s v="SAINSHAND"/>
    <x v="1"/>
    <s v="NON MERCHANT"/>
    <n v="0.4"/>
    <s v="Equity"/>
    <n v="0.4"/>
    <x v="1"/>
    <x v="75"/>
    <n v="22"/>
    <n v="22"/>
  </r>
  <r>
    <x v="0"/>
    <s v="MOROCCO"/>
    <s v="SAFI"/>
    <x v="5"/>
    <s v="NON MERCHANT"/>
    <n v="0.35"/>
    <s v="Equity"/>
    <n v="0.35"/>
    <x v="0"/>
    <x v="76"/>
    <n v="437.5"/>
    <n v="437.5"/>
  </r>
  <r>
    <x v="0"/>
    <s v="MOROCCO"/>
    <s v="TARFAYA"/>
    <x v="1"/>
    <s v="NON MERCHANT"/>
    <n v="0.5"/>
    <s v="Equity"/>
    <n v="0.5"/>
    <x v="0"/>
    <x v="77"/>
    <n v="158.18299999999999"/>
    <n v="158.18299999999999"/>
  </r>
  <r>
    <x v="0"/>
    <s v="OMAN"/>
    <s v="AL KAMIL"/>
    <x v="0"/>
    <s v="NON MERCHANT"/>
    <n v="1"/>
    <s v="Global"/>
    <n v="0.65"/>
    <x v="0"/>
    <x v="78"/>
    <n v="277"/>
    <n v="180.05"/>
  </r>
  <r>
    <x v="0"/>
    <s v="OMAN"/>
    <s v="AL-RUSAIL"/>
    <x v="0"/>
    <s v="NON MERCHANT"/>
    <n v="0.30875000000000002"/>
    <s v="Equity"/>
    <n v="0.30869999999999997"/>
    <x v="0"/>
    <x v="79"/>
    <n v="205.31899999999999"/>
    <n v="205.285"/>
  </r>
  <r>
    <x v="0"/>
    <s v="OMAN"/>
    <s v="BARKA II"/>
    <x v="0"/>
    <s v="NON MERCHANT"/>
    <n v="0.30875000000000002"/>
    <s v="Equity"/>
    <n v="0.30869999999999997"/>
    <x v="0"/>
    <x v="80"/>
    <n v="209.333"/>
    <n v="209.29900000000001"/>
  </r>
  <r>
    <x v="0"/>
    <s v="OMAN"/>
    <s v="BARKA III"/>
    <x v="0"/>
    <s v="NON MERCHANT"/>
    <n v="0.29899999999999999"/>
    <s v="Equity"/>
    <n v="0.29899999999999999"/>
    <x v="0"/>
    <x v="81"/>
    <n v="222.45599999999999"/>
    <n v="222.45599999999999"/>
  </r>
  <r>
    <x v="0"/>
    <s v="OMAN"/>
    <s v="SOHAR"/>
    <x v="0"/>
    <s v="NON MERCHANT"/>
    <n v="0.35"/>
    <s v="Equity"/>
    <n v="0.35"/>
    <x v="0"/>
    <x v="82"/>
    <n v="204.75"/>
    <n v="204.75"/>
  </r>
  <r>
    <x v="0"/>
    <s v="OMAN"/>
    <s v="SOHAR 2"/>
    <x v="0"/>
    <s v="NON MERCHANT"/>
    <n v="0.29899999999999999"/>
    <s v="Equity"/>
    <n v="0.29899999999999999"/>
    <x v="0"/>
    <x v="81"/>
    <n v="222.45599999999999"/>
    <n v="222.45599999999999"/>
  </r>
  <r>
    <x v="0"/>
    <s v="PAKISTAN"/>
    <s v="UCH 1"/>
    <x v="0"/>
    <s v="NON MERCHANT"/>
    <n v="1"/>
    <s v="Global"/>
    <n v="1"/>
    <x v="0"/>
    <x v="83"/>
    <n v="551.29999999999995"/>
    <n v="551.29999999999995"/>
  </r>
  <r>
    <x v="0"/>
    <s v="PAKISTAN"/>
    <s v="UCH 2"/>
    <x v="0"/>
    <s v="NON MERCHANT"/>
    <n v="1"/>
    <s v="Global"/>
    <n v="1"/>
    <x v="0"/>
    <x v="84"/>
    <n v="380.75"/>
    <n v="380.75"/>
  </r>
  <r>
    <x v="0"/>
    <s v="QATAR"/>
    <s v="RAS LAFFAN B"/>
    <x v="0"/>
    <s v="NON MERCHANT"/>
    <n v="0.4"/>
    <s v="Equity"/>
    <n v="0.4"/>
    <x v="0"/>
    <x v="85"/>
    <n v="410"/>
    <n v="410"/>
  </r>
  <r>
    <x v="0"/>
    <s v="QATAR"/>
    <s v="RAS LAFFAN C"/>
    <x v="0"/>
    <s v="NON MERCHANT"/>
    <n v="0.2"/>
    <s v="Equity"/>
    <n v="0.2"/>
    <x v="0"/>
    <x v="86"/>
    <n v="546"/>
    <n v="546"/>
  </r>
  <r>
    <x v="0"/>
    <s v="SAUDI ARABIA"/>
    <s v="FADHLI"/>
    <x v="0"/>
    <s v="NON MERCHANT"/>
    <n v="0.4"/>
    <s v="Equity"/>
    <n v="0.4"/>
    <x v="1"/>
    <x v="87"/>
    <n v="602.79999999999995"/>
    <n v="602.79999999999995"/>
  </r>
  <r>
    <x v="0"/>
    <s v="SAUDI ARABIA"/>
    <s v="JU'AYMAH"/>
    <x v="0"/>
    <s v="NON MERCHANT"/>
    <n v="0.6"/>
    <s v="Equity"/>
    <n v="0.6"/>
    <x v="0"/>
    <x v="88"/>
    <n v="290.33999999999997"/>
    <n v="290.33999999999997"/>
  </r>
  <r>
    <x v="0"/>
    <s v="SAUDI ARABIA"/>
    <s v="MARAFIQ"/>
    <x v="0"/>
    <s v="NON MERCHANT"/>
    <n v="0.2"/>
    <s v="Equity"/>
    <n v="0.2"/>
    <x v="0"/>
    <x v="89"/>
    <n v="548.79999999999995"/>
    <n v="548.79999999999995"/>
  </r>
  <r>
    <x v="0"/>
    <s v="SAUDI ARABIA"/>
    <s v="RAS TANURA"/>
    <x v="0"/>
    <s v="NON MERCHANT"/>
    <n v="0.6"/>
    <s v="Equity"/>
    <n v="0.6"/>
    <x v="0"/>
    <x v="90"/>
    <n v="88.56"/>
    <n v="88.56"/>
  </r>
  <r>
    <x v="0"/>
    <s v="SAUDI ARABIA"/>
    <s v="RIYADH PP11"/>
    <x v="0"/>
    <s v="NON MERCHANT"/>
    <n v="0.2"/>
    <s v="Equity"/>
    <n v="0.2"/>
    <x v="0"/>
    <x v="91"/>
    <n v="345.80399999999997"/>
    <n v="345.80399999999997"/>
  </r>
  <r>
    <x v="0"/>
    <s v="SAUDI ARABIA"/>
    <s v="SHEDGUM"/>
    <x v="0"/>
    <s v="NON MERCHANT"/>
    <n v="0.6"/>
    <s v="Equity"/>
    <n v="0.6"/>
    <x v="0"/>
    <x v="92"/>
    <n v="290.22000000000003"/>
    <n v="290.22000000000003"/>
  </r>
  <r>
    <x v="0"/>
    <s v="SAUDI ARABIA"/>
    <s v="UTHMANIYAH"/>
    <x v="0"/>
    <s v="NON MERCHANT"/>
    <n v="0.6"/>
    <s v="Equity"/>
    <n v="0.6"/>
    <x v="0"/>
    <x v="92"/>
    <n v="290.22000000000003"/>
    <n v="290.22000000000003"/>
  </r>
  <r>
    <x v="0"/>
    <s v="SINGAPORE"/>
    <s v="SENOKO"/>
    <x v="0"/>
    <s v="MERCHANT"/>
    <n v="0.3"/>
    <s v="Equity"/>
    <n v="0.3"/>
    <x v="0"/>
    <x v="93"/>
    <n v="816.84"/>
    <n v="816.84"/>
  </r>
  <r>
    <x v="0"/>
    <s v="SINGAPORE"/>
    <s v="SENOKO"/>
    <x v="6"/>
    <s v="MERCHANT"/>
    <n v="0.3"/>
    <s v="Equity"/>
    <n v="0.3"/>
    <x v="0"/>
    <x v="94"/>
    <n v="143.46"/>
    <n v="143.46"/>
  </r>
  <r>
    <x v="0"/>
    <s v="SOUTH AFRICA"/>
    <s v="DURBAN"/>
    <x v="6"/>
    <s v="NON MERCHANT"/>
    <n v="0.37330000000000002"/>
    <s v="Equity"/>
    <n v="0.37330000000000002"/>
    <x v="0"/>
    <x v="95"/>
    <n v="250.03200000000001"/>
    <n v="250.03200000000001"/>
  </r>
  <r>
    <x v="0"/>
    <s v="SOUTH AFRICA"/>
    <s v="PORT ELIZABETH"/>
    <x v="6"/>
    <s v="NON MERCHANT"/>
    <n v="0.37330000000000002"/>
    <s v="Equity"/>
    <n v="0.37330000000000002"/>
    <x v="0"/>
    <x v="96"/>
    <n v="124.85"/>
    <n v="124.85"/>
  </r>
  <r>
    <x v="0"/>
    <s v="SOUTH AFRICA"/>
    <s v="KATHU"/>
    <x v="2"/>
    <s v="NON MERCHANT"/>
    <n v="0.48499999999999999"/>
    <s v="Equity"/>
    <n v="0.48499999999999999"/>
    <x v="1"/>
    <x v="97"/>
    <n v="48.5"/>
    <n v="48.5"/>
  </r>
  <r>
    <x v="0"/>
    <s v="SOUTH AFRICA"/>
    <s v="VREDENBURG"/>
    <x v="1"/>
    <s v="NON MERCHANT"/>
    <n v="0.43"/>
    <s v="Equity"/>
    <n v="0.43"/>
    <x v="0"/>
    <x v="98"/>
    <n v="39.052999999999997"/>
    <n v="39.052999999999997"/>
  </r>
  <r>
    <x v="0"/>
    <s v="THAILAND"/>
    <s v="GLOW SPP3"/>
    <x v="7"/>
    <s v="NON MERCHANT"/>
    <n v="1"/>
    <s v="Global"/>
    <n v="0.69108999999999998"/>
    <x v="0"/>
    <x v="99"/>
    <n v="30"/>
    <n v="20.731999999999999"/>
  </r>
  <r>
    <x v="0"/>
    <s v="THAILAND"/>
    <s v="GHECO ONE"/>
    <x v="5"/>
    <s v="NON MERCHANT"/>
    <n v="1"/>
    <s v="Global"/>
    <n v="0.44921"/>
    <x v="0"/>
    <x v="100"/>
    <n v="660"/>
    <n v="296.47899999999998"/>
  </r>
  <r>
    <x v="0"/>
    <s v="THAILAND"/>
    <s v="GLOW CFB3"/>
    <x v="5"/>
    <s v="NON MERCHANT"/>
    <n v="1"/>
    <s v="Global"/>
    <n v="0.69108999999999998"/>
    <x v="0"/>
    <x v="101"/>
    <n v="85"/>
    <n v="58.743000000000002"/>
  </r>
  <r>
    <x v="0"/>
    <s v="THAILAND"/>
    <s v="GLOW SPP3"/>
    <x v="5"/>
    <s v="NON MERCHANT"/>
    <n v="1"/>
    <s v="Global"/>
    <n v="0.69108999999999998"/>
    <x v="0"/>
    <x v="102"/>
    <n v="270"/>
    <n v="186.596"/>
  </r>
  <r>
    <x v="0"/>
    <s v="THAILAND"/>
    <s v="GLOW IPP"/>
    <x v="0"/>
    <s v="NON MERCHANT"/>
    <n v="1"/>
    <s v="Global"/>
    <n v="0.65654000000000001"/>
    <x v="0"/>
    <x v="103"/>
    <n v="713"/>
    <n v="468.11399999999998"/>
  </r>
  <r>
    <x v="0"/>
    <s v="THAILAND"/>
    <s v="GLOW PHASE II"/>
    <x v="0"/>
    <s v="NON MERCHANT"/>
    <n v="1"/>
    <s v="Global"/>
    <n v="0.69108999999999998"/>
    <x v="0"/>
    <x v="104"/>
    <n v="281"/>
    <n v="194.197"/>
  </r>
  <r>
    <x v="0"/>
    <s v="THAILAND"/>
    <s v="GLOW PHASE IV"/>
    <x v="0"/>
    <s v="NON MERCHANT"/>
    <n v="1"/>
    <s v="Global"/>
    <n v="0.69108999999999998"/>
    <x v="0"/>
    <x v="105"/>
    <n v="77"/>
    <n v="53.213999999999999"/>
  </r>
  <r>
    <x v="0"/>
    <s v="THAILAND"/>
    <s v="GLOW PHASE V"/>
    <x v="0"/>
    <s v="NON MERCHANT"/>
    <n v="1"/>
    <s v="Global"/>
    <n v="0.69108999999999998"/>
    <x v="0"/>
    <x v="106"/>
    <n v="328"/>
    <n v="226.678"/>
  </r>
  <r>
    <x v="0"/>
    <s v="THAILAND"/>
    <s v="GLOW SPP1"/>
    <x v="0"/>
    <s v="NON MERCHANT"/>
    <n v="1"/>
    <s v="Global"/>
    <n v="0.69108999999999998"/>
    <x v="0"/>
    <x v="107"/>
    <n v="124"/>
    <n v="85.695999999999998"/>
  </r>
  <r>
    <x v="0"/>
    <s v="THAILAND"/>
    <s v="GLOW SPP2"/>
    <x v="0"/>
    <s v="NON MERCHANT"/>
    <n v="1"/>
    <s v="Global"/>
    <n v="0.69108999999999998"/>
    <x v="0"/>
    <x v="108"/>
    <n v="213"/>
    <n v="147.202"/>
  </r>
  <r>
    <x v="0"/>
    <s v="THAILAND"/>
    <s v="SPP11"/>
    <x v="0"/>
    <s v="NON MERCHANT"/>
    <n v="1"/>
    <s v="Global"/>
    <n v="0.69108999999999998"/>
    <x v="0"/>
    <x v="109"/>
    <n v="157.12"/>
    <n v="108.584"/>
  </r>
  <r>
    <x v="0"/>
    <s v="THAILAND"/>
    <s v="SPP12"/>
    <x v="0"/>
    <s v="NON MERCHANT"/>
    <n v="1"/>
    <s v="Global"/>
    <n v="0.69108999999999998"/>
    <x v="0"/>
    <x v="110"/>
    <n v="110"/>
    <n v="76.02"/>
  </r>
  <r>
    <x v="0"/>
    <s v="THAILAND"/>
    <s v="CHONBURI"/>
    <x v="6"/>
    <s v="NON MERCHANT"/>
    <n v="0.33329999999999999"/>
    <s v="Equity"/>
    <n v="0.33329999999999999"/>
    <x v="1"/>
    <x v="111"/>
    <n v="2.2999999999999998"/>
    <n v="2.2999999999999998"/>
  </r>
  <r>
    <x v="0"/>
    <s v="THAILAND"/>
    <s v="GLOW IPP"/>
    <x v="2"/>
    <s v="NON MERCHANT"/>
    <n v="1"/>
    <s v="Global"/>
    <n v="0.69108999999999998"/>
    <x v="0"/>
    <x v="112"/>
    <n v="1.55"/>
    <n v="1.071"/>
  </r>
  <r>
    <x v="0"/>
    <s v="TURKEY"/>
    <s v="ANKARA BOO"/>
    <x v="0"/>
    <s v="NON MERCHANT"/>
    <n v="1"/>
    <s v="Global"/>
    <n v="0.95"/>
    <x v="0"/>
    <x v="113"/>
    <n v="763.1"/>
    <n v="724.94500000000005"/>
  </r>
  <r>
    <x v="0"/>
    <s v="TURKEY"/>
    <s v="MARMARA"/>
    <x v="0"/>
    <s v="NON MERCHANT"/>
    <n v="0.33333000000000002"/>
    <s v="Equity"/>
    <n v="0.33333000000000002"/>
    <x v="0"/>
    <x v="114"/>
    <n v="159.99799999999999"/>
    <n v="159.99799999999999"/>
  </r>
  <r>
    <x v="0"/>
    <s v="UNITED ARAB EMIRATES"/>
    <s v="FUJAIRAH F2"/>
    <x v="0"/>
    <s v="NON MERCHANT"/>
    <n v="0.2"/>
    <s v="Equity"/>
    <n v="0.2"/>
    <x v="0"/>
    <x v="115"/>
    <n v="400"/>
    <n v="400"/>
  </r>
  <r>
    <x v="0"/>
    <s v="UNITED ARAB EMIRATES"/>
    <s v="MIRFA"/>
    <x v="0"/>
    <s v="NON MERCHANT"/>
    <n v="0.2"/>
    <s v="Equity"/>
    <n v="0.2"/>
    <x v="0"/>
    <x v="116"/>
    <n v="319.8"/>
    <n v="319.8"/>
  </r>
  <r>
    <x v="0"/>
    <s v="UNITED ARAB EMIRATES"/>
    <s v="SHUWEIHAT 2"/>
    <x v="0"/>
    <s v="NON MERCHANT"/>
    <n v="0.2"/>
    <s v="Equity"/>
    <n v="0.2"/>
    <x v="0"/>
    <x v="117"/>
    <n v="302"/>
    <n v="302"/>
  </r>
  <r>
    <x v="0"/>
    <s v="UNITED ARAB EMIRATES"/>
    <s v="SHUWEIHAT S1"/>
    <x v="0"/>
    <s v="NON MERCHANT"/>
    <n v="0.2"/>
    <s v="Equity"/>
    <n v="0.2"/>
    <x v="0"/>
    <x v="118"/>
    <n v="300"/>
    <n v="300"/>
  </r>
  <r>
    <x v="0"/>
    <s v="UNITED ARAB EMIRATES"/>
    <s v="TAWEELAH"/>
    <x v="0"/>
    <s v="NON MERCHANT"/>
    <n v="0.2"/>
    <s v="Equity"/>
    <n v="0.2"/>
    <x v="0"/>
    <x v="119"/>
    <n v="318.39999999999998"/>
    <n v="318.39999999999998"/>
  </r>
  <r>
    <x v="0"/>
    <s v="UNITED ARAB EMIRATES"/>
    <s v="UMM AL NAR"/>
    <x v="0"/>
    <s v="NON MERCHANT"/>
    <n v="0.2"/>
    <s v="Equity"/>
    <n v="0.2"/>
    <x v="0"/>
    <x v="120"/>
    <n v="306.38799999999998"/>
    <n v="306.38799999999998"/>
  </r>
  <r>
    <x v="1"/>
    <s v="BELGIUM"/>
    <s v="DOEL"/>
    <x v="8"/>
    <s v="MERCHANT"/>
    <n v="1"/>
    <s v="Global"/>
    <n v="1"/>
    <x v="0"/>
    <x v="121"/>
    <n v="2910"/>
    <n v="2910"/>
  </r>
  <r>
    <x v="1"/>
    <s v="BELGIUM"/>
    <s v="NDR CONTRACT EDF"/>
    <x v="8"/>
    <s v="MERCHANT"/>
    <n v="1"/>
    <s v="Global"/>
    <n v="1"/>
    <x v="0"/>
    <x v="122"/>
    <n v="-481"/>
    <n v="-481"/>
  </r>
  <r>
    <x v="1"/>
    <s v="BELGIUM"/>
    <s v="NDR CONTRACT SPE"/>
    <x v="8"/>
    <s v="MERCHANT"/>
    <n v="1"/>
    <s v="Global"/>
    <n v="1"/>
    <x v="0"/>
    <x v="123"/>
    <n v="-516.37800000000004"/>
    <n v="-516.37800000000004"/>
  </r>
  <r>
    <x v="1"/>
    <s v="BELGIUM"/>
    <s v="TIHANGE"/>
    <x v="8"/>
    <s v="MERCHANT"/>
    <n v="1"/>
    <s v="Global"/>
    <n v="1"/>
    <x v="0"/>
    <x v="124"/>
    <n v="3008"/>
    <n v="3008"/>
  </r>
  <r>
    <x v="1"/>
    <s v="BELGIUM"/>
    <s v="AALST 3"/>
    <x v="2"/>
    <s v="MOSTLY CONTRACTED"/>
    <n v="1"/>
    <s v="Global"/>
    <n v="1"/>
    <x v="0"/>
    <x v="125"/>
    <n v="0.89"/>
    <n v="0.89"/>
  </r>
  <r>
    <x v="1"/>
    <s v="BELGIUM"/>
    <s v="ARDOOIE"/>
    <x v="2"/>
    <s v="MOSTLY CONTRACTED"/>
    <n v="1"/>
    <s v="Global"/>
    <n v="1"/>
    <x v="0"/>
    <x v="126"/>
    <n v="0.221"/>
    <n v="0.221"/>
  </r>
  <r>
    <x v="1"/>
    <s v="BELGIUM"/>
    <s v="EKE-NAZARETH"/>
    <x v="2"/>
    <s v="MOSTLY CONTRACTED"/>
    <n v="1"/>
    <s v="Global"/>
    <n v="1"/>
    <x v="0"/>
    <x v="127"/>
    <n v="0.24199999999999999"/>
    <n v="0.24199999999999999"/>
  </r>
  <r>
    <x v="1"/>
    <s v="BELGIUM"/>
    <s v="KRUISHOUTEM"/>
    <x v="2"/>
    <s v="MOSTLY CONTRACTED"/>
    <n v="1"/>
    <s v="Global"/>
    <n v="1"/>
    <x v="0"/>
    <x v="128"/>
    <n v="1.077"/>
    <n v="1.077"/>
  </r>
  <r>
    <x v="1"/>
    <s v="BELGIUM"/>
    <s v="LEUVEN"/>
    <x v="2"/>
    <s v="MOSTLY CONTRACTED"/>
    <n v="1"/>
    <s v="Global"/>
    <n v="1"/>
    <x v="0"/>
    <x v="129"/>
    <n v="7.0999999999999994E-2"/>
    <n v="7.0999999999999994E-2"/>
  </r>
  <r>
    <x v="1"/>
    <s v="BELGIUM"/>
    <s v="OOSTAKKER 2"/>
    <x v="2"/>
    <s v="MOSTLY CONTRACTED"/>
    <n v="1"/>
    <s v="Global"/>
    <n v="1"/>
    <x v="0"/>
    <x v="130"/>
    <n v="0.52100000000000002"/>
    <n v="0.52100000000000002"/>
  </r>
  <r>
    <x v="1"/>
    <s v="BELGIUM"/>
    <s v="WERVIK"/>
    <x v="2"/>
    <s v="MOSTLY CONTRACTED"/>
    <n v="1"/>
    <s v="Global"/>
    <n v="1"/>
    <x v="0"/>
    <x v="131"/>
    <n v="9.8000000000000004E-2"/>
    <n v="9.8000000000000004E-2"/>
  </r>
  <r>
    <x v="1"/>
    <s v="BELGIUM"/>
    <s v="WESTERLO"/>
    <x v="2"/>
    <s v="MOSTLY CONTRACTED"/>
    <n v="1"/>
    <s v="Global"/>
    <n v="1"/>
    <x v="0"/>
    <x v="132"/>
    <n v="1.7000000000000001E-2"/>
    <n v="1.7000000000000001E-2"/>
  </r>
  <r>
    <x v="1"/>
    <s v="BELGIUM"/>
    <s v="WEVELGEM"/>
    <x v="2"/>
    <s v="MOSTLY CONTRACTED"/>
    <n v="1"/>
    <s v="Global"/>
    <n v="1"/>
    <x v="0"/>
    <x v="133"/>
    <n v="0.42299999999999999"/>
    <n v="0.42299999999999999"/>
  </r>
  <r>
    <x v="1"/>
    <s v="BELGIUM"/>
    <s v="WICHELEN"/>
    <x v="2"/>
    <s v="MOSTLY CONTRACTED"/>
    <n v="1"/>
    <s v="Global"/>
    <n v="1"/>
    <x v="0"/>
    <x v="134"/>
    <n v="9.0999999999999998E-2"/>
    <n v="9.0999999999999998E-2"/>
  </r>
  <r>
    <x v="1"/>
    <s v="BELGIUM"/>
    <s v="WONDELGEM 3"/>
    <x v="2"/>
    <s v="MOSTLY CONTRACTED"/>
    <n v="1"/>
    <s v="Global"/>
    <n v="1"/>
    <x v="0"/>
    <x v="135"/>
    <n v="0.497"/>
    <n v="0.497"/>
  </r>
  <r>
    <x v="1"/>
    <s v="BELGIUM"/>
    <s v="ZELLIK"/>
    <x v="2"/>
    <s v="MOSTLY CONTRACTED"/>
    <n v="1"/>
    <s v="Global"/>
    <n v="1"/>
    <x v="0"/>
    <x v="136"/>
    <n v="0.442"/>
    <n v="0.442"/>
  </r>
  <r>
    <x v="1"/>
    <s v="BELGIUM"/>
    <s v="SEAMADE MERMAID"/>
    <x v="9"/>
    <s v="NON MERCHANT"/>
    <n v="0.17499999999999999"/>
    <s v="Equity"/>
    <n v="0.17499999999999999"/>
    <x v="1"/>
    <x v="137"/>
    <n v="41.16"/>
    <n v="41.16"/>
  </r>
  <r>
    <x v="1"/>
    <s v="BELGIUM"/>
    <s v="SEAMADE SEASTAR"/>
    <x v="9"/>
    <s v="NON MERCHANT"/>
    <n v="0.17499999999999999"/>
    <s v="Equity"/>
    <n v="0.17499999999999999"/>
    <x v="1"/>
    <x v="70"/>
    <n v="44.1"/>
    <n v="44.1"/>
  </r>
  <r>
    <x v="1"/>
    <s v="BELGIUM"/>
    <s v="BERINGEN RAVENSHOUT"/>
    <x v="1"/>
    <s v="MOSTLY CONTRACTED"/>
    <n v="0.5"/>
    <s v="Equity"/>
    <n v="0.5"/>
    <x v="0"/>
    <x v="138"/>
    <n v="1.0249999999999999"/>
    <n v="1.0249999999999999"/>
  </r>
  <r>
    <x v="1"/>
    <s v="BELGIUM"/>
    <s v="BEVEREN"/>
    <x v="1"/>
    <s v="MOSTLY CONTRACTED"/>
    <n v="0.5"/>
    <s v="Equity"/>
    <n v="0.5"/>
    <x v="0"/>
    <x v="139"/>
    <n v="8"/>
    <n v="8"/>
  </r>
  <r>
    <x v="1"/>
    <s v="BELGIUM"/>
    <s v="BULLINGEN"/>
    <x v="1"/>
    <s v="MOSTLY CONTRACTED"/>
    <n v="1"/>
    <s v="Global"/>
    <n v="1"/>
    <x v="0"/>
    <x v="140"/>
    <n v="12"/>
    <n v="12"/>
  </r>
  <r>
    <x v="1"/>
    <s v="BELGIUM"/>
    <s v="BÜTGENBACH WT"/>
    <x v="1"/>
    <s v="MERCHANT"/>
    <n v="1"/>
    <s v="Global"/>
    <n v="1"/>
    <x v="0"/>
    <x v="141"/>
    <n v="8"/>
    <n v="8"/>
  </r>
  <r>
    <x v="1"/>
    <s v="BELGIUM"/>
    <s v="DENDERMONDE"/>
    <x v="1"/>
    <s v="MOSTLY CONTRACTED"/>
    <n v="1"/>
    <s v="Global"/>
    <n v="1"/>
    <x v="0"/>
    <x v="142"/>
    <n v="4.5999999999999996"/>
    <n v="4.5999999999999996"/>
  </r>
  <r>
    <x v="1"/>
    <s v="BELGIUM"/>
    <s v="DOUR"/>
    <x v="1"/>
    <s v="MOSTLY CONTRACTED"/>
    <n v="1"/>
    <s v="Global"/>
    <n v="1"/>
    <x v="0"/>
    <x v="143"/>
    <n v="10"/>
    <n v="10"/>
  </r>
  <r>
    <x v="1"/>
    <s v="BELGIUM"/>
    <s v="DOUR EXTENSION"/>
    <x v="1"/>
    <s v="MOSTLY CONTRACTED"/>
    <n v="0.5"/>
    <s v="Equity"/>
    <n v="0.5"/>
    <x v="0"/>
    <x v="144"/>
    <n v="2.35"/>
    <n v="2.35"/>
  </r>
  <r>
    <x v="1"/>
    <s v="BELGIUM"/>
    <s v="ECAUSSINES"/>
    <x v="1"/>
    <s v="MOSTLY CONTRACTED"/>
    <n v="0.5"/>
    <s v="Equity"/>
    <n v="0.5"/>
    <x v="1"/>
    <x v="145"/>
    <n v="4.8"/>
    <n v="4.8"/>
  </r>
  <r>
    <x v="1"/>
    <s v="BELGIUM"/>
    <s v="FRASNES-LEZ-ANVAING"/>
    <x v="1"/>
    <s v="MOSTLY CONTRACTED"/>
    <n v="1"/>
    <s v="Global"/>
    <n v="1"/>
    <x v="0"/>
    <x v="146"/>
    <n v="4.0999999999999996"/>
    <n v="4.0999999999999996"/>
  </r>
  <r>
    <x v="1"/>
    <s v="BELGIUM"/>
    <s v="GEMBLOUX"/>
    <x v="1"/>
    <s v="MERCHANT"/>
    <n v="0.498"/>
    <s v="Equity"/>
    <n v="0.498"/>
    <x v="0"/>
    <x v="147"/>
    <n v="4.4820000000000002"/>
    <n v="4.4820000000000002"/>
  </r>
  <r>
    <x v="1"/>
    <s v="BELGIUM"/>
    <s v="GENK"/>
    <x v="1"/>
    <s v="PARTIALLY CONTRACTED"/>
    <n v="1"/>
    <s v="Global"/>
    <n v="1"/>
    <x v="0"/>
    <x v="148"/>
    <n v="4"/>
    <n v="4"/>
  </r>
  <r>
    <x v="1"/>
    <s v="BELGIUM"/>
    <s v="GENK ZUID"/>
    <x v="1"/>
    <s v="MOSTLY CONTRACTED"/>
    <n v="0.5"/>
    <s v="Equity"/>
    <n v="0.5"/>
    <x v="0"/>
    <x v="9"/>
    <n v="1"/>
    <n v="1"/>
  </r>
  <r>
    <x v="1"/>
    <s v="BELGIUM"/>
    <s v="GENT HAVEN"/>
    <x v="1"/>
    <s v="MOSTLY CONTRACTED"/>
    <n v="0.5"/>
    <s v="Equity"/>
    <n v="0.5"/>
    <x v="0"/>
    <x v="149"/>
    <n v="3.0750000000000002"/>
    <n v="3.0750000000000002"/>
  </r>
  <r>
    <x v="1"/>
    <s v="BELGIUM"/>
    <s v="GENT HAVEN 2"/>
    <x v="1"/>
    <s v="MOSTLY CONTRACTED"/>
    <n v="0.5"/>
    <s v="Equity"/>
    <n v="0.5"/>
    <x v="0"/>
    <x v="150"/>
    <n v="3.5249999999999999"/>
    <n v="3.5249999999999999"/>
  </r>
  <r>
    <x v="1"/>
    <s v="BELGIUM"/>
    <s v="GHENT"/>
    <x v="1"/>
    <s v="MOSTLY CONTRACTED"/>
    <n v="0.5"/>
    <s v="Equity"/>
    <n v="0.5"/>
    <x v="0"/>
    <x v="151"/>
    <n v="3"/>
    <n v="3"/>
  </r>
  <r>
    <x v="1"/>
    <s v="BELGIUM"/>
    <s v="GINGELOM"/>
    <x v="1"/>
    <s v="MOSTLY CONTRACTED"/>
    <n v="0.5"/>
    <s v="Equity"/>
    <n v="0.5"/>
    <x v="0"/>
    <x v="152"/>
    <n v="7"/>
    <n v="7"/>
  </r>
  <r>
    <x v="1"/>
    <s v="BELGIUM"/>
    <s v="HOOGSTRATEN"/>
    <x v="1"/>
    <s v="MERCHANT"/>
    <n v="1"/>
    <s v="Global"/>
    <n v="0.7"/>
    <x v="0"/>
    <x v="140"/>
    <n v="12"/>
    <n v="8.4"/>
  </r>
  <r>
    <x v="1"/>
    <s v="BELGIUM"/>
    <s v="IZEGEM"/>
    <x v="1"/>
    <s v="PARTIALLY CONTRACTED"/>
    <n v="1"/>
    <s v="Global"/>
    <n v="0.7"/>
    <x v="0"/>
    <x v="148"/>
    <n v="4"/>
    <n v="2.8"/>
  </r>
  <r>
    <x v="1"/>
    <s v="BELGIUM"/>
    <s v="LANAKEN 2"/>
    <x v="1"/>
    <s v="MERCHANT"/>
    <n v="1"/>
    <s v="Global"/>
    <n v="0.7"/>
    <x v="0"/>
    <x v="141"/>
    <n v="8"/>
    <n v="5.6"/>
  </r>
  <r>
    <x v="1"/>
    <s v="BELGIUM"/>
    <s v="LANGERBRUGGE"/>
    <x v="1"/>
    <s v="MOSTLY CONTRACTED"/>
    <n v="0.5"/>
    <s v="Equity"/>
    <n v="0.5"/>
    <x v="0"/>
    <x v="145"/>
    <n v="4.8"/>
    <n v="4.8"/>
  </r>
  <r>
    <x v="1"/>
    <s v="BELGIUM"/>
    <s v="LEUZE-EN-HAINAUT 2"/>
    <x v="1"/>
    <s v="MOSTLY CONTRACTED"/>
    <n v="0.5"/>
    <s v="Equity"/>
    <n v="0.5"/>
    <x v="0"/>
    <x v="9"/>
    <n v="1"/>
    <n v="1"/>
  </r>
  <r>
    <x v="1"/>
    <s v="BELGIUM"/>
    <s v="LEUZE-EN-HAINAUT 2"/>
    <x v="1"/>
    <s v="MOSTLY CONTRACTED"/>
    <n v="1"/>
    <s v="Global"/>
    <n v="1"/>
    <x v="0"/>
    <x v="153"/>
    <n v="14.35"/>
    <n v="14.35"/>
  </r>
  <r>
    <x v="1"/>
    <s v="BELGIUM"/>
    <s v="LINCENT"/>
    <x v="1"/>
    <s v="MOSTLY CONTRACTED"/>
    <n v="0.5"/>
    <s v="Equity"/>
    <n v="0.5"/>
    <x v="0"/>
    <x v="154"/>
    <n v="9"/>
    <n v="9"/>
  </r>
  <r>
    <x v="1"/>
    <s v="BELGIUM"/>
    <s v="LOCHRISTI LAARNE"/>
    <x v="1"/>
    <s v="MOSTLY CONTRACTED"/>
    <n v="1"/>
    <s v="Global"/>
    <n v="0.7"/>
    <x v="0"/>
    <x v="146"/>
    <n v="4.0999999999999996"/>
    <n v="2.87"/>
  </r>
  <r>
    <x v="1"/>
    <s v="BELGIUM"/>
    <s v="MEERHOUT"/>
    <x v="1"/>
    <s v="MOSTLY CONTRACTED"/>
    <n v="0.5"/>
    <s v="Equity"/>
    <n v="0.5"/>
    <x v="0"/>
    <x v="155"/>
    <n v="5.0999999999999996"/>
    <n v="5.0999999999999996"/>
  </r>
  <r>
    <x v="1"/>
    <s v="BELGIUM"/>
    <s v="MODAVE"/>
    <x v="1"/>
    <s v="MOSTLY CONTRACTED"/>
    <n v="0.5"/>
    <s v="Equity"/>
    <n v="0.5"/>
    <x v="0"/>
    <x v="156"/>
    <n v="6.4"/>
    <n v="6.4"/>
  </r>
  <r>
    <x v="1"/>
    <s v="BELGIUM"/>
    <s v="OLEN UMICORE"/>
    <x v="1"/>
    <s v="MOSTLY CONTRACTED"/>
    <n v="0.5"/>
    <s v="Equity"/>
    <n v="0.5"/>
    <x v="0"/>
    <x v="157"/>
    <n v="6.9"/>
    <n v="6.9"/>
  </r>
  <r>
    <x v="1"/>
    <s v="BELGIUM"/>
    <s v="OOSTAKKER"/>
    <x v="1"/>
    <s v="PARTIALLY CONTRACTED"/>
    <n v="1"/>
    <s v="Global"/>
    <n v="1"/>
    <x v="0"/>
    <x v="151"/>
    <n v="6"/>
    <n v="6"/>
  </r>
  <r>
    <x v="1"/>
    <s v="BELGIUM"/>
    <s v="OOSTAKKER 3"/>
    <x v="1"/>
    <s v="PARTIALLY CONTRACTED"/>
    <n v="1"/>
    <s v="Global"/>
    <n v="1"/>
    <x v="0"/>
    <x v="149"/>
    <n v="6.15"/>
    <n v="6.15"/>
  </r>
  <r>
    <x v="1"/>
    <s v="BELGIUM"/>
    <s v="PATHOEKEWEG REP."/>
    <x v="1"/>
    <s v="MOSTLY CONTRACTED"/>
    <n v="0.5"/>
    <s v="Equity"/>
    <n v="0.5"/>
    <x v="0"/>
    <x v="158"/>
    <n v="4.5999999999999996"/>
    <n v="4.5999999999999996"/>
  </r>
  <r>
    <x v="1"/>
    <s v="BELGIUM"/>
    <s v="PERWEZ"/>
    <x v="1"/>
    <s v="MERCHANT"/>
    <n v="0.249"/>
    <s v="Equity"/>
    <n v="0.249"/>
    <x v="0"/>
    <x v="159"/>
    <n v="1.8680000000000001"/>
    <n v="1.8680000000000001"/>
  </r>
  <r>
    <x v="1"/>
    <s v="BELGIUM"/>
    <s v="POPERINGE"/>
    <x v="1"/>
    <s v="MOSTLY CONTRACTED"/>
    <n v="1"/>
    <s v="Global"/>
    <n v="0.7"/>
    <x v="0"/>
    <x v="160"/>
    <n v="8.1999999999999993"/>
    <n v="5.74"/>
  </r>
  <r>
    <x v="1"/>
    <s v="BELGIUM"/>
    <s v="QUEVY"/>
    <x v="1"/>
    <s v="MOSTLY CONTRACTED"/>
    <n v="1"/>
    <s v="Global"/>
    <n v="1"/>
    <x v="0"/>
    <x v="151"/>
    <n v="6"/>
    <n v="6"/>
  </r>
  <r>
    <x v="1"/>
    <s v="BELGIUM"/>
    <s v="RODENHUIZE"/>
    <x v="1"/>
    <s v="MERCHANT"/>
    <n v="1"/>
    <s v="Global"/>
    <n v="1"/>
    <x v="0"/>
    <x v="148"/>
    <n v="4"/>
    <n v="4"/>
  </r>
  <r>
    <x v="1"/>
    <s v="BELGIUM"/>
    <s v="SCHELLE"/>
    <x v="1"/>
    <s v="MERCHANT"/>
    <n v="1"/>
    <s v="Global"/>
    <n v="1"/>
    <x v="0"/>
    <x v="161"/>
    <n v="4.5"/>
    <n v="4.5"/>
  </r>
  <r>
    <x v="1"/>
    <s v="BELGIUM"/>
    <s v="SINT GILLIS WAAS"/>
    <x v="1"/>
    <s v="MOSTLY CONTRACTED"/>
    <n v="1"/>
    <s v="Global"/>
    <n v="0.7"/>
    <x v="0"/>
    <x v="149"/>
    <n v="6.15"/>
    <n v="4.3049999999999997"/>
  </r>
  <r>
    <x v="1"/>
    <s v="BELGIUM"/>
    <s v="SINT-PIETERS-LEEUW"/>
    <x v="1"/>
    <s v="MOSTLY CONTRACTED"/>
    <n v="0.5"/>
    <s v="Equity"/>
    <n v="0.5"/>
    <x v="0"/>
    <x v="148"/>
    <n v="2"/>
    <n v="2"/>
  </r>
  <r>
    <x v="1"/>
    <s v="BELGIUM"/>
    <s v="SOIGNIES"/>
    <x v="1"/>
    <s v="MOSTLY CONTRACTED"/>
    <n v="0.5"/>
    <s v="Equity"/>
    <n v="0.5"/>
    <x v="1"/>
    <x v="146"/>
    <n v="2.0499999999999998"/>
    <n v="2.0499999999999998"/>
  </r>
  <r>
    <x v="1"/>
    <s v="BELGIUM"/>
    <s v="STERPENICH"/>
    <x v="1"/>
    <s v="MOSTLY CONTRACTED"/>
    <n v="0.5"/>
    <s v="Equity"/>
    <n v="0.5"/>
    <x v="0"/>
    <x v="151"/>
    <n v="3"/>
    <n v="3"/>
  </r>
  <r>
    <x v="1"/>
    <s v="BELGIUM"/>
    <s v="TESSENDERLO RAVENSHOUT"/>
    <x v="1"/>
    <s v="MOSTLY CONTRACTED"/>
    <n v="0.5"/>
    <s v="Equity"/>
    <n v="0.5"/>
    <x v="0"/>
    <x v="138"/>
    <n v="1.0249999999999999"/>
    <n v="1.0249999999999999"/>
  </r>
  <r>
    <x v="1"/>
    <s v="BELGIUM"/>
    <s v="WESTERLO"/>
    <x v="1"/>
    <s v="MOSTLY CONTRACTED"/>
    <n v="0.5"/>
    <s v="Equity"/>
    <n v="0.5"/>
    <x v="0"/>
    <x v="146"/>
    <n v="2.0499999999999998"/>
    <n v="2.0499999999999998"/>
  </r>
  <r>
    <x v="1"/>
    <s v="BELGIUM"/>
    <s v="WIELSBEKE"/>
    <x v="1"/>
    <s v="MOSTLY CONTRACTED"/>
    <n v="0.5"/>
    <s v="Equity"/>
    <n v="0.5"/>
    <x v="0"/>
    <x v="162"/>
    <n v="1.175"/>
    <n v="1.175"/>
  </r>
  <r>
    <x v="1"/>
    <s v="BELGIUM"/>
    <s v="WONDELGEM MULTI"/>
    <x v="1"/>
    <s v="MERCHANT"/>
    <n v="1"/>
    <s v="Global"/>
    <n v="0.7"/>
    <x v="0"/>
    <x v="9"/>
    <n v="2"/>
    <n v="1.4"/>
  </r>
  <r>
    <x v="1"/>
    <s v="BELGIUM"/>
    <s v="WONDELGEM VDAB"/>
    <x v="1"/>
    <s v="MERCHANT"/>
    <n v="1"/>
    <s v="Global"/>
    <n v="0.7"/>
    <x v="0"/>
    <x v="9"/>
    <n v="2"/>
    <n v="1.4"/>
  </r>
  <r>
    <x v="1"/>
    <s v="BELGIUM"/>
    <s v="WUUSTWEZEL"/>
    <x v="1"/>
    <s v="MOSTLY CONTRACTED"/>
    <n v="0.5"/>
    <s v="Equity"/>
    <n v="0.5"/>
    <x v="0"/>
    <x v="141"/>
    <n v="4"/>
    <n v="4"/>
  </r>
  <r>
    <x v="1"/>
    <s v="BELGIUM"/>
    <s v="WUUSTWEZEL"/>
    <x v="1"/>
    <s v="MOSTLY CONTRACTED"/>
    <n v="0.5"/>
    <s v="Equity"/>
    <n v="0.5"/>
    <x v="1"/>
    <x v="111"/>
    <n v="3.45"/>
    <n v="3.45"/>
  </r>
  <r>
    <x v="1"/>
    <s v="BELGIUM"/>
    <s v="ZANDVLIET 2"/>
    <x v="1"/>
    <s v="PARTIALLY CONTRACTED"/>
    <n v="1"/>
    <s v="Global"/>
    <n v="0.7"/>
    <x v="0"/>
    <x v="140"/>
    <n v="12"/>
    <n v="8.4"/>
  </r>
  <r>
    <x v="1"/>
    <s v="BELGIUM"/>
    <s v="ZEEBRUGGE 3"/>
    <x v="1"/>
    <s v="MOSTLY CONTRACTED"/>
    <n v="1"/>
    <s v="Global"/>
    <n v="1"/>
    <x v="0"/>
    <x v="146"/>
    <n v="4.0999999999999996"/>
    <n v="4.0999999999999996"/>
  </r>
  <r>
    <x v="1"/>
    <s v="BELGIUM"/>
    <s v="ZELE"/>
    <x v="1"/>
    <s v="MOSTLY CONTRACTED"/>
    <n v="1"/>
    <s v="Global"/>
    <n v="0.7"/>
    <x v="0"/>
    <x v="138"/>
    <n v="2.0499999999999998"/>
    <n v="1.4350000000000001"/>
  </r>
  <r>
    <x v="1"/>
    <s v="BELGIUM"/>
    <s v="ZELZATE 3"/>
    <x v="1"/>
    <s v="MOSTLY CONTRACTED"/>
    <n v="0.5"/>
    <s v="Equity"/>
    <n v="0.5"/>
    <x v="0"/>
    <x v="163"/>
    <n v="8.625"/>
    <n v="8.625"/>
  </r>
  <r>
    <x v="1"/>
    <s v="BELGIUM"/>
    <s v="ZWEVEGEM 2"/>
    <x v="1"/>
    <s v="MOSTLY CONTRACTED"/>
    <n v="1"/>
    <s v="Global"/>
    <n v="1"/>
    <x v="0"/>
    <x v="149"/>
    <n v="6.15"/>
    <n v="6.15"/>
  </r>
  <r>
    <x v="1"/>
    <s v="FRANCE"/>
    <s v="NDR CONTRACT CHOOZ"/>
    <x v="8"/>
    <s v="MERCHANT"/>
    <n v="1"/>
    <s v="Global"/>
    <n v="1"/>
    <x v="0"/>
    <x v="164"/>
    <n v="750"/>
    <n v="750"/>
  </r>
  <r>
    <x v="1"/>
    <s v="FRANCE"/>
    <s v="NDR CONTRACT TRICASTIN"/>
    <x v="8"/>
    <s v="MERCHANT"/>
    <n v="1"/>
    <s v="Global"/>
    <n v="1"/>
    <x v="0"/>
    <x v="165"/>
    <n v="468"/>
    <n v="468"/>
  </r>
  <r>
    <x v="1"/>
    <s v="GERMANY"/>
    <s v="NDR CONTRACT"/>
    <x v="8"/>
    <s v="MERCHANT"/>
    <n v="1"/>
    <s v="Global"/>
    <n v="1"/>
    <x v="0"/>
    <x v="166"/>
    <n v="290"/>
    <n v="290"/>
  </r>
  <r>
    <x v="1"/>
    <s v="NETHERLANDS"/>
    <s v="BERGUM"/>
    <x v="2"/>
    <s v="MOSTLY CONTRACTED"/>
    <n v="1"/>
    <s v="Global"/>
    <n v="1"/>
    <x v="0"/>
    <x v="167"/>
    <n v="5"/>
    <n v="5"/>
  </r>
  <r>
    <x v="1"/>
    <s v="NETHERLANDS"/>
    <s v="FLEVO"/>
    <x v="2"/>
    <s v="MOSTLY CONTRACTED"/>
    <n v="1"/>
    <s v="Global"/>
    <n v="1"/>
    <x v="0"/>
    <x v="19"/>
    <n v="2.5"/>
    <n v="2.5"/>
  </r>
  <r>
    <x v="1"/>
    <s v="NETHERLANDS"/>
    <s v="HARCULO"/>
    <x v="2"/>
    <s v="MOSTLY CONTRACTED"/>
    <n v="1"/>
    <s v="Global"/>
    <n v="1"/>
    <x v="0"/>
    <x v="168"/>
    <n v="0.875"/>
    <n v="0.875"/>
  </r>
  <r>
    <x v="1"/>
    <s v="NETHERLANDS"/>
    <s v="LELYSTAD"/>
    <x v="2"/>
    <s v="MOSTLY CONTRACTED"/>
    <n v="0.5"/>
    <s v="Equity"/>
    <n v="0.5"/>
    <x v="1"/>
    <x v="169"/>
    <n v="14.75"/>
    <n v="14.75"/>
  </r>
  <r>
    <x v="1"/>
    <s v="NETHERLANDS"/>
    <s v="NIJMEGEN"/>
    <x v="2"/>
    <s v="MOSTLY CONTRACTED"/>
    <n v="1"/>
    <s v="Global"/>
    <n v="1"/>
    <x v="0"/>
    <x v="170"/>
    <n v="1"/>
    <n v="1"/>
  </r>
  <r>
    <x v="1"/>
    <s v="NETHERLANDS"/>
    <s v="ZEUS ALMERE"/>
    <x v="2"/>
    <s v="MOSTLY CONTRACTED"/>
    <n v="1"/>
    <s v="Global"/>
    <n v="1"/>
    <x v="0"/>
    <x v="171"/>
    <n v="0.11"/>
    <n v="0.11"/>
  </r>
  <r>
    <x v="1"/>
    <s v="NETHERLANDS"/>
    <s v="ZEUS AMSTERDAM"/>
    <x v="2"/>
    <s v="MOSTLY CONTRACTED"/>
    <n v="1"/>
    <s v="Global"/>
    <n v="1"/>
    <x v="0"/>
    <x v="172"/>
    <n v="0.13500000000000001"/>
    <n v="0.13500000000000001"/>
  </r>
  <r>
    <x v="1"/>
    <s v="NETHERLANDS"/>
    <s v="ZEUS DEN HELDER"/>
    <x v="2"/>
    <s v="MOSTLY CONTRACTED"/>
    <n v="1"/>
    <s v="Global"/>
    <n v="1"/>
    <x v="0"/>
    <x v="173"/>
    <n v="0.17100000000000001"/>
    <n v="0.17100000000000001"/>
  </r>
  <r>
    <x v="1"/>
    <s v="NETHERLANDS"/>
    <s v="ZEUS DOETINCHEM"/>
    <x v="2"/>
    <s v="MOSTLY CONTRACTED"/>
    <n v="1"/>
    <s v="Global"/>
    <n v="1"/>
    <x v="0"/>
    <x v="174"/>
    <n v="0.157"/>
    <n v="0.157"/>
  </r>
  <r>
    <x v="1"/>
    <s v="NETHERLANDS"/>
    <s v="ZEUS GRONINGEN"/>
    <x v="2"/>
    <s v="MOSTLY CONTRACTED"/>
    <n v="1"/>
    <s v="Global"/>
    <n v="1"/>
    <x v="0"/>
    <x v="175"/>
    <n v="0.379"/>
    <n v="0.379"/>
  </r>
  <r>
    <x v="1"/>
    <s v="NETHERLANDS"/>
    <s v="ZEUS HENGELO"/>
    <x v="2"/>
    <s v="MOSTLY CONTRACTED"/>
    <n v="1"/>
    <s v="Global"/>
    <n v="1"/>
    <x v="0"/>
    <x v="176"/>
    <n v="0.17599999999999999"/>
    <n v="0.17599999999999999"/>
  </r>
  <r>
    <x v="1"/>
    <s v="NETHERLANDS"/>
    <s v="ZEUS MAASTRICHT"/>
    <x v="2"/>
    <s v="MOSTLY CONTRACTED"/>
    <n v="1"/>
    <s v="Global"/>
    <n v="1"/>
    <x v="0"/>
    <x v="177"/>
    <n v="0.35199999999999998"/>
    <n v="0.35199999999999998"/>
  </r>
  <r>
    <x v="1"/>
    <s v="NETHERLANDS"/>
    <s v="ZEUS ROTTERDAM"/>
    <x v="2"/>
    <s v="MOSTLY CONTRACTED"/>
    <n v="1"/>
    <s v="Global"/>
    <n v="1"/>
    <x v="0"/>
    <x v="178"/>
    <n v="0.54400000000000004"/>
    <n v="0.54400000000000004"/>
  </r>
  <r>
    <x v="1"/>
    <s v="NETHERLANDS"/>
    <s v="ZEUS VEENDAM"/>
    <x v="2"/>
    <s v="MOSTLY CONTRACTED"/>
    <n v="1"/>
    <s v="Global"/>
    <n v="1"/>
    <x v="0"/>
    <x v="179"/>
    <n v="0.16900000000000001"/>
    <n v="0.16900000000000001"/>
  </r>
  <r>
    <x v="1"/>
    <s v="NETHERLANDS"/>
    <s v="EEMS"/>
    <x v="1"/>
    <s v="MERCHANT"/>
    <n v="1"/>
    <s v="Global"/>
    <n v="1"/>
    <x v="0"/>
    <x v="180"/>
    <n v="27"/>
    <n v="27"/>
  </r>
  <r>
    <x v="1"/>
    <s v="NETHERLANDS"/>
    <s v="LEVANTO NETHERLANDS I"/>
    <x v="1"/>
    <s v="MERCHANT"/>
    <n v="1"/>
    <s v="Global"/>
    <n v="1"/>
    <x v="0"/>
    <x v="158"/>
    <n v="9.1999999999999993"/>
    <n v="9.1999999999999993"/>
  </r>
  <r>
    <x v="1"/>
    <s v="NETHERLANDS"/>
    <s v="LEVANTO NETHERLANDS II"/>
    <x v="1"/>
    <s v="MERCHANT"/>
    <n v="1"/>
    <s v="Global"/>
    <n v="1"/>
    <x v="0"/>
    <x v="111"/>
    <n v="6.9"/>
    <n v="6.9"/>
  </r>
  <r>
    <x v="1"/>
    <s v="NETHERLANDS"/>
    <s v="LEVANTO NETHERLANDS III"/>
    <x v="1"/>
    <s v="MERCHANT"/>
    <n v="1"/>
    <s v="Global"/>
    <n v="1"/>
    <x v="0"/>
    <x v="181"/>
    <n v="14.9"/>
    <n v="14.9"/>
  </r>
  <r>
    <x v="2"/>
    <s v="AUSTRIA"/>
    <s v="ENGIE ENERGIE GMBH"/>
    <x v="2"/>
    <s v="NON MERCHANT"/>
    <n v="1"/>
    <s v="Global"/>
    <n v="1"/>
    <x v="0"/>
    <x v="182"/>
    <n v="1.0329999999999999"/>
    <n v="1.0329999999999999"/>
  </r>
  <r>
    <x v="2"/>
    <s v="CZECH REPUBLIC"/>
    <s v="DRASOV"/>
    <x v="2"/>
    <s v="NON MERCHANT"/>
    <n v="1"/>
    <s v="Global"/>
    <n v="0.57179999999999997"/>
    <x v="0"/>
    <x v="142"/>
    <n v="4.5999999999999996"/>
    <n v="2.63"/>
  </r>
  <r>
    <x v="2"/>
    <s v="GERMANY"/>
    <s v="COFELY DEUTSCHLAND GMBH"/>
    <x v="7"/>
    <s v="NON MERCHANT"/>
    <n v="1"/>
    <s v="Global"/>
    <n v="1"/>
    <x v="0"/>
    <x v="9"/>
    <n v="2"/>
    <n v="2"/>
  </r>
  <r>
    <x v="2"/>
    <s v="GERMANY"/>
    <s v="WUPPERTAL"/>
    <x v="5"/>
    <s v="NON MERCHANT"/>
    <n v="0.33100000000000002"/>
    <s v="Equity"/>
    <n v="0.33100000000000002"/>
    <x v="0"/>
    <x v="183"/>
    <n v="28.968"/>
    <n v="28.968"/>
  </r>
  <r>
    <x v="2"/>
    <s v="GERMANY"/>
    <s v="PFREIMD"/>
    <x v="10"/>
    <s v="MERCHANT"/>
    <n v="1"/>
    <s v="Global"/>
    <n v="1"/>
    <x v="0"/>
    <x v="184"/>
    <n v="137"/>
    <n v="137"/>
  </r>
  <r>
    <x v="2"/>
    <s v="GERMANY"/>
    <s v="PFREIMD"/>
    <x v="11"/>
    <s v="MERCHANT"/>
    <n v="1"/>
    <s v="Global"/>
    <n v="1"/>
    <x v="0"/>
    <x v="185"/>
    <n v="5.0999999999999996"/>
    <n v="5.0999999999999996"/>
  </r>
  <r>
    <x v="2"/>
    <s v="GERMANY"/>
    <s v="COFELY DEUTSCHLAND GMBH"/>
    <x v="0"/>
    <s v="NON MERCHANT"/>
    <n v="1"/>
    <s v="Global"/>
    <n v="1"/>
    <x v="0"/>
    <x v="140"/>
    <n v="12"/>
    <n v="12"/>
  </r>
  <r>
    <x v="2"/>
    <s v="GERMANY"/>
    <s v="GERA"/>
    <x v="0"/>
    <s v="NON MERCHANT"/>
    <n v="1"/>
    <s v="Global"/>
    <n v="1"/>
    <x v="0"/>
    <x v="186"/>
    <n v="70"/>
    <n v="70"/>
  </r>
  <r>
    <x v="2"/>
    <s v="GERMANY"/>
    <s v="GERA"/>
    <x v="0"/>
    <s v="MERCHANT"/>
    <n v="1"/>
    <s v="Global"/>
    <n v="0.998"/>
    <x v="1"/>
    <x v="66"/>
    <n v="40.5"/>
    <n v="40.418999999999997"/>
  </r>
  <r>
    <x v="2"/>
    <s v="GERMANY"/>
    <s v="SAARBRÜCKEN"/>
    <x v="0"/>
    <s v="NON MERCHANT"/>
    <n v="1"/>
    <s v="Global"/>
    <n v="0.51"/>
    <x v="0"/>
    <x v="187"/>
    <n v="127"/>
    <n v="64.77"/>
  </r>
  <r>
    <x v="2"/>
    <s v="GERMANY"/>
    <s v="WUPPERTAL"/>
    <x v="0"/>
    <s v="NON MERCHANT"/>
    <n v="0.33100000000000002"/>
    <s v="Equity"/>
    <n v="0.33100000000000002"/>
    <x v="0"/>
    <x v="188"/>
    <n v="26.971"/>
    <n v="26.971"/>
  </r>
  <r>
    <x v="2"/>
    <s v="GERMANY"/>
    <s v="PFREIMD"/>
    <x v="6"/>
    <s v="MERCHANT"/>
    <n v="1"/>
    <s v="Global"/>
    <n v="1"/>
    <x v="1"/>
    <x v="143"/>
    <n v="10"/>
    <n v="10"/>
  </r>
  <r>
    <x v="2"/>
    <s v="GERMANY"/>
    <s v="WUPPERTAL"/>
    <x v="6"/>
    <s v="NON MERCHANT"/>
    <n v="0.33100000000000002"/>
    <s v="Equity"/>
    <n v="0.33100000000000002"/>
    <x v="0"/>
    <x v="189"/>
    <n v="19.86"/>
    <n v="19.86"/>
  </r>
  <r>
    <x v="2"/>
    <s v="GERMANY"/>
    <s v="BISTERSBERG"/>
    <x v="1"/>
    <s v="NON MERCHANT"/>
    <n v="1"/>
    <s v="Global"/>
    <n v="1"/>
    <x v="0"/>
    <x v="141"/>
    <n v="8"/>
    <n v="8"/>
  </r>
  <r>
    <x v="2"/>
    <s v="GERMANY"/>
    <s v="HARTENFELSER KOPF 13"/>
    <x v="1"/>
    <s v="NON MERCHANT"/>
    <n v="1"/>
    <s v="Global"/>
    <n v="1"/>
    <x v="0"/>
    <x v="9"/>
    <n v="2"/>
    <n v="2"/>
  </r>
  <r>
    <x v="2"/>
    <s v="GERMANY"/>
    <s v="HELMSTADT BAYERN"/>
    <x v="1"/>
    <s v="NON MERCHANT"/>
    <n v="1"/>
    <s v="Global"/>
    <n v="0.67218999999999995"/>
    <x v="0"/>
    <x v="190"/>
    <n v="12.5"/>
    <n v="8.4019999999999992"/>
  </r>
  <r>
    <x v="2"/>
    <s v="GERMANY"/>
    <s v="HORN"/>
    <x v="1"/>
    <s v="NON MERCHANT"/>
    <n v="1"/>
    <s v="Global"/>
    <n v="1"/>
    <x v="0"/>
    <x v="141"/>
    <n v="8"/>
    <n v="8"/>
  </r>
  <r>
    <x v="2"/>
    <s v="GERMANY"/>
    <s v="KARSTADT BLUTHEN"/>
    <x v="1"/>
    <s v="NON MERCHANT"/>
    <n v="1"/>
    <s v="Global"/>
    <n v="1"/>
    <x v="0"/>
    <x v="191"/>
    <n v="41.6"/>
    <n v="41.6"/>
  </r>
  <r>
    <x v="2"/>
    <s v="GERMANY"/>
    <s v="KARSTADT II"/>
    <x v="1"/>
    <s v="NON MERCHANT"/>
    <n v="1"/>
    <s v="Global"/>
    <n v="1"/>
    <x v="0"/>
    <x v="192"/>
    <n v="22"/>
    <n v="22"/>
  </r>
  <r>
    <x v="2"/>
    <s v="GERMANY"/>
    <s v="LOVENICH"/>
    <x v="1"/>
    <s v="NON MERCHANT"/>
    <n v="1"/>
    <s v="Global"/>
    <n v="1"/>
    <x v="0"/>
    <x v="193"/>
    <n v="10.4"/>
    <n v="10.4"/>
  </r>
  <r>
    <x v="2"/>
    <s v="GERMANY"/>
    <s v="MOLAU LEISLAU"/>
    <x v="1"/>
    <s v="NON MERCHANT"/>
    <n v="1"/>
    <s v="Global"/>
    <n v="1"/>
    <x v="0"/>
    <x v="194"/>
    <n v="26.4"/>
    <n v="26.4"/>
  </r>
  <r>
    <x v="2"/>
    <s v="GERMANY"/>
    <s v="PECKELSHEIM"/>
    <x v="1"/>
    <s v="NON MERCHANT"/>
    <n v="1"/>
    <s v="Global"/>
    <n v="1"/>
    <x v="0"/>
    <x v="151"/>
    <n v="6"/>
    <n v="6"/>
  </r>
  <r>
    <x v="2"/>
    <s v="GERMANY"/>
    <s v="QUERSTEDT"/>
    <x v="1"/>
    <s v="NON MERCHANT"/>
    <n v="1"/>
    <s v="Global"/>
    <n v="1"/>
    <x v="0"/>
    <x v="195"/>
    <n v="13.86"/>
    <n v="13.86"/>
  </r>
  <r>
    <x v="2"/>
    <s v="GERMANY"/>
    <s v="ROMERBERG II"/>
    <x v="1"/>
    <s v="NON MERCHANT"/>
    <n v="1"/>
    <s v="Global"/>
    <n v="1"/>
    <x v="0"/>
    <x v="148"/>
    <n v="4"/>
    <n v="4"/>
  </r>
  <r>
    <x v="2"/>
    <s v="GERMANY"/>
    <s v="SCHKORTLEBEN"/>
    <x v="1"/>
    <s v="NON MERCHANT"/>
    <n v="1"/>
    <s v="Global"/>
    <n v="1"/>
    <x v="0"/>
    <x v="196"/>
    <n v="27.6"/>
    <n v="27.6"/>
  </r>
  <r>
    <x v="2"/>
    <s v="GERMANY"/>
    <s v="SPESENROTH"/>
    <x v="1"/>
    <s v="NON MERCHANT"/>
    <n v="1"/>
    <s v="Global"/>
    <n v="1"/>
    <x v="0"/>
    <x v="152"/>
    <n v="14"/>
    <n v="14"/>
  </r>
  <r>
    <x v="2"/>
    <s v="GREECE"/>
    <s v="VIOTIA"/>
    <x v="0"/>
    <s v="MERCHANT"/>
    <n v="0.5"/>
    <s v="Equity"/>
    <n v="0.5"/>
    <x v="0"/>
    <x v="197"/>
    <n v="73.881"/>
    <n v="73.881"/>
  </r>
  <r>
    <x v="2"/>
    <s v="HUNGARY"/>
    <s v="COTHEC KFT. (&lt; 20 MWTH)"/>
    <x v="0"/>
    <s v="NON MERCHANT"/>
    <n v="1"/>
    <s v="Global"/>
    <n v="1"/>
    <x v="0"/>
    <x v="198"/>
    <n v="0.23200000000000001"/>
    <n v="0.23200000000000001"/>
  </r>
  <r>
    <x v="2"/>
    <s v="ITALY"/>
    <s v="COFELY ITALIA"/>
    <x v="7"/>
    <s v="NON MERCHANT"/>
    <n v="1"/>
    <s v="Global"/>
    <n v="1"/>
    <x v="0"/>
    <x v="147"/>
    <n v="9"/>
    <n v="9"/>
  </r>
  <r>
    <x v="2"/>
    <s v="ITALY"/>
    <s v="CENTRALE DI MICHELIN"/>
    <x v="0"/>
    <s v="NON MERCHANT"/>
    <n v="1"/>
    <s v="Global"/>
    <n v="1"/>
    <x v="0"/>
    <x v="199"/>
    <n v="46.2"/>
    <n v="46.2"/>
  </r>
  <r>
    <x v="2"/>
    <s v="ITALY"/>
    <s v="COFELY ITALIA"/>
    <x v="0"/>
    <s v="NON MERCHANT"/>
    <n v="1"/>
    <s v="Global"/>
    <n v="1"/>
    <x v="0"/>
    <x v="200"/>
    <n v="61.976999999999997"/>
    <n v="61.976999999999997"/>
  </r>
  <r>
    <x v="2"/>
    <s v="ITALY"/>
    <s v="COFELY ITALIA - ENR SOLAIRE"/>
    <x v="2"/>
    <s v="NON MERCHANT"/>
    <n v="1"/>
    <s v="Global"/>
    <n v="1"/>
    <x v="0"/>
    <x v="201"/>
    <n v="4.3029999999999999"/>
    <n v="4.3029999999999999"/>
  </r>
  <r>
    <x v="2"/>
    <s v="ITALY"/>
    <s v="RAMACCA - SICILIA"/>
    <x v="2"/>
    <s v="MERCHANT"/>
    <n v="0"/>
    <s v="Not consolidated"/>
    <n v="1"/>
    <x v="0"/>
    <x v="202"/>
    <n v="0"/>
    <n v="4.47"/>
  </r>
  <r>
    <x v="2"/>
    <s v="ITALY"/>
    <s v="SAN BARTOLOMEO - APULIA"/>
    <x v="2"/>
    <s v="NON MERCHANT"/>
    <n v="0"/>
    <s v="Not consolidated"/>
    <n v="1"/>
    <x v="0"/>
    <x v="203"/>
    <n v="0"/>
    <n v="0.99"/>
  </r>
  <r>
    <x v="2"/>
    <s v="ITALY"/>
    <s v="SAN PANCRAZIO - PUGLIA"/>
    <x v="2"/>
    <s v="NON MERCHANT"/>
    <n v="0"/>
    <s v="Not consolidated"/>
    <n v="1"/>
    <x v="0"/>
    <x v="204"/>
    <n v="0"/>
    <n v="0.83499999999999996"/>
  </r>
  <r>
    <x v="2"/>
    <s v="ITALY"/>
    <s v="SANT'ANNA - PUGLIA"/>
    <x v="2"/>
    <s v="NON MERCHANT"/>
    <n v="0"/>
    <s v="Not consolidated"/>
    <n v="1"/>
    <x v="0"/>
    <x v="203"/>
    <n v="0"/>
    <n v="0.99"/>
  </r>
  <r>
    <x v="2"/>
    <s v="ITALY"/>
    <s v="CAPRACOTTA"/>
    <x v="1"/>
    <s v="NON MERCHANT"/>
    <n v="0.51"/>
    <s v="Equity"/>
    <n v="0.51"/>
    <x v="0"/>
    <x v="205"/>
    <n v="4.7690000000000001"/>
    <n v="4.7690000000000001"/>
  </r>
  <r>
    <x v="2"/>
    <s v="ITALY"/>
    <s v="GIRIFALCO"/>
    <x v="1"/>
    <s v="NON MERCHANT"/>
    <n v="1"/>
    <s v="Global"/>
    <n v="1"/>
    <x v="0"/>
    <x v="206"/>
    <n v="27.5"/>
    <n v="27.5"/>
  </r>
  <r>
    <x v="2"/>
    <s v="ITALY"/>
    <s v="MONTE CAVUTI"/>
    <x v="1"/>
    <s v="NON MERCHANT"/>
    <n v="0.51"/>
    <s v="Equity"/>
    <n v="0.51"/>
    <x v="0"/>
    <x v="155"/>
    <n v="5.202"/>
    <n v="5.202"/>
  </r>
  <r>
    <x v="2"/>
    <s v="ITALY"/>
    <s v="MONTE DELLA DIFESA"/>
    <x v="1"/>
    <s v="NON MERCHANT"/>
    <n v="1"/>
    <s v="Global"/>
    <n v="1"/>
    <x v="0"/>
    <x v="207"/>
    <n v="28.9"/>
    <n v="28.9"/>
  </r>
  <r>
    <x v="2"/>
    <s v="ITALY"/>
    <s v="PIANO DEL CORNALE"/>
    <x v="1"/>
    <s v="NON MERCHANT"/>
    <n v="1"/>
    <s v="Global"/>
    <n v="1"/>
    <x v="0"/>
    <x v="208"/>
    <n v="15.3"/>
    <n v="15.3"/>
  </r>
  <r>
    <x v="2"/>
    <s v="ITALY"/>
    <s v="TRAPANI SALEMI"/>
    <x v="1"/>
    <s v="NON MERCHANT"/>
    <n v="1"/>
    <s v="Global"/>
    <n v="1"/>
    <x v="0"/>
    <x v="209"/>
    <n v="66.25"/>
    <n v="66.25"/>
  </r>
  <r>
    <x v="2"/>
    <s v="NORWAY"/>
    <s v="RO PPP"/>
    <x v="1"/>
    <s v="MOSTLY CONTRACTED"/>
    <n v="0.2"/>
    <s v="Equity"/>
    <n v="0.2"/>
    <x v="1"/>
    <x v="210"/>
    <n v="41.62"/>
    <n v="41.62"/>
  </r>
  <r>
    <x v="2"/>
    <s v="POLAND"/>
    <s v="KLOBUCK"/>
    <x v="2"/>
    <s v="NON MERCHANT"/>
    <n v="1"/>
    <s v="Global"/>
    <n v="1"/>
    <x v="1"/>
    <x v="211"/>
    <n v="0.92400000000000004"/>
    <n v="0.92400000000000004"/>
  </r>
  <r>
    <x v="2"/>
    <s v="POLAND"/>
    <s v="KLUCZEWSKO"/>
    <x v="2"/>
    <s v="NON MERCHANT"/>
    <n v="1"/>
    <s v="Global"/>
    <n v="1"/>
    <x v="1"/>
    <x v="211"/>
    <n v="0.92400000000000004"/>
    <n v="0.92400000000000004"/>
  </r>
  <r>
    <x v="2"/>
    <s v="POLAND"/>
    <s v="LUDWINOW"/>
    <x v="2"/>
    <s v="NON MERCHANT"/>
    <n v="1"/>
    <s v="Global"/>
    <n v="1"/>
    <x v="1"/>
    <x v="211"/>
    <n v="0.92400000000000004"/>
    <n v="0.92400000000000004"/>
  </r>
  <r>
    <x v="2"/>
    <s v="POLAND"/>
    <s v="MNISZEW"/>
    <x v="2"/>
    <s v="NON MERCHANT"/>
    <n v="1"/>
    <s v="Global"/>
    <n v="1"/>
    <x v="1"/>
    <x v="211"/>
    <n v="0.92400000000000004"/>
    <n v="0.92400000000000004"/>
  </r>
  <r>
    <x v="2"/>
    <s v="POLAND"/>
    <s v="SREDNIA WIES"/>
    <x v="2"/>
    <s v="NON MERCHANT"/>
    <n v="1"/>
    <s v="Global"/>
    <n v="1"/>
    <x v="1"/>
    <x v="211"/>
    <n v="0.92400000000000004"/>
    <n v="0.92400000000000004"/>
  </r>
  <r>
    <x v="2"/>
    <s v="POLAND"/>
    <s v="DABROWICE"/>
    <x v="1"/>
    <s v="MERCHANT"/>
    <n v="1"/>
    <s v="Global"/>
    <n v="1"/>
    <x v="0"/>
    <x v="212"/>
    <n v="35.75"/>
    <n v="35.75"/>
  </r>
  <r>
    <x v="2"/>
    <s v="POLAND"/>
    <s v="JARMOLTOWO"/>
    <x v="1"/>
    <s v="MERCHANT"/>
    <n v="1"/>
    <s v="Global"/>
    <n v="1"/>
    <x v="0"/>
    <x v="213"/>
    <n v="20.5"/>
    <n v="20.5"/>
  </r>
  <r>
    <x v="2"/>
    <s v="POLAND"/>
    <s v="PAGOW"/>
    <x v="1"/>
    <s v="MERCHANT"/>
    <n v="1"/>
    <s v="Global"/>
    <n v="1"/>
    <x v="0"/>
    <x v="214"/>
    <n v="51"/>
    <n v="51"/>
  </r>
  <r>
    <x v="2"/>
    <s v="POLAND"/>
    <s v="WARTKOWO"/>
    <x v="1"/>
    <s v="MERCHANT"/>
    <n v="1"/>
    <s v="Global"/>
    <n v="1"/>
    <x v="0"/>
    <x v="63"/>
    <n v="30.75"/>
    <n v="30.75"/>
  </r>
  <r>
    <x v="2"/>
    <s v="PORTUGAL"/>
    <s v="CLIMAESPACO"/>
    <x v="0"/>
    <s v="NON MERCHANT"/>
    <n v="1"/>
    <s v="Global"/>
    <n v="0.96360000000000001"/>
    <x v="0"/>
    <x v="215"/>
    <n v="4.8"/>
    <n v="4.625"/>
  </r>
  <r>
    <x v="2"/>
    <s v="PORTUGAL"/>
    <s v="VIANA DO CASTELO"/>
    <x v="9"/>
    <s v="NON MERCHANT"/>
    <n v="0.25"/>
    <s v="Equity"/>
    <n v="0.25"/>
    <x v="1"/>
    <x v="216"/>
    <n v="6.3"/>
    <n v="6.3"/>
  </r>
  <r>
    <x v="2"/>
    <s v="PORTUGAL"/>
    <s v="BAIXO ALENTEJO / MERTOLA"/>
    <x v="1"/>
    <s v="NON MERCHANT"/>
    <n v="0.5"/>
    <s v="Equity"/>
    <n v="0.5"/>
    <x v="0"/>
    <x v="217"/>
    <n v="21.85"/>
    <n v="21.85"/>
  </r>
  <r>
    <x v="2"/>
    <s v="PORTUGAL"/>
    <s v="BRAVO"/>
    <x v="1"/>
    <s v="NON MERCHANT"/>
    <n v="0.5"/>
    <s v="Equity"/>
    <n v="0.5"/>
    <x v="0"/>
    <x v="139"/>
    <n v="8"/>
    <n v="8"/>
  </r>
  <r>
    <x v="2"/>
    <s v="PORTUGAL"/>
    <s v="CARRECO OUTERIO II"/>
    <x v="1"/>
    <s v="NON MERCHANT"/>
    <n v="0.5"/>
    <s v="Equity"/>
    <n v="0.5"/>
    <x v="0"/>
    <x v="157"/>
    <n v="6.9"/>
    <n v="6.9"/>
  </r>
  <r>
    <x v="2"/>
    <s v="PORTUGAL"/>
    <s v="FAFE"/>
    <x v="1"/>
    <s v="NON MERCHANT"/>
    <n v="0.5"/>
    <s v="Equity"/>
    <n v="0.5"/>
    <x v="0"/>
    <x v="218"/>
    <n v="53"/>
    <n v="53"/>
  </r>
  <r>
    <x v="2"/>
    <s v="PORTUGAL"/>
    <s v="MOSQUEIROS II"/>
    <x v="1"/>
    <s v="NON MERCHANT"/>
    <n v="0.5"/>
    <s v="Equity"/>
    <n v="0.5"/>
    <x v="0"/>
    <x v="219"/>
    <n v="12.3"/>
    <n v="12.3"/>
  </r>
  <r>
    <x v="2"/>
    <s v="PORTUGAL"/>
    <s v="MOUGEIRAS"/>
    <x v="1"/>
    <s v="NON MERCHANT"/>
    <n v="0.5"/>
    <s v="Equity"/>
    <n v="0.5"/>
    <x v="0"/>
    <x v="141"/>
    <n v="4"/>
    <n v="4"/>
  </r>
  <r>
    <x v="2"/>
    <s v="PORTUGAL"/>
    <s v="MOURISCA"/>
    <x v="1"/>
    <s v="NON MERCHANT"/>
    <n v="0.5"/>
    <s v="Equity"/>
    <n v="0.5"/>
    <x v="0"/>
    <x v="220"/>
    <n v="19"/>
    <n v="19"/>
  </r>
  <r>
    <x v="2"/>
    <s v="PORTUGAL"/>
    <s v="NAVE"/>
    <x v="1"/>
    <s v="NON MERCHANT"/>
    <n v="0.5"/>
    <s v="Equity"/>
    <n v="0.5"/>
    <x v="0"/>
    <x v="220"/>
    <n v="19"/>
    <n v="19"/>
  </r>
  <r>
    <x v="2"/>
    <s v="PORTUGAL"/>
    <s v="PRADOS"/>
    <x v="1"/>
    <s v="NON MERCHANT"/>
    <n v="0.5"/>
    <s v="Equity"/>
    <n v="0.5"/>
    <x v="0"/>
    <x v="221"/>
    <n v="19.55"/>
    <n v="19.55"/>
  </r>
  <r>
    <x v="2"/>
    <s v="PORTUGAL"/>
    <s v="SERRA DO RALO"/>
    <x v="1"/>
    <s v="NON MERCHANT"/>
    <n v="0.5"/>
    <s v="Equity"/>
    <n v="0.5"/>
    <x v="0"/>
    <x v="222"/>
    <n v="16"/>
    <n v="16"/>
  </r>
  <r>
    <x v="2"/>
    <s v="PORTUGAL"/>
    <s v="TERRA FRIA"/>
    <x v="1"/>
    <s v="NON MERCHANT"/>
    <n v="0.5"/>
    <s v="Equity"/>
    <n v="0.5"/>
    <x v="0"/>
    <x v="223"/>
    <n v="52"/>
    <n v="52"/>
  </r>
  <r>
    <x v="2"/>
    <s v="PORTUGAL"/>
    <s v="VALE DE ESTRELA"/>
    <x v="1"/>
    <s v="NON MERCHANT"/>
    <n v="0.5"/>
    <s v="Equity"/>
    <n v="0.5"/>
    <x v="0"/>
    <x v="224"/>
    <n v="12.65"/>
    <n v="12.65"/>
  </r>
  <r>
    <x v="2"/>
    <s v="ROMANIA"/>
    <s v="BALENI"/>
    <x v="1"/>
    <s v="MERCHANT"/>
    <n v="1"/>
    <s v="Global"/>
    <n v="0.51"/>
    <x v="0"/>
    <x v="225"/>
    <n v="50"/>
    <n v="25.5"/>
  </r>
  <r>
    <x v="2"/>
    <s v="ROMANIA"/>
    <s v="GEMENELE"/>
    <x v="1"/>
    <s v="MERCHANT"/>
    <n v="1"/>
    <s v="Global"/>
    <n v="0.51"/>
    <x v="0"/>
    <x v="226"/>
    <n v="47.5"/>
    <n v="24.225000000000001"/>
  </r>
  <r>
    <x v="2"/>
    <s v="SLOVAKIA"/>
    <s v="COFELY SLOVAKIA"/>
    <x v="0"/>
    <s v="NON MERCHANT"/>
    <n v="1"/>
    <s v="Global"/>
    <n v="1"/>
    <x v="0"/>
    <x v="227"/>
    <n v="0.84899999999999998"/>
    <n v="0.84899999999999998"/>
  </r>
  <r>
    <x v="2"/>
    <s v="SPAIN"/>
    <s v="ALOS"/>
    <x v="11"/>
    <s v="MERCHANT"/>
    <n v="1"/>
    <s v="Global"/>
    <n v="0.7"/>
    <x v="0"/>
    <x v="228"/>
    <n v="3.74"/>
    <n v="2.6179999999999999"/>
  </r>
  <r>
    <x v="2"/>
    <s v="SPAIN"/>
    <s v="BOCOS"/>
    <x v="11"/>
    <s v="MERCHANT"/>
    <n v="1"/>
    <s v="Global"/>
    <n v="0.7"/>
    <x v="0"/>
    <x v="229"/>
    <n v="1.2210000000000001"/>
    <n v="0.85499999999999998"/>
  </r>
  <r>
    <x v="2"/>
    <s v="SPAIN"/>
    <s v="CATELLAS"/>
    <x v="11"/>
    <s v="MERCHANT"/>
    <n v="1"/>
    <s v="Global"/>
    <n v="0.7"/>
    <x v="0"/>
    <x v="230"/>
    <n v="2.0990000000000002"/>
    <n v="1.4690000000000001"/>
  </r>
  <r>
    <x v="2"/>
    <s v="SPAIN"/>
    <s v="GELSA"/>
    <x v="11"/>
    <s v="MERCHANT"/>
    <n v="1"/>
    <s v="Global"/>
    <n v="0.7"/>
    <x v="0"/>
    <x v="231"/>
    <n v="5.4720000000000004"/>
    <n v="3.83"/>
  </r>
  <r>
    <x v="2"/>
    <s v="SPAIN"/>
    <s v="LA FLECHA"/>
    <x v="11"/>
    <s v="MERCHANT"/>
    <n v="1"/>
    <s v="Global"/>
    <n v="0.7"/>
    <x v="0"/>
    <x v="232"/>
    <n v="2.3809999999999998"/>
    <n v="1.667"/>
  </r>
  <r>
    <x v="2"/>
    <s v="SPAIN"/>
    <s v="LA RIBERA"/>
    <x v="11"/>
    <s v="MERCHANT"/>
    <n v="1"/>
    <s v="Global"/>
    <n v="0.7"/>
    <x v="0"/>
    <x v="233"/>
    <n v="2.9460000000000002"/>
    <n v="2.0619999999999998"/>
  </r>
  <r>
    <x v="2"/>
    <s v="SPAIN"/>
    <s v="LOGRONO"/>
    <x v="11"/>
    <s v="MERCHANT"/>
    <n v="1"/>
    <s v="Global"/>
    <n v="0.7"/>
    <x v="0"/>
    <x v="234"/>
    <n v="2.137"/>
    <n v="1.496"/>
  </r>
  <r>
    <x v="2"/>
    <s v="SPAIN"/>
    <s v="MENDAVIA"/>
    <x v="11"/>
    <s v="MERCHANT"/>
    <n v="1"/>
    <s v="Global"/>
    <n v="0.7"/>
    <x v="0"/>
    <x v="235"/>
    <n v="3.1829999999999998"/>
    <n v="2.2280000000000002"/>
  </r>
  <r>
    <x v="2"/>
    <s v="SPAIN"/>
    <s v="MENUZA"/>
    <x v="11"/>
    <s v="MERCHANT"/>
    <n v="1"/>
    <s v="Global"/>
    <n v="0.63900000000000001"/>
    <x v="0"/>
    <x v="236"/>
    <n v="12.256"/>
    <n v="7.8319999999999999"/>
  </r>
  <r>
    <x v="2"/>
    <s v="SPAIN"/>
    <s v="MONASTERIO"/>
    <x v="11"/>
    <s v="MERCHANT"/>
    <n v="1"/>
    <s v="Global"/>
    <n v="0.7"/>
    <x v="0"/>
    <x v="237"/>
    <n v="1.069"/>
    <n v="0.748"/>
  </r>
  <r>
    <x v="2"/>
    <s v="SPAIN"/>
    <s v="OLVERA"/>
    <x v="11"/>
    <s v="MERCHANT"/>
    <n v="1"/>
    <s v="Global"/>
    <n v="0.7"/>
    <x v="0"/>
    <x v="238"/>
    <n v="1.931"/>
    <n v="1.3520000000000001"/>
  </r>
  <r>
    <x v="2"/>
    <s v="SPAIN"/>
    <s v="QUINTANA"/>
    <x v="11"/>
    <s v="MERCHANT"/>
    <n v="1"/>
    <s v="Global"/>
    <n v="0.7"/>
    <x v="0"/>
    <x v="237"/>
    <n v="1.069"/>
    <n v="0.748"/>
  </r>
  <r>
    <x v="2"/>
    <s v="SPAIN"/>
    <s v="SARDON"/>
    <x v="11"/>
    <s v="MERCHANT"/>
    <n v="1"/>
    <s v="Global"/>
    <n v="0.7"/>
    <x v="0"/>
    <x v="237"/>
    <n v="1.069"/>
    <n v="0.748"/>
  </r>
  <r>
    <x v="2"/>
    <s v="SPAIN"/>
    <s v="SASTAGO 1"/>
    <x v="11"/>
    <s v="MERCHANT"/>
    <n v="1"/>
    <s v="Global"/>
    <n v="0.63900000000000001"/>
    <x v="0"/>
    <x v="239"/>
    <n v="2.0350000000000001"/>
    <n v="1.3"/>
  </r>
  <r>
    <x v="2"/>
    <s v="SPAIN"/>
    <s v="SASTAGO 2"/>
    <x v="11"/>
    <s v="MERCHANT"/>
    <n v="1"/>
    <s v="Global"/>
    <n v="0.63900000000000001"/>
    <x v="0"/>
    <x v="240"/>
    <n v="15.308999999999999"/>
    <n v="9.782"/>
  </r>
  <r>
    <x v="2"/>
    <s v="SPAIN"/>
    <s v="SOSSIS"/>
    <x v="11"/>
    <s v="MERCHANT"/>
    <n v="1"/>
    <s v="Global"/>
    <n v="0.7"/>
    <x v="0"/>
    <x v="241"/>
    <n v="2.8620000000000001"/>
    <n v="2.0030000000000001"/>
  </r>
  <r>
    <x v="2"/>
    <s v="SPAIN"/>
    <s v="TORO"/>
    <x v="11"/>
    <s v="MERCHANT"/>
    <n v="1"/>
    <s v="Global"/>
    <n v="0.7"/>
    <x v="0"/>
    <x v="242"/>
    <n v="3.4350000000000001"/>
    <n v="2.4049999999999998"/>
  </r>
  <r>
    <x v="2"/>
    <s v="SPAIN"/>
    <s v="TUDELA"/>
    <x v="11"/>
    <s v="MERCHANT"/>
    <n v="1"/>
    <s v="Global"/>
    <n v="0.7"/>
    <x v="0"/>
    <x v="243"/>
    <n v="0.91600000000000004"/>
    <n v="0.64100000000000001"/>
  </r>
  <r>
    <x v="2"/>
    <s v="SPAIN"/>
    <s v="COFELY SPAIN"/>
    <x v="0"/>
    <s v="NON MERCHANT"/>
    <n v="1"/>
    <s v="Global"/>
    <n v="1"/>
    <x v="0"/>
    <x v="244"/>
    <n v="14.97"/>
    <n v="14.97"/>
  </r>
  <r>
    <x v="2"/>
    <s v="SPAIN"/>
    <s v="SOLVAY"/>
    <x v="0"/>
    <s v="NON MERCHANT"/>
    <n v="1"/>
    <s v="Global"/>
    <n v="1"/>
    <x v="0"/>
    <x v="245"/>
    <n v="21"/>
    <n v="21"/>
  </r>
  <r>
    <x v="2"/>
    <s v="SPAIN"/>
    <s v="CAMI BELLMUNT, JUNEDAS 1-10"/>
    <x v="2"/>
    <s v="NON MERCHANT"/>
    <n v="1"/>
    <s v="Global"/>
    <n v="0.69999"/>
    <x v="0"/>
    <x v="246"/>
    <n v="1.0780000000000001"/>
    <n v="0.755"/>
  </r>
  <r>
    <x v="2"/>
    <s v="SPAIN"/>
    <s v="JUNEDA 11"/>
    <x v="2"/>
    <s v="NON MERCHANT"/>
    <n v="1"/>
    <s v="Global"/>
    <n v="0.69999"/>
    <x v="0"/>
    <x v="247"/>
    <n v="9.9000000000000005E-2"/>
    <n v="6.9000000000000006E-2"/>
  </r>
  <r>
    <x v="2"/>
    <s v="SPAIN"/>
    <s v="JUNEDA 12"/>
    <x v="2"/>
    <s v="NON MERCHANT"/>
    <n v="1"/>
    <s v="Global"/>
    <n v="0.69999"/>
    <x v="0"/>
    <x v="247"/>
    <n v="9.9000000000000005E-2"/>
    <n v="6.9000000000000006E-2"/>
  </r>
  <r>
    <x v="2"/>
    <s v="SPAIN"/>
    <s v="PALMA DEL RIO"/>
    <x v="2"/>
    <s v="MERCHANT"/>
    <n v="1"/>
    <s v="Global"/>
    <n v="1"/>
    <x v="1"/>
    <x v="225"/>
    <n v="50"/>
    <n v="50"/>
  </r>
  <r>
    <x v="2"/>
    <s v="SPAIN"/>
    <s v="FUENDETODOS"/>
    <x v="1"/>
    <s v="MOSTLY CONTRACTED"/>
    <n v="0.15"/>
    <s v="Equity"/>
    <n v="0.15"/>
    <x v="1"/>
    <x v="248"/>
    <n v="24.893999999999998"/>
    <n v="24.893999999999998"/>
  </r>
  <r>
    <x v="2"/>
    <s v="SPAIN"/>
    <s v="LOS VIENTOS"/>
    <x v="1"/>
    <s v="MOSTLY CONTRACTED"/>
    <n v="0.15"/>
    <s v="Equity"/>
    <n v="0.15"/>
    <x v="1"/>
    <x v="249"/>
    <n v="20.683"/>
    <n v="20.683"/>
  </r>
  <r>
    <x v="2"/>
    <s v="SWITZERLAND"/>
    <s v="SISSELN"/>
    <x v="5"/>
    <s v="NON MERCHANT"/>
    <n v="1"/>
    <s v="Global"/>
    <n v="0.6"/>
    <x v="1"/>
    <x v="250"/>
    <n v="7.2"/>
    <n v="4.32"/>
  </r>
  <r>
    <x v="2"/>
    <s v="UNITED KINGDOM"/>
    <s v="FIRST HYDRO"/>
    <x v="10"/>
    <s v="MERCHANT"/>
    <n v="1"/>
    <s v="Global"/>
    <n v="0.75"/>
    <x v="0"/>
    <x v="251"/>
    <n v="2088"/>
    <n v="1566"/>
  </r>
  <r>
    <x v="2"/>
    <s v="UNITED KINGDOM"/>
    <s v="CELE"/>
    <x v="0"/>
    <s v="NON MERCHANT"/>
    <n v="1"/>
    <s v="Global"/>
    <n v="1"/>
    <x v="0"/>
    <x v="252"/>
    <n v="10.005000000000001"/>
    <n v="10.005000000000001"/>
  </r>
  <r>
    <x v="2"/>
    <s v="UNITED KINGDOM"/>
    <s v="COFELY DISTRICT ENERGY"/>
    <x v="0"/>
    <s v="NON MERCHANT"/>
    <n v="1"/>
    <s v="Global"/>
    <n v="1"/>
    <x v="0"/>
    <x v="253"/>
    <n v="19.402999999999999"/>
    <n v="19.402999999999999"/>
  </r>
  <r>
    <x v="2"/>
    <s v="UNITED KINGDOM"/>
    <s v="COFELY UK"/>
    <x v="0"/>
    <s v="NON MERCHANT"/>
    <n v="1"/>
    <s v="Global"/>
    <n v="1"/>
    <x v="0"/>
    <x v="254"/>
    <n v="5.7759999999999998"/>
    <n v="5.7759999999999998"/>
  </r>
  <r>
    <x v="2"/>
    <s v="UNITED KINGDOM"/>
    <s v="HUMBER ENERGY"/>
    <x v="0"/>
    <s v="NON MERCHANT"/>
    <n v="1"/>
    <s v="Global"/>
    <n v="1"/>
    <x v="0"/>
    <x v="255"/>
    <n v="23"/>
    <n v="23"/>
  </r>
  <r>
    <x v="2"/>
    <s v="UNITED KINGDOM"/>
    <s v="LEICESTER CENTER"/>
    <x v="0"/>
    <s v="NON MERCHANT"/>
    <n v="1"/>
    <s v="Global"/>
    <n v="1"/>
    <x v="0"/>
    <x v="215"/>
    <n v="4.8"/>
    <n v="4.8"/>
  </r>
  <r>
    <x v="2"/>
    <s v="UNITED KINGDOM"/>
    <s v="FIVE OAK GREEN"/>
    <x v="2"/>
    <s v="PARTIALLY CONTRACTED"/>
    <n v="1"/>
    <s v="Global"/>
    <n v="1"/>
    <x v="0"/>
    <x v="256"/>
    <n v="4.9939999999999998"/>
    <n v="4.9939999999999998"/>
  </r>
  <r>
    <x v="2"/>
    <s v="UNITED KINGDOM"/>
    <s v="BARLOCKHART"/>
    <x v="1"/>
    <s v="PARTIALLY CONTRACTED"/>
    <n v="0.5"/>
    <s v="Equity"/>
    <n v="0.5"/>
    <x v="0"/>
    <x v="160"/>
    <n v="4.0999999999999996"/>
    <n v="4.0999999999999996"/>
  </r>
  <r>
    <x v="2"/>
    <s v="UNITED KINGDOM"/>
    <s v="BLANTYRE"/>
    <x v="1"/>
    <s v="PARTIALLY CONTRACTED"/>
    <n v="0.5"/>
    <s v="Equity"/>
    <n v="0.5"/>
    <x v="0"/>
    <x v="257"/>
    <n v="6.15"/>
    <n v="6.15"/>
  </r>
  <r>
    <x v="2"/>
    <s v="UNITED KINGDOM"/>
    <s v="CARSINGTON"/>
    <x v="1"/>
    <s v="PARTIALLY CONTRACTED"/>
    <n v="0.5"/>
    <s v="Equity"/>
    <n v="0.5"/>
    <x v="0"/>
    <x v="160"/>
    <n v="4.0999999999999996"/>
    <n v="4.0999999999999996"/>
  </r>
  <r>
    <x v="2"/>
    <s v="UNITED KINGDOM"/>
    <s v="CRAIGENGELT"/>
    <x v="1"/>
    <s v="PARTIALLY CONTRACTED"/>
    <n v="0.5"/>
    <s v="Equity"/>
    <n v="0.5"/>
    <x v="0"/>
    <x v="258"/>
    <n v="10"/>
    <n v="10"/>
  </r>
  <r>
    <x v="2"/>
    <s v="UNITED KINGDOM"/>
    <s v="CRIMP"/>
    <x v="1"/>
    <s v="PARTIALLY CONTRACTED"/>
    <n v="0.5"/>
    <s v="Equity"/>
    <n v="0.5"/>
    <x v="0"/>
    <x v="259"/>
    <n v="1.2"/>
    <n v="1.2"/>
  </r>
  <r>
    <x v="2"/>
    <s v="UNITED KINGDOM"/>
    <s v="FLIMBY"/>
    <x v="1"/>
    <s v="PARTIALLY CONTRACTED"/>
    <n v="0.5"/>
    <s v="Equity"/>
    <n v="0.5"/>
    <x v="0"/>
    <x v="149"/>
    <n v="3.0750000000000002"/>
    <n v="3.0750000000000002"/>
  </r>
  <r>
    <x v="2"/>
    <s v="UNITED KINGDOM"/>
    <s v="HUNTLY"/>
    <x v="1"/>
    <s v="PARTIALLY CONTRACTED"/>
    <n v="0.5"/>
    <s v="Equity"/>
    <n v="0.5"/>
    <x v="0"/>
    <x v="143"/>
    <n v="5"/>
    <n v="5"/>
  </r>
  <r>
    <x v="2"/>
    <s v="UNITED KINGDOM"/>
    <s v="SOBER"/>
    <x v="1"/>
    <s v="PARTIALLY CONTRACTED"/>
    <n v="0.5"/>
    <s v="Equity"/>
    <n v="0.5"/>
    <x v="0"/>
    <x v="257"/>
    <n v="6.15"/>
    <n v="6.15"/>
  </r>
  <r>
    <x v="3"/>
    <s v="FRANCE"/>
    <s v="BES VSG"/>
    <x v="7"/>
    <s v="NON MERCHANT"/>
    <n v="1"/>
    <s v="Global"/>
    <n v="1"/>
    <x v="0"/>
    <x v="260"/>
    <n v="17"/>
    <n v="17"/>
  </r>
  <r>
    <x v="3"/>
    <s v="FRANCE"/>
    <s v="BIO COGELYO NORMANDIE"/>
    <x v="7"/>
    <s v="NON MERCHANT"/>
    <n v="1"/>
    <s v="Global"/>
    <n v="1"/>
    <x v="0"/>
    <x v="147"/>
    <n v="9"/>
    <n v="9"/>
  </r>
  <r>
    <x v="3"/>
    <s v="FRANCE"/>
    <s v="BIOFELY FORBACH"/>
    <x v="7"/>
    <s v="NON MERCHANT"/>
    <n v="1"/>
    <s v="Global"/>
    <n v="1"/>
    <x v="0"/>
    <x v="261"/>
    <n v="6.4"/>
    <n v="6.4"/>
  </r>
  <r>
    <x v="3"/>
    <s v="FRANCE"/>
    <s v="BIOLACQ"/>
    <x v="7"/>
    <s v="NON MERCHANT"/>
    <n v="1"/>
    <s v="Global"/>
    <n v="1"/>
    <x v="0"/>
    <x v="262"/>
    <n v="19"/>
    <n v="19"/>
  </r>
  <r>
    <x v="3"/>
    <s v="FRANCE"/>
    <s v="CERNAY E&amp;E"/>
    <x v="7"/>
    <s v="NON MERCHANT"/>
    <n v="1"/>
    <s v="Global"/>
    <n v="1"/>
    <x v="0"/>
    <x v="263"/>
    <n v="0.39400000000000002"/>
    <n v="0.39400000000000002"/>
  </r>
  <r>
    <x v="3"/>
    <s v="FRANCE"/>
    <s v="INTERNATIONEL PAPER SAILLAT"/>
    <x v="7"/>
    <s v="NON MERCHANT"/>
    <n v="1"/>
    <s v="Global"/>
    <n v="1"/>
    <x v="0"/>
    <x v="264"/>
    <n v="34"/>
    <n v="34"/>
  </r>
  <r>
    <x v="3"/>
    <s v="FRANCE"/>
    <s v="REVIA"/>
    <x v="7"/>
    <s v="NON MERCHANT"/>
    <n v="1"/>
    <s v="Global"/>
    <n v="1"/>
    <x v="0"/>
    <x v="265"/>
    <n v="3.65"/>
    <n v="3.65"/>
  </r>
  <r>
    <x v="3"/>
    <s v="FRANCE"/>
    <s v="SNC ARBOIS BIO ENERGIE"/>
    <x v="7"/>
    <s v="NON MERCHANT"/>
    <n v="1"/>
    <s v="Global"/>
    <n v="1"/>
    <x v="0"/>
    <x v="266"/>
    <n v="4.26"/>
    <n v="4.26"/>
  </r>
  <r>
    <x v="3"/>
    <s v="FRANCE"/>
    <s v="SODC"/>
    <x v="7"/>
    <s v="NON MERCHANT"/>
    <n v="1"/>
    <s v="Global"/>
    <n v="1"/>
    <x v="0"/>
    <x v="140"/>
    <n v="12"/>
    <n v="12"/>
  </r>
  <r>
    <x v="3"/>
    <s v="FRANCE"/>
    <s v="SODC"/>
    <x v="5"/>
    <s v="NON MERCHANT"/>
    <n v="1"/>
    <s v="Global"/>
    <n v="1"/>
    <x v="0"/>
    <x v="267"/>
    <n v="6.6609999999999996"/>
    <n v="6.6609999999999996"/>
  </r>
  <r>
    <x v="3"/>
    <s v="FRANCE"/>
    <s v="CPCU ST OUEN"/>
    <x v="5"/>
    <s v="NON MERCHANT"/>
    <n v="1"/>
    <s v="Global"/>
    <n v="1"/>
    <x v="0"/>
    <x v="268"/>
    <n v="7"/>
    <n v="7"/>
  </r>
  <r>
    <x v="3"/>
    <s v="FRANCE"/>
    <s v="VAULX EN VELIN"/>
    <x v="5"/>
    <s v="NON MERCHANT"/>
    <n v="1"/>
    <s v="Global"/>
    <n v="1"/>
    <x v="0"/>
    <x v="269"/>
    <n v="5.4"/>
    <n v="5.4"/>
  </r>
  <r>
    <x v="3"/>
    <s v="FRANCE"/>
    <s v="AGOS-VIDALOS"/>
    <x v="11"/>
    <s v="NON MERCHANT"/>
    <n v="1"/>
    <s v="Global"/>
    <n v="0.999"/>
    <x v="0"/>
    <x v="170"/>
    <n v="1"/>
    <n v="0.999"/>
  </r>
  <r>
    <x v="3"/>
    <s v="FRANCE"/>
    <s v="ANGOUSTRINE"/>
    <x v="11"/>
    <s v="NON MERCHANT"/>
    <n v="1"/>
    <s v="Global"/>
    <n v="0.999"/>
    <x v="0"/>
    <x v="270"/>
    <n v="1.9"/>
    <n v="1.8979999999999999"/>
  </r>
  <r>
    <x v="3"/>
    <s v="FRANCE"/>
    <s v="ARTHEZ D'ASSON"/>
    <x v="11"/>
    <s v="NON MERCHANT"/>
    <n v="1"/>
    <s v="Global"/>
    <n v="0.999"/>
    <x v="0"/>
    <x v="271"/>
    <n v="1.1299999999999999"/>
    <n v="1.129"/>
  </r>
  <r>
    <x v="3"/>
    <s v="FRANCE"/>
    <s v="ASSOUSTE"/>
    <x v="11"/>
    <s v="NON MERCHANT"/>
    <n v="1"/>
    <s v="Global"/>
    <n v="0.999"/>
    <x v="0"/>
    <x v="272"/>
    <n v="2.2000000000000002"/>
    <n v="2.198"/>
  </r>
  <r>
    <x v="3"/>
    <s v="FRANCE"/>
    <s v="ASTE BEON"/>
    <x v="11"/>
    <s v="NON MERCHANT"/>
    <n v="1"/>
    <s v="Global"/>
    <n v="0.999"/>
    <x v="0"/>
    <x v="273"/>
    <n v="1.1200000000000001"/>
    <n v="1.119"/>
  </r>
  <r>
    <x v="3"/>
    <s v="FRANCE"/>
    <s v="AUBE"/>
    <x v="11"/>
    <s v="NON MERCHANT"/>
    <n v="1"/>
    <s v="Global"/>
    <n v="0.999"/>
    <x v="0"/>
    <x v="19"/>
    <n v="2.5"/>
    <n v="2.4980000000000002"/>
  </r>
  <r>
    <x v="3"/>
    <s v="FRANCE"/>
    <s v="AVIGNON"/>
    <x v="11"/>
    <s v="MERCHANT"/>
    <n v="1"/>
    <s v="Global"/>
    <n v="0.49976999999999999"/>
    <x v="0"/>
    <x v="274"/>
    <n v="126"/>
    <n v="62.970999999999997"/>
  </r>
  <r>
    <x v="3"/>
    <s v="FRANCE"/>
    <s v="BARRAGARY"/>
    <x v="11"/>
    <s v="NON MERCHANT"/>
    <n v="1"/>
    <s v="Global"/>
    <n v="0.999"/>
    <x v="0"/>
    <x v="275"/>
    <n v="0.39"/>
    <n v="0.39"/>
  </r>
  <r>
    <x v="3"/>
    <s v="FRANCE"/>
    <s v="BEAUCHASTEL"/>
    <x v="11"/>
    <s v="MERCHANT"/>
    <n v="1"/>
    <s v="Global"/>
    <n v="0.49976999999999999"/>
    <x v="0"/>
    <x v="276"/>
    <n v="198"/>
    <n v="98.953999999999994"/>
  </r>
  <r>
    <x v="3"/>
    <s v="FRANCE"/>
    <s v="BELLEY"/>
    <x v="11"/>
    <s v="MERCHANT"/>
    <n v="1"/>
    <s v="Global"/>
    <n v="0.49976999999999999"/>
    <x v="0"/>
    <x v="277"/>
    <n v="90"/>
    <n v="44.978999999999999"/>
  </r>
  <r>
    <x v="3"/>
    <s v="FRANCE"/>
    <s v="BOURG-LÈS-VALENCE"/>
    <x v="11"/>
    <s v="MERCHANT"/>
    <n v="1"/>
    <s v="Global"/>
    <n v="0.49976999999999999"/>
    <x v="0"/>
    <x v="278"/>
    <n v="180"/>
    <n v="89.959000000000003"/>
  </r>
  <r>
    <x v="3"/>
    <s v="FRANCE"/>
    <s v="BRÉGNIER CORDON"/>
    <x v="11"/>
    <s v="MERCHANT"/>
    <n v="1"/>
    <s v="Global"/>
    <n v="0.49976999999999999"/>
    <x v="0"/>
    <x v="186"/>
    <n v="70"/>
    <n v="34.984000000000002"/>
  </r>
  <r>
    <x v="3"/>
    <s v="FRANCE"/>
    <s v="CADEROUSSE"/>
    <x v="11"/>
    <s v="MERCHANT"/>
    <n v="1"/>
    <s v="Global"/>
    <n v="0.49976999999999999"/>
    <x v="0"/>
    <x v="279"/>
    <n v="156"/>
    <n v="77.963999999999999"/>
  </r>
  <r>
    <x v="3"/>
    <s v="FRANCE"/>
    <s v="CAPDENAC"/>
    <x v="11"/>
    <s v="NON MERCHANT"/>
    <n v="1"/>
    <s v="Global"/>
    <n v="0.999"/>
    <x v="0"/>
    <x v="280"/>
    <n v="3.8"/>
    <n v="3.7959999999999998"/>
  </r>
  <r>
    <x v="3"/>
    <s v="FRANCE"/>
    <s v="CASTELLA"/>
    <x v="11"/>
    <s v="NON MERCHANT"/>
    <n v="1"/>
    <s v="Global"/>
    <n v="0.999"/>
    <x v="0"/>
    <x v="281"/>
    <n v="1.3"/>
    <n v="1.2989999999999999"/>
  </r>
  <r>
    <x v="3"/>
    <s v="FRANCE"/>
    <s v="CASTET"/>
    <x v="11"/>
    <s v="NON MERCHANT"/>
    <n v="1"/>
    <s v="Global"/>
    <n v="0.999"/>
    <x v="0"/>
    <x v="282"/>
    <n v="1.5"/>
    <n v="1.4990000000000001"/>
  </r>
  <r>
    <x v="3"/>
    <s v="FRANCE"/>
    <s v="CHAUTAGNE"/>
    <x v="11"/>
    <s v="MERCHANT"/>
    <n v="1"/>
    <s v="Global"/>
    <n v="0.49976999999999999"/>
    <x v="0"/>
    <x v="277"/>
    <n v="90"/>
    <n v="44.978999999999999"/>
  </r>
  <r>
    <x v="3"/>
    <s v="FRANCE"/>
    <s v="CN'AIR HYDRO"/>
    <x v="11"/>
    <s v="MERCHANT"/>
    <n v="1"/>
    <s v="Global"/>
    <n v="0.49980000000000002"/>
    <x v="0"/>
    <x v="283"/>
    <n v="24.9"/>
    <n v="12.445"/>
  </r>
  <r>
    <x v="3"/>
    <s v="FRANCE"/>
    <s v="COINDRE"/>
    <x v="11"/>
    <s v="MERCHANT"/>
    <n v="1"/>
    <s v="Global"/>
    <n v="0.999"/>
    <x v="0"/>
    <x v="284"/>
    <n v="36"/>
    <n v="35.963999999999999"/>
  </r>
  <r>
    <x v="3"/>
    <s v="FRANCE"/>
    <s v="DONZÈRE-MONDRAGON"/>
    <x v="11"/>
    <s v="MERCHANT"/>
    <n v="1"/>
    <s v="Global"/>
    <n v="0.49976999999999999"/>
    <x v="0"/>
    <x v="285"/>
    <n v="348"/>
    <n v="173.92"/>
  </r>
  <r>
    <x v="3"/>
    <s v="FRANCE"/>
    <s v="EAUX-BONNES"/>
    <x v="11"/>
    <s v="NON MERCHANT"/>
    <n v="1"/>
    <s v="Global"/>
    <n v="0.999"/>
    <x v="0"/>
    <x v="286"/>
    <n v="3.2"/>
    <n v="3.1970000000000001"/>
  </r>
  <r>
    <x v="3"/>
    <s v="FRANCE"/>
    <s v="ESPALUNGUE"/>
    <x v="11"/>
    <s v="NON MERCHANT"/>
    <n v="1"/>
    <s v="Global"/>
    <n v="0.999"/>
    <x v="0"/>
    <x v="287"/>
    <n v="3.7"/>
    <n v="3.6960000000000002"/>
  </r>
  <r>
    <x v="3"/>
    <s v="FRANCE"/>
    <s v="FONTPEDROUSE"/>
    <x v="11"/>
    <s v="NON MERCHANT"/>
    <n v="1"/>
    <s v="Global"/>
    <n v="0.999"/>
    <x v="0"/>
    <x v="288"/>
    <n v="5.6"/>
    <n v="5.5940000000000003"/>
  </r>
  <r>
    <x v="3"/>
    <s v="FRANCE"/>
    <s v="GETEU"/>
    <x v="11"/>
    <s v="NON MERCHANT"/>
    <n v="1"/>
    <s v="Global"/>
    <n v="0.999"/>
    <x v="0"/>
    <x v="289"/>
    <n v="9.9"/>
    <n v="9.89"/>
  </r>
  <r>
    <x v="3"/>
    <s v="FRANCE"/>
    <s v="ISABY"/>
    <x v="11"/>
    <s v="NON MERCHANT"/>
    <n v="1"/>
    <s v="Global"/>
    <n v="0.999"/>
    <x v="0"/>
    <x v="9"/>
    <n v="2"/>
    <n v="1.998"/>
  </r>
  <r>
    <x v="3"/>
    <s v="FRANCE"/>
    <s v="JONCET"/>
    <x v="11"/>
    <s v="NON MERCHANT"/>
    <n v="1"/>
    <s v="Global"/>
    <n v="0.999"/>
    <x v="0"/>
    <x v="290"/>
    <n v="0.38"/>
    <n v="0.38"/>
  </r>
  <r>
    <x v="3"/>
    <s v="FRANCE"/>
    <s v="LA RIBÉROLE"/>
    <x v="11"/>
    <s v="NON MERCHANT"/>
    <n v="1"/>
    <s v="Global"/>
    <n v="0.999"/>
    <x v="0"/>
    <x v="291"/>
    <n v="4.4000000000000004"/>
    <n v="4.3959999999999999"/>
  </r>
  <r>
    <x v="3"/>
    <s v="FRANCE"/>
    <s v="LA VERNA"/>
    <x v="11"/>
    <s v="MERCHANT"/>
    <n v="1"/>
    <s v="Global"/>
    <n v="0.999"/>
    <x v="0"/>
    <x v="292"/>
    <n v="3.9"/>
    <n v="3.8959999999999999"/>
  </r>
  <r>
    <x v="3"/>
    <s v="FRANCE"/>
    <s v="LAGARDE"/>
    <x v="11"/>
    <s v="NON MERCHANT"/>
    <n v="1"/>
    <s v="Global"/>
    <n v="0.999"/>
    <x v="0"/>
    <x v="170"/>
    <n v="1"/>
    <n v="0.999"/>
  </r>
  <r>
    <x v="3"/>
    <s v="FRANCE"/>
    <s v="LARRAU"/>
    <x v="11"/>
    <s v="NON MERCHANT"/>
    <n v="1"/>
    <s v="Global"/>
    <n v="0.999"/>
    <x v="0"/>
    <x v="293"/>
    <n v="3.6"/>
    <n v="3.5960000000000001"/>
  </r>
  <r>
    <x v="3"/>
    <s v="FRANCE"/>
    <s v="LASTOURG"/>
    <x v="11"/>
    <s v="NON MERCHANT"/>
    <n v="1"/>
    <s v="Global"/>
    <n v="0.999"/>
    <x v="0"/>
    <x v="294"/>
    <n v="2.8"/>
    <n v="2.7970000000000002"/>
  </r>
  <r>
    <x v="3"/>
    <s v="FRANCE"/>
    <s v="LE HOURAT"/>
    <x v="11"/>
    <s v="MERCHANT"/>
    <n v="1"/>
    <s v="Global"/>
    <n v="0.999"/>
    <x v="0"/>
    <x v="295"/>
    <n v="46.9"/>
    <n v="46.853000000000002"/>
  </r>
  <r>
    <x v="3"/>
    <s v="FRANCE"/>
    <s v="LICQ-ATHEREY"/>
    <x v="11"/>
    <s v="NON MERCHANT"/>
    <n v="1"/>
    <s v="Global"/>
    <n v="0.999"/>
    <x v="0"/>
    <x v="147"/>
    <n v="9"/>
    <n v="8.9909999999999997"/>
  </r>
  <r>
    <x v="3"/>
    <s v="FRANCE"/>
    <s v="LICQ-ATHEREY2"/>
    <x v="11"/>
    <s v="NON MERCHANT"/>
    <n v="1"/>
    <s v="Global"/>
    <n v="0.999"/>
    <x v="0"/>
    <x v="296"/>
    <n v="0.34"/>
    <n v="0.34"/>
  </r>
  <r>
    <x v="3"/>
    <s v="FRANCE"/>
    <s v="LOGIS NEUF"/>
    <x v="11"/>
    <s v="MERCHANT"/>
    <n v="1"/>
    <s v="Global"/>
    <n v="0.49976999999999999"/>
    <x v="0"/>
    <x v="297"/>
    <n v="215"/>
    <n v="107.45099999999999"/>
  </r>
  <r>
    <x v="3"/>
    <s v="FRANCE"/>
    <s v="MARCENAC"/>
    <x v="11"/>
    <s v="NON MERCHANT"/>
    <n v="1"/>
    <s v="Global"/>
    <n v="0.999"/>
    <x v="0"/>
    <x v="298"/>
    <n v="5.2"/>
    <n v="5.1950000000000003"/>
  </r>
  <r>
    <x v="3"/>
    <s v="FRANCE"/>
    <s v="MARÈGES"/>
    <x v="11"/>
    <s v="MERCHANT"/>
    <n v="1"/>
    <s v="Global"/>
    <n v="0.999"/>
    <x v="0"/>
    <x v="299"/>
    <n v="146"/>
    <n v="145.85400000000001"/>
  </r>
  <r>
    <x v="3"/>
    <s v="FRANCE"/>
    <s v="MAULÉON-BAROUSSE"/>
    <x v="11"/>
    <s v="NON MERCHANT"/>
    <n v="1"/>
    <s v="Global"/>
    <n v="0.999"/>
    <x v="0"/>
    <x v="300"/>
    <n v="1.4"/>
    <n v="1.399"/>
  </r>
  <r>
    <x v="3"/>
    <s v="FRANCE"/>
    <s v="MEYMES"/>
    <x v="11"/>
    <s v="NON MERCHANT"/>
    <n v="1"/>
    <s v="Global"/>
    <n v="0.999"/>
    <x v="0"/>
    <x v="148"/>
    <n v="4"/>
    <n v="3.996"/>
  </r>
  <r>
    <x v="3"/>
    <s v="FRANCE"/>
    <s v="MIÉGEBAT"/>
    <x v="11"/>
    <s v="MERCHANT"/>
    <n v="1"/>
    <s v="Global"/>
    <n v="0.999"/>
    <x v="0"/>
    <x v="301"/>
    <n v="74"/>
    <n v="73.926000000000002"/>
  </r>
  <r>
    <x v="3"/>
    <s v="FRANCE"/>
    <s v="MONTBRUN"/>
    <x v="11"/>
    <s v="NON MERCHANT"/>
    <n v="1"/>
    <s v="Global"/>
    <n v="0.999"/>
    <x v="0"/>
    <x v="15"/>
    <n v="1.6"/>
    <n v="1.5980000000000001"/>
  </r>
  <r>
    <x v="3"/>
    <s v="FRANCE"/>
    <s v="MONTÉLIMAR"/>
    <x v="11"/>
    <s v="MERCHANT"/>
    <n v="1"/>
    <s v="Global"/>
    <n v="0.49976999999999999"/>
    <x v="0"/>
    <x v="302"/>
    <n v="295"/>
    <n v="147.43199999999999"/>
  </r>
  <r>
    <x v="3"/>
    <s v="FRANCE"/>
    <s v="NAY"/>
    <x v="11"/>
    <s v="NON MERCHANT"/>
    <n v="1"/>
    <s v="Global"/>
    <n v="0.999"/>
    <x v="0"/>
    <x v="303"/>
    <n v="0.43"/>
    <n v="0.43"/>
  </r>
  <r>
    <x v="3"/>
    <s v="FRANCE"/>
    <s v="OLETTE"/>
    <x v="11"/>
    <s v="NON MERCHANT"/>
    <n v="1"/>
    <s v="Global"/>
    <n v="0.999"/>
    <x v="0"/>
    <x v="193"/>
    <n v="10.4"/>
    <n v="10.39"/>
  </r>
  <r>
    <x v="3"/>
    <s v="FRANCE"/>
    <s v="OLHADOKO"/>
    <x v="11"/>
    <s v="NON MERCHANT"/>
    <n v="1"/>
    <s v="Global"/>
    <n v="0.999"/>
    <x v="0"/>
    <x v="304"/>
    <n v="9.6999999999999993"/>
    <n v="9.69"/>
  </r>
  <r>
    <x v="3"/>
    <s v="FRANCE"/>
    <s v="PÉAGE DE ROUSSILLON"/>
    <x v="11"/>
    <s v="MERCHANT"/>
    <n v="1"/>
    <s v="Global"/>
    <n v="0.49976999999999999"/>
    <x v="0"/>
    <x v="305"/>
    <n v="160"/>
    <n v="79.962999999999994"/>
  </r>
  <r>
    <x v="3"/>
    <s v="FRANCE"/>
    <s v="PIERRE BÉNITE"/>
    <x v="11"/>
    <s v="MERCHANT"/>
    <n v="1"/>
    <s v="Global"/>
    <n v="0.49976999999999999"/>
    <x v="0"/>
    <x v="306"/>
    <n v="84"/>
    <n v="41.981000000000002"/>
  </r>
  <r>
    <x v="3"/>
    <s v="FRANCE"/>
    <s v="PONT D'ESTAGNOU"/>
    <x v="11"/>
    <s v="NON MERCHANT"/>
    <n v="1"/>
    <s v="Global"/>
    <n v="0.999"/>
    <x v="0"/>
    <x v="307"/>
    <n v="0.45"/>
    <n v="0.45"/>
  </r>
  <r>
    <x v="3"/>
    <s v="FRANCE"/>
    <s v="PONT-DE-PRAT"/>
    <x v="11"/>
    <s v="NON MERCHANT"/>
    <n v="1"/>
    <s v="Global"/>
    <n v="0.999"/>
    <x v="0"/>
    <x v="308"/>
    <n v="0.6"/>
    <n v="0.59899999999999998"/>
  </r>
  <r>
    <x v="3"/>
    <s v="FRANCE"/>
    <s v="ROANNE"/>
    <x v="11"/>
    <s v="NON MERCHANT"/>
    <n v="1"/>
    <s v="Global"/>
    <n v="1"/>
    <x v="0"/>
    <x v="259"/>
    <n v="2.4"/>
    <n v="2.4"/>
  </r>
  <r>
    <x v="3"/>
    <s v="FRANCE"/>
    <s v="SAINT PIERRE DE MARÈGES"/>
    <x v="11"/>
    <s v="MERCHANT"/>
    <n v="1"/>
    <s v="Global"/>
    <n v="0.999"/>
    <x v="0"/>
    <x v="309"/>
    <n v="122"/>
    <n v="121.878"/>
  </r>
  <r>
    <x v="3"/>
    <s v="FRANCE"/>
    <s v="SAINT VALLIER"/>
    <x v="11"/>
    <s v="MERCHANT"/>
    <n v="1"/>
    <s v="Global"/>
    <n v="0.49976999999999999"/>
    <x v="0"/>
    <x v="310"/>
    <n v="120"/>
    <n v="59.972000000000001"/>
  </r>
  <r>
    <x v="3"/>
    <s v="FRANCE"/>
    <s v="SAINT-ENGRACE"/>
    <x v="11"/>
    <s v="NON MERCHANT"/>
    <n v="1"/>
    <s v="Global"/>
    <n v="0.49976999999999999"/>
    <x v="0"/>
    <x v="170"/>
    <n v="1"/>
    <n v="0.5"/>
  </r>
  <r>
    <x v="3"/>
    <s v="FRANCE"/>
    <s v="SAINT-GÉRY"/>
    <x v="11"/>
    <s v="NON MERCHANT"/>
    <n v="1"/>
    <s v="Global"/>
    <n v="0.999"/>
    <x v="0"/>
    <x v="281"/>
    <n v="1.3"/>
    <n v="1.2989999999999999"/>
  </r>
  <r>
    <x v="3"/>
    <s v="FRANCE"/>
    <s v="SAULT BRÉNAZ"/>
    <x v="11"/>
    <s v="MERCHANT"/>
    <n v="1"/>
    <s v="Global"/>
    <n v="0.49976999999999999"/>
    <x v="0"/>
    <x v="311"/>
    <n v="45"/>
    <n v="22.49"/>
  </r>
  <r>
    <x v="3"/>
    <s v="FRANCE"/>
    <s v="SEYSSEL"/>
    <x v="11"/>
    <s v="MERCHANT"/>
    <n v="1"/>
    <s v="Global"/>
    <n v="0.49976999999999999"/>
    <x v="0"/>
    <x v="311"/>
    <n v="45"/>
    <n v="22.49"/>
  </r>
  <r>
    <x v="3"/>
    <s v="FRANCE"/>
    <s v="SOULOM"/>
    <x v="11"/>
    <s v="MERCHANT"/>
    <n v="1"/>
    <s v="Global"/>
    <n v="0.999"/>
    <x v="0"/>
    <x v="312"/>
    <n v="50.5"/>
    <n v="50.45"/>
  </r>
  <r>
    <x v="3"/>
    <s v="FRANCE"/>
    <s v="SOULOM"/>
    <x v="11"/>
    <s v="NON MERCHANT"/>
    <n v="1"/>
    <s v="Global"/>
    <n v="0.999"/>
    <x v="0"/>
    <x v="49"/>
    <n v="1.05"/>
    <n v="1.0489999999999999"/>
  </r>
  <r>
    <x v="3"/>
    <s v="FRANCE"/>
    <s v="THUES"/>
    <x v="11"/>
    <s v="NON MERCHANT"/>
    <n v="1"/>
    <s v="Global"/>
    <n v="0.999"/>
    <x v="0"/>
    <x v="250"/>
    <n v="7.2"/>
    <n v="7.1929999999999996"/>
  </r>
  <r>
    <x v="3"/>
    <s v="FRANCE"/>
    <s v="TOULUCH"/>
    <x v="11"/>
    <s v="NON MERCHANT"/>
    <n v="1"/>
    <s v="Global"/>
    <n v="0.999"/>
    <x v="0"/>
    <x v="313"/>
    <n v="9.8000000000000007"/>
    <n v="9.7899999999999991"/>
  </r>
  <r>
    <x v="3"/>
    <s v="FRANCE"/>
    <s v="TRAMEZAYGUES"/>
    <x v="11"/>
    <s v="MERCHANT"/>
    <n v="1"/>
    <s v="Global"/>
    <n v="0.999"/>
    <x v="0"/>
    <x v="148"/>
    <n v="4"/>
    <n v="3.996"/>
  </r>
  <r>
    <x v="3"/>
    <s v="FRANCE"/>
    <s v="VALLABRÈGUES"/>
    <x v="11"/>
    <s v="MERCHANT"/>
    <n v="1"/>
    <s v="Global"/>
    <n v="0.49976999999999999"/>
    <x v="0"/>
    <x v="314"/>
    <n v="210"/>
    <n v="104.952"/>
  </r>
  <r>
    <x v="3"/>
    <s v="FRANCE"/>
    <s v="VAUGRIS"/>
    <x v="11"/>
    <s v="MERCHANT"/>
    <n v="1"/>
    <s v="Global"/>
    <n v="0.49976999999999999"/>
    <x v="0"/>
    <x v="315"/>
    <n v="72"/>
    <n v="35.982999999999997"/>
  </r>
  <r>
    <x v="3"/>
    <s v="FRANCE"/>
    <s v="ARTOUSTE"/>
    <x v="4"/>
    <s v="MERCHANT"/>
    <n v="1"/>
    <s v="Global"/>
    <n v="0.999"/>
    <x v="0"/>
    <x v="255"/>
    <n v="23"/>
    <n v="22.977"/>
  </r>
  <r>
    <x v="3"/>
    <s v="FRANCE"/>
    <s v="ARTOUSTE LAC"/>
    <x v="4"/>
    <s v="MERCHANT"/>
    <n v="1"/>
    <s v="Global"/>
    <n v="0.999"/>
    <x v="0"/>
    <x v="9"/>
    <n v="2"/>
    <n v="1.998"/>
  </r>
  <r>
    <x v="3"/>
    <s v="FRANCE"/>
    <s v="AVIGNON"/>
    <x v="4"/>
    <s v="MERCHANT"/>
    <n v="1"/>
    <s v="Global"/>
    <n v="0.49976999999999999"/>
    <x v="0"/>
    <x v="316"/>
    <n v="52"/>
    <n v="25.988"/>
  </r>
  <r>
    <x v="3"/>
    <s v="FRANCE"/>
    <s v="BARRAGARY"/>
    <x v="4"/>
    <s v="NON MERCHANT"/>
    <n v="1"/>
    <s v="Global"/>
    <n v="0.999"/>
    <x v="0"/>
    <x v="317"/>
    <n v="8.7999999999999995E-2"/>
    <n v="8.7999999999999995E-2"/>
  </r>
  <r>
    <x v="3"/>
    <s v="FRANCE"/>
    <s v="BEAUCHASTEL"/>
    <x v="4"/>
    <s v="MERCHANT"/>
    <n v="1"/>
    <s v="Global"/>
    <n v="0.49976999999999999"/>
    <x v="0"/>
    <x v="318"/>
    <n v="0.7"/>
    <n v="0.35"/>
  </r>
  <r>
    <x v="3"/>
    <s v="FRANCE"/>
    <s v="BELLEY"/>
    <x v="4"/>
    <s v="MERCHANT"/>
    <n v="1"/>
    <s v="Global"/>
    <n v="0.49976999999999999"/>
    <x v="0"/>
    <x v="308"/>
    <n v="0.6"/>
    <n v="0.3"/>
  </r>
  <r>
    <x v="3"/>
    <s v="FRANCE"/>
    <s v="BELLEY"/>
    <x v="4"/>
    <s v="NON MERCHANT"/>
    <n v="1"/>
    <s v="Global"/>
    <n v="0.49976999999999999"/>
    <x v="0"/>
    <x v="319"/>
    <n v="5.5"/>
    <n v="2.7490000000000001"/>
  </r>
  <r>
    <x v="3"/>
    <s v="FRANCE"/>
    <s v="BIOUS"/>
    <x v="4"/>
    <s v="MERCHANT"/>
    <n v="1"/>
    <s v="Global"/>
    <n v="0.999"/>
    <x v="0"/>
    <x v="152"/>
    <n v="14"/>
    <n v="13.986000000000001"/>
  </r>
  <r>
    <x v="3"/>
    <s v="FRANCE"/>
    <s v="BRÉGNIER CORDON"/>
    <x v="4"/>
    <s v="MERCHANT"/>
    <n v="1"/>
    <s v="Global"/>
    <n v="0.49976999999999999"/>
    <x v="0"/>
    <x v="167"/>
    <n v="5"/>
    <n v="2.4990000000000001"/>
  </r>
  <r>
    <x v="3"/>
    <s v="FRANCE"/>
    <s v="CHALLEX"/>
    <x v="4"/>
    <s v="NON MERCHANT"/>
    <n v="0"/>
    <s v="Not consolidated"/>
    <n v="0.13869999999999999"/>
    <x v="0"/>
    <x v="320"/>
    <n v="0"/>
    <n v="7.6980000000000004"/>
  </r>
  <r>
    <x v="3"/>
    <s v="FRANCE"/>
    <s v="CHAUTAGNE"/>
    <x v="4"/>
    <s v="MERCHANT"/>
    <n v="1"/>
    <s v="Global"/>
    <n v="0.49976999999999999"/>
    <x v="0"/>
    <x v="282"/>
    <n v="1.5"/>
    <n v="0.75"/>
  </r>
  <r>
    <x v="3"/>
    <s v="FRANCE"/>
    <s v="CHAUTAGNE"/>
    <x v="4"/>
    <s v="NON MERCHANT"/>
    <n v="1"/>
    <s v="Global"/>
    <n v="0.49976999999999999"/>
    <x v="0"/>
    <x v="321"/>
    <n v="5.8"/>
    <n v="2.899"/>
  </r>
  <r>
    <x v="3"/>
    <s v="FRANCE"/>
    <s v="CULOZ"/>
    <x v="4"/>
    <s v="NON MERCHANT"/>
    <n v="1"/>
    <s v="Global"/>
    <n v="1"/>
    <x v="0"/>
    <x v="322"/>
    <n v="0.09"/>
    <n v="0.09"/>
  </r>
  <r>
    <x v="3"/>
    <s v="FRANCE"/>
    <s v="EGET"/>
    <x v="4"/>
    <s v="MERCHANT"/>
    <n v="1"/>
    <s v="Global"/>
    <n v="0.999"/>
    <x v="0"/>
    <x v="323"/>
    <n v="32.6"/>
    <n v="32.567"/>
  </r>
  <r>
    <x v="3"/>
    <s v="FRANCE"/>
    <s v="FABRÈGES"/>
    <x v="4"/>
    <s v="NON MERCHANT"/>
    <n v="1"/>
    <s v="Global"/>
    <n v="0.999"/>
    <x v="0"/>
    <x v="147"/>
    <n v="9"/>
    <n v="8.9909999999999997"/>
  </r>
  <r>
    <x v="3"/>
    <s v="FRANCE"/>
    <s v="GÉNISSIAT"/>
    <x v="4"/>
    <s v="MERCHANT"/>
    <n v="1"/>
    <s v="Global"/>
    <n v="0.49976999999999999"/>
    <x v="0"/>
    <x v="324"/>
    <n v="423"/>
    <n v="211.40199999999999"/>
  </r>
  <r>
    <x v="3"/>
    <s v="FRANCE"/>
    <s v="LA CASSAGNE"/>
    <x v="4"/>
    <s v="NON MERCHANT"/>
    <n v="1"/>
    <s v="Global"/>
    <n v="0.999"/>
    <x v="0"/>
    <x v="325"/>
    <n v="11"/>
    <n v="10.989000000000001"/>
  </r>
  <r>
    <x v="3"/>
    <s v="FRANCE"/>
    <s v="LASSOULA"/>
    <x v="4"/>
    <s v="MERCHANT"/>
    <n v="1"/>
    <s v="Global"/>
    <n v="0.999"/>
    <x v="0"/>
    <x v="326"/>
    <n v="20.3"/>
    <n v="20.28"/>
  </r>
  <r>
    <x v="3"/>
    <s v="FRANCE"/>
    <s v="LES AVEILLANS"/>
    <x v="4"/>
    <s v="NON MERCHANT"/>
    <n v="1"/>
    <s v="Global"/>
    <n v="0.999"/>
    <x v="0"/>
    <x v="250"/>
    <n v="7.2"/>
    <n v="7.1929999999999996"/>
  </r>
  <r>
    <x v="3"/>
    <s v="FRANCE"/>
    <s v="LOGIS NEUF"/>
    <x v="4"/>
    <s v="MERCHANT"/>
    <n v="1"/>
    <s v="Global"/>
    <n v="0.49976999999999999"/>
    <x v="0"/>
    <x v="170"/>
    <n v="1"/>
    <n v="0.5"/>
  </r>
  <r>
    <x v="3"/>
    <s v="FRANCE"/>
    <s v="MONTÉLIMAR"/>
    <x v="4"/>
    <s v="MERCHANT"/>
    <n v="1"/>
    <s v="Global"/>
    <n v="0.49976999999999999"/>
    <x v="0"/>
    <x v="327"/>
    <n v="6.8"/>
    <n v="3.3980000000000001"/>
  </r>
  <r>
    <x v="3"/>
    <s v="FRANCE"/>
    <s v="OULE"/>
    <x v="4"/>
    <s v="NON MERCHANT"/>
    <n v="1"/>
    <s v="Global"/>
    <n v="0.999"/>
    <x v="0"/>
    <x v="328"/>
    <n v="1.76"/>
    <n v="1.758"/>
  </r>
  <r>
    <x v="3"/>
    <s v="FRANCE"/>
    <s v="PÉAGE DE ROUSSILLON"/>
    <x v="4"/>
    <s v="MERCHANT"/>
    <n v="1"/>
    <s v="Global"/>
    <n v="0.49976999999999999"/>
    <x v="0"/>
    <x v="318"/>
    <n v="0.7"/>
    <n v="0.35"/>
  </r>
  <r>
    <x v="3"/>
    <s v="FRANCE"/>
    <s v="PIERRE BÉNITE"/>
    <x v="4"/>
    <s v="MERCHANT"/>
    <n v="1"/>
    <s v="Global"/>
    <n v="0.49976999999999999"/>
    <x v="0"/>
    <x v="160"/>
    <n v="8.1999999999999993"/>
    <n v="4.0979999999999999"/>
  </r>
  <r>
    <x v="3"/>
    <s v="FRANCE"/>
    <s v="PONT-DE-CAMPS"/>
    <x v="4"/>
    <s v="MERCHANT"/>
    <n v="1"/>
    <s v="Global"/>
    <n v="0.999"/>
    <x v="0"/>
    <x v="329"/>
    <n v="39"/>
    <n v="38.960999999999999"/>
  </r>
  <r>
    <x v="3"/>
    <s v="FRANCE"/>
    <s v="SAINT-ENGRACE"/>
    <x v="4"/>
    <s v="NON MERCHANT"/>
    <n v="1"/>
    <s v="Global"/>
    <n v="0.49976999999999999"/>
    <x v="0"/>
    <x v="275"/>
    <n v="0.39"/>
    <n v="0.19500000000000001"/>
  </r>
  <r>
    <x v="3"/>
    <s v="FRANCE"/>
    <s v="SAINT-GÉRY"/>
    <x v="4"/>
    <s v="NON MERCHANT"/>
    <n v="1"/>
    <s v="Global"/>
    <n v="0.999"/>
    <x v="0"/>
    <x v="330"/>
    <n v="0.375"/>
    <n v="0.375"/>
  </r>
  <r>
    <x v="3"/>
    <s v="FRANCE"/>
    <s v="SAULT BRÉNAZ"/>
    <x v="4"/>
    <s v="MERCHANT"/>
    <n v="1"/>
    <s v="Global"/>
    <n v="0.49976999999999999"/>
    <x v="0"/>
    <x v="281"/>
    <n v="1.3"/>
    <n v="0.65"/>
  </r>
  <r>
    <x v="3"/>
    <s v="FRANCE"/>
    <s v="TRAMEZAYGUES"/>
    <x v="4"/>
    <s v="MERCHANT"/>
    <n v="1"/>
    <s v="Global"/>
    <n v="0.999"/>
    <x v="0"/>
    <x v="331"/>
    <n v="20.399999999999999"/>
    <n v="20.38"/>
  </r>
  <r>
    <x v="3"/>
    <s v="FRANCE"/>
    <s v="&lt;20MW HORS FILIALES OUEST-SUD"/>
    <x v="0"/>
    <s v="NON MERCHANT"/>
    <n v="1"/>
    <s v="Global"/>
    <n v="1"/>
    <x v="0"/>
    <x v="332"/>
    <n v="94.68"/>
    <n v="94.68"/>
  </r>
  <r>
    <x v="3"/>
    <s v="FRANCE"/>
    <s v="ALTEO GARDANNE"/>
    <x v="0"/>
    <s v="NON MERCHANT"/>
    <n v="1"/>
    <s v="Global"/>
    <n v="1"/>
    <x v="0"/>
    <x v="140"/>
    <n v="12"/>
    <n v="12"/>
  </r>
  <r>
    <x v="3"/>
    <s v="FRANCE"/>
    <s v="APEE"/>
    <x v="0"/>
    <s v="NON MERCHANT"/>
    <n v="1"/>
    <s v="Global"/>
    <n v="1"/>
    <x v="0"/>
    <x v="167"/>
    <n v="5"/>
    <n v="5"/>
  </r>
  <r>
    <x v="3"/>
    <s v="FRANCE"/>
    <s v="BERGERAC NC"/>
    <x v="0"/>
    <s v="NON MERCHANT"/>
    <n v="1"/>
    <s v="Global"/>
    <n v="1"/>
    <x v="0"/>
    <x v="333"/>
    <n v="5.48"/>
    <n v="5.48"/>
  </r>
  <r>
    <x v="3"/>
    <s v="FRANCE"/>
    <s v="CHAUMONT HOPITAL"/>
    <x v="0"/>
    <s v="NON MERCHANT"/>
    <n v="1"/>
    <s v="Global"/>
    <n v="1"/>
    <x v="0"/>
    <x v="334"/>
    <n v="4.6779999999999999"/>
    <n v="4.6779999999999999"/>
  </r>
  <r>
    <x v="3"/>
    <s v="FRANCE"/>
    <s v="CIEC &lt; 20 MWTH"/>
    <x v="0"/>
    <s v="NON MERCHANT"/>
    <n v="1"/>
    <s v="Global"/>
    <n v="1"/>
    <x v="0"/>
    <x v="193"/>
    <n v="10.4"/>
    <n v="10.4"/>
  </r>
  <r>
    <x v="3"/>
    <s v="FRANCE"/>
    <s v="CLE COGÉNÉRATION SETHELEC D'ARLES"/>
    <x v="0"/>
    <s v="NON MERCHANT"/>
    <n v="1"/>
    <s v="Global"/>
    <n v="1"/>
    <x v="0"/>
    <x v="335"/>
    <n v="44"/>
    <n v="44"/>
  </r>
  <r>
    <x v="3"/>
    <s v="FRANCE"/>
    <s v="CLE ST MICHEL/ORGE"/>
    <x v="0"/>
    <s v="NON MERCHANT"/>
    <n v="1"/>
    <s v="Global"/>
    <n v="1"/>
    <x v="0"/>
    <x v="327"/>
    <n v="6.8"/>
    <n v="6.8"/>
  </r>
  <r>
    <x v="3"/>
    <s v="FRANCE"/>
    <s v="CO &lt; 20 MWTH"/>
    <x v="0"/>
    <s v="NON MERCHANT"/>
    <n v="1"/>
    <s v="Global"/>
    <n v="1"/>
    <x v="0"/>
    <x v="336"/>
    <n v="12.99"/>
    <n v="12.99"/>
  </r>
  <r>
    <x v="3"/>
    <s v="FRANCE"/>
    <s v="COGÉ PSA"/>
    <x v="0"/>
    <s v="NON MERCHANT"/>
    <n v="1"/>
    <s v="Global"/>
    <n v="1"/>
    <x v="0"/>
    <x v="140"/>
    <n v="12"/>
    <n v="12"/>
  </r>
  <r>
    <x v="3"/>
    <s v="FRANCE"/>
    <s v="COGELYO GTDF"/>
    <x v="0"/>
    <s v="NON MERCHANT"/>
    <n v="1"/>
    <s v="Global"/>
    <n v="1"/>
    <x v="0"/>
    <x v="337"/>
    <n v="10.8"/>
    <n v="10.8"/>
  </r>
  <r>
    <x v="3"/>
    <s v="FRANCE"/>
    <s v="COGÉNÉRATION INDUSTRIELLE SITE CONDAT"/>
    <x v="0"/>
    <s v="NON MERCHANT"/>
    <n v="1"/>
    <s v="Global"/>
    <n v="1"/>
    <x v="0"/>
    <x v="277"/>
    <n v="90"/>
    <n v="90"/>
  </r>
  <r>
    <x v="3"/>
    <s v="FRANCE"/>
    <s v="CONSTELLATION UTILITÉS SERVICES"/>
    <x v="0"/>
    <s v="NON MERCHANT"/>
    <n v="1"/>
    <s v="Global"/>
    <n v="1"/>
    <x v="0"/>
    <x v="140"/>
    <n v="12"/>
    <n v="12"/>
  </r>
  <r>
    <x v="3"/>
    <s v="FRANCE"/>
    <s v="ENERSOL"/>
    <x v="0"/>
    <s v="NON MERCHANT"/>
    <n v="1"/>
    <s v="Global"/>
    <n v="1"/>
    <x v="0"/>
    <x v="75"/>
    <n v="55"/>
    <n v="55"/>
  </r>
  <r>
    <x v="3"/>
    <s v="FRANCE"/>
    <s v="EPINAL"/>
    <x v="0"/>
    <s v="NON MERCHANT"/>
    <n v="1"/>
    <s v="Global"/>
    <n v="1"/>
    <x v="0"/>
    <x v="151"/>
    <n v="6"/>
    <n v="6"/>
  </r>
  <r>
    <x v="3"/>
    <s v="FRANCE"/>
    <s v="ETOUVIE"/>
    <x v="0"/>
    <s v="NON MERCHANT"/>
    <n v="1"/>
    <s v="Global"/>
    <n v="1"/>
    <x v="0"/>
    <x v="250"/>
    <n v="7.2"/>
    <n v="7.2"/>
  </r>
  <r>
    <x v="3"/>
    <s v="FRANCE"/>
    <s v="EVERGREEN"/>
    <x v="0"/>
    <s v="NON MERCHANT"/>
    <n v="1"/>
    <s v="Global"/>
    <n v="1"/>
    <x v="0"/>
    <x v="140"/>
    <n v="12"/>
    <n v="12"/>
  </r>
  <r>
    <x v="3"/>
    <s v="FRANCE"/>
    <s v="FAREBERSVILLER"/>
    <x v="0"/>
    <s v="NON MERCHANT"/>
    <n v="1"/>
    <s v="Global"/>
    <n v="1"/>
    <x v="0"/>
    <x v="338"/>
    <n v="3"/>
    <n v="3"/>
  </r>
  <r>
    <x v="3"/>
    <s v="FRANCE"/>
    <s v="FICOBEL"/>
    <x v="0"/>
    <s v="NON MERCHANT"/>
    <n v="1"/>
    <s v="Global"/>
    <n v="1"/>
    <x v="0"/>
    <x v="140"/>
    <n v="12"/>
    <n v="12"/>
  </r>
  <r>
    <x v="3"/>
    <s v="FRANCE"/>
    <s v="IDF &lt; 20 MWTH"/>
    <x v="0"/>
    <s v="NON MERCHANT"/>
    <n v="1"/>
    <s v="Global"/>
    <n v="1"/>
    <x v="0"/>
    <x v="327"/>
    <n v="6.8"/>
    <n v="6.8"/>
  </r>
  <r>
    <x v="3"/>
    <s v="FRANCE"/>
    <s v="INTERNATIONEL PAPER SAILLAT"/>
    <x v="0"/>
    <s v="NON MERCHANT"/>
    <n v="1"/>
    <s v="Global"/>
    <n v="1"/>
    <x v="0"/>
    <x v="140"/>
    <n v="12"/>
    <n v="12"/>
  </r>
  <r>
    <x v="3"/>
    <s v="FRANCE"/>
    <s v="MACONS BRUYÈRES"/>
    <x v="0"/>
    <s v="NON MERCHANT"/>
    <n v="1"/>
    <s v="Global"/>
    <n v="1"/>
    <x v="0"/>
    <x v="339"/>
    <n v="6.7"/>
    <n v="6.7"/>
  </r>
  <r>
    <x v="3"/>
    <s v="FRANCE"/>
    <s v="NE &lt; 20 MWTH"/>
    <x v="0"/>
    <s v="NON MERCHANT"/>
    <n v="1"/>
    <s v="Global"/>
    <n v="1"/>
    <x v="0"/>
    <x v="340"/>
    <n v="78.293999999999997"/>
    <n v="78.293999999999997"/>
  </r>
  <r>
    <x v="3"/>
    <s v="FRANCE"/>
    <s v="NOBEL BOZEL"/>
    <x v="0"/>
    <s v="NON MERCHANT"/>
    <n v="1"/>
    <s v="Global"/>
    <n v="1"/>
    <x v="0"/>
    <x v="341"/>
    <n v="1.323"/>
    <n v="1.323"/>
  </r>
  <r>
    <x v="3"/>
    <s v="FRANCE"/>
    <s v="PAPETERIES DE BÈGLES"/>
    <x v="0"/>
    <s v="NON MERCHANT"/>
    <n v="1"/>
    <s v="Global"/>
    <n v="1"/>
    <x v="0"/>
    <x v="141"/>
    <n v="8"/>
    <n v="8"/>
  </r>
  <r>
    <x v="3"/>
    <s v="FRANCE"/>
    <s v="PIGEONNIER"/>
    <x v="0"/>
    <s v="NON MERCHANT"/>
    <n v="1"/>
    <s v="Global"/>
    <n v="1"/>
    <x v="0"/>
    <x v="342"/>
    <n v="7.15"/>
    <n v="7.15"/>
  </r>
  <r>
    <x v="3"/>
    <s v="FRANCE"/>
    <s v="RANGUEIL ES"/>
    <x v="0"/>
    <s v="NON MERCHANT"/>
    <n v="1"/>
    <s v="Global"/>
    <n v="1"/>
    <x v="0"/>
    <x v="343"/>
    <n v="6.2"/>
    <n v="6.2"/>
  </r>
  <r>
    <x v="3"/>
    <s v="FRANCE"/>
    <s v="SAINT-QUENTIN"/>
    <x v="0"/>
    <s v="NON MERCHANT"/>
    <n v="1"/>
    <s v="Global"/>
    <n v="1"/>
    <x v="0"/>
    <x v="338"/>
    <n v="3"/>
    <n v="3"/>
  </r>
  <r>
    <x v="3"/>
    <s v="FRANCE"/>
    <s v="SALINES ES"/>
    <x v="0"/>
    <s v="NON MERCHANT"/>
    <n v="1"/>
    <s v="Global"/>
    <n v="1"/>
    <x v="0"/>
    <x v="344"/>
    <n v="1.96"/>
    <n v="1.96"/>
  </r>
  <r>
    <x v="3"/>
    <s v="FRANCE"/>
    <s v="SCB"/>
    <x v="0"/>
    <s v="NON MERCHANT"/>
    <n v="1"/>
    <s v="Global"/>
    <n v="1"/>
    <x v="0"/>
    <x v="345"/>
    <n v="7.8"/>
    <n v="7.8"/>
  </r>
  <r>
    <x v="3"/>
    <s v="FRANCE"/>
    <s v="SDC FIRMINY"/>
    <x v="0"/>
    <s v="NON MERCHANT"/>
    <n v="1"/>
    <s v="Global"/>
    <n v="1"/>
    <x v="0"/>
    <x v="167"/>
    <n v="5"/>
    <n v="5"/>
  </r>
  <r>
    <x v="3"/>
    <s v="FRANCE"/>
    <s v="SDC MOULINS"/>
    <x v="0"/>
    <s v="NON MERCHANT"/>
    <n v="1"/>
    <s v="Global"/>
    <n v="1"/>
    <x v="0"/>
    <x v="346"/>
    <n v="3.1429999999999998"/>
    <n v="3.1429999999999998"/>
  </r>
  <r>
    <x v="3"/>
    <s v="FRANCE"/>
    <s v="SDCMG"/>
    <x v="0"/>
    <s v="NON MERCHANT"/>
    <n v="1"/>
    <s v="Global"/>
    <n v="1"/>
    <x v="0"/>
    <x v="268"/>
    <n v="7"/>
    <n v="7"/>
  </r>
  <r>
    <x v="3"/>
    <s v="FRANCE"/>
    <s v="SE &lt; 20 MWTH"/>
    <x v="0"/>
    <s v="NON MERCHANT"/>
    <n v="1"/>
    <s v="Global"/>
    <n v="1"/>
    <x v="0"/>
    <x v="347"/>
    <n v="74.408000000000001"/>
    <n v="74.408000000000001"/>
  </r>
  <r>
    <x v="3"/>
    <s v="FRANCE"/>
    <s v="SEM COGENERATION"/>
    <x v="0"/>
    <s v="NON MERCHANT"/>
    <n v="1"/>
    <s v="Global"/>
    <n v="1"/>
    <x v="0"/>
    <x v="167"/>
    <n v="5"/>
    <n v="5"/>
  </r>
  <r>
    <x v="3"/>
    <s v="FRANCE"/>
    <s v="SETHELEC BASSENS"/>
    <x v="0"/>
    <s v="NON MERCHANT"/>
    <n v="1"/>
    <s v="Global"/>
    <n v="1"/>
    <x v="0"/>
    <x v="348"/>
    <n v="10.7"/>
    <n v="10.7"/>
  </r>
  <r>
    <x v="3"/>
    <s v="FRANCE"/>
    <s v="SETHELEC GRAULHET"/>
    <x v="0"/>
    <s v="NON MERCHANT"/>
    <n v="1"/>
    <s v="Global"/>
    <n v="1"/>
    <x v="0"/>
    <x v="349"/>
    <n v="10.3"/>
    <n v="10.3"/>
  </r>
  <r>
    <x v="3"/>
    <s v="FRANCE"/>
    <s v="SOISSONS"/>
    <x v="0"/>
    <s v="NON MERCHANT"/>
    <n v="1"/>
    <s v="Global"/>
    <n v="1"/>
    <x v="0"/>
    <x v="350"/>
    <n v="4.9000000000000004"/>
    <n v="4.9000000000000004"/>
  </r>
  <r>
    <x v="3"/>
    <s v="FRANCE"/>
    <s v="CHALON TOTAL"/>
    <x v="0"/>
    <s v="NON MERCHANT"/>
    <n v="1"/>
    <s v="Global"/>
    <n v="1"/>
    <x v="0"/>
    <x v="140"/>
    <n v="12"/>
    <n v="12"/>
  </r>
  <r>
    <x v="3"/>
    <s v="FRANCE"/>
    <s v="CHAUFFERIE DE MEUDON"/>
    <x v="0"/>
    <s v="NON MERCHANT"/>
    <n v="1"/>
    <s v="Global"/>
    <n v="1"/>
    <x v="0"/>
    <x v="351"/>
    <n v="7.3"/>
    <n v="7.3"/>
  </r>
  <r>
    <x v="3"/>
    <s v="FRANCE"/>
    <s v="CHAUFFERIE DE PARLY 2 (LE CHESNAY)"/>
    <x v="0"/>
    <s v="NON MERCHANT"/>
    <n v="1"/>
    <s v="Global"/>
    <n v="1"/>
    <x v="0"/>
    <x v="348"/>
    <n v="10.7"/>
    <n v="10.7"/>
  </r>
  <r>
    <x v="3"/>
    <s v="FRANCE"/>
    <s v="CHAUFFERIE DE VÉLIZY-V3"/>
    <x v="0"/>
    <s v="NON MERCHANT"/>
    <n v="1"/>
    <s v="Global"/>
    <n v="1"/>
    <x v="0"/>
    <x v="140"/>
    <n v="12"/>
    <n v="12"/>
  </r>
  <r>
    <x v="3"/>
    <s v="FRANCE"/>
    <s v="CHAUFFERIE SVCU VERSAILLES"/>
    <x v="0"/>
    <s v="NON MERCHANT"/>
    <n v="1"/>
    <s v="Global"/>
    <n v="1"/>
    <x v="0"/>
    <x v="140"/>
    <n v="12"/>
    <n v="12"/>
  </r>
  <r>
    <x v="3"/>
    <s v="FRANCE"/>
    <s v="COGIF"/>
    <x v="0"/>
    <s v="NON MERCHANT"/>
    <n v="1"/>
    <s v="Global"/>
    <n v="1"/>
    <x v="0"/>
    <x v="292"/>
    <n v="3.9"/>
    <n v="3.9"/>
  </r>
  <r>
    <x v="3"/>
    <s v="FRANCE"/>
    <s v="COMPIÈGNE"/>
    <x v="0"/>
    <s v="NON MERCHANT"/>
    <n v="1"/>
    <s v="Global"/>
    <n v="1"/>
    <x v="0"/>
    <x v="319"/>
    <n v="5.5"/>
    <n v="5.5"/>
  </r>
  <r>
    <x v="3"/>
    <s v="FRANCE"/>
    <s v="CONSOLIDATION &lt; 20 MW"/>
    <x v="0"/>
    <s v="NON MERCHANT"/>
    <n v="1"/>
    <s v="Global"/>
    <n v="1"/>
    <x v="0"/>
    <x v="140"/>
    <n v="12"/>
    <n v="12"/>
  </r>
  <r>
    <x v="3"/>
    <s v="FRANCE"/>
    <s v="CPCU SNC COGEN VITRY"/>
    <x v="0"/>
    <s v="NON MERCHANT"/>
    <n v="1"/>
    <s v="Global"/>
    <n v="1"/>
    <x v="0"/>
    <x v="352"/>
    <n v="128"/>
    <n v="128"/>
  </r>
  <r>
    <x v="3"/>
    <s v="FRANCE"/>
    <s v="CPCU ST OUEN"/>
    <x v="0"/>
    <s v="NON MERCHANT"/>
    <n v="1"/>
    <s v="Global"/>
    <n v="1"/>
    <x v="0"/>
    <x v="352"/>
    <n v="128"/>
    <n v="128"/>
  </r>
  <r>
    <x v="3"/>
    <s v="FRANCE"/>
    <s v="DOLE"/>
    <x v="0"/>
    <s v="NON MERCHANT"/>
    <n v="1"/>
    <s v="Global"/>
    <n v="1"/>
    <x v="0"/>
    <x v="288"/>
    <n v="5.6"/>
    <n v="5.6"/>
  </r>
  <r>
    <x v="3"/>
    <s v="FRANCE"/>
    <s v="ENERSUD"/>
    <x v="0"/>
    <s v="NON MERCHANT"/>
    <n v="1"/>
    <s v="Global"/>
    <n v="1"/>
    <x v="0"/>
    <x v="353"/>
    <n v="10.6"/>
    <n v="10.6"/>
  </r>
  <r>
    <x v="3"/>
    <s v="FRANCE"/>
    <s v="ERENA"/>
    <x v="0"/>
    <s v="NON MERCHANT"/>
    <n v="1"/>
    <s v="Global"/>
    <n v="1"/>
    <x v="0"/>
    <x v="354"/>
    <n v="18.010000000000002"/>
    <n v="18.010000000000002"/>
  </r>
  <r>
    <x v="3"/>
    <s v="FRANCE"/>
    <s v="GENNEVILLIERS ENERGIE"/>
    <x v="0"/>
    <s v="NON MERCHANT"/>
    <n v="1"/>
    <s v="Global"/>
    <n v="1"/>
    <x v="0"/>
    <x v="319"/>
    <n v="5.5"/>
    <n v="5.5"/>
  </r>
  <r>
    <x v="3"/>
    <s v="FRANCE"/>
    <s v="GEODALYS"/>
    <x v="0"/>
    <s v="NON MERCHANT"/>
    <n v="1"/>
    <s v="Global"/>
    <n v="1"/>
    <x v="0"/>
    <x v="355"/>
    <n v="3.4"/>
    <n v="3.4"/>
  </r>
  <r>
    <x v="3"/>
    <s v="FRANCE"/>
    <s v="GRIGNY LGB"/>
    <x v="0"/>
    <s v="NON MERCHANT"/>
    <n v="1"/>
    <s v="Global"/>
    <n v="1"/>
    <x v="0"/>
    <x v="356"/>
    <n v="4.8499999999999996"/>
    <n v="4.8499999999999996"/>
  </r>
  <r>
    <x v="3"/>
    <s v="FRANCE"/>
    <s v="MONCIA"/>
    <x v="0"/>
    <s v="NON MERCHANT"/>
    <n v="1"/>
    <s v="Global"/>
    <n v="1"/>
    <x v="0"/>
    <x v="298"/>
    <n v="5.2"/>
    <n v="5.2"/>
  </r>
  <r>
    <x v="3"/>
    <s v="FRANCE"/>
    <s v="SEFIR"/>
    <x v="0"/>
    <s v="NON MERCHANT"/>
    <n v="1"/>
    <s v="Global"/>
    <n v="1"/>
    <x v="0"/>
    <x v="357"/>
    <n v="2.9"/>
    <n v="2.9"/>
  </r>
  <r>
    <x v="3"/>
    <s v="FRANCE"/>
    <s v="SETHELEC BASSENS"/>
    <x v="0"/>
    <s v="NON MERCHANT"/>
    <n v="1"/>
    <s v="Global"/>
    <n v="1"/>
    <x v="0"/>
    <x v="337"/>
    <n v="10.8"/>
    <n v="10.8"/>
  </r>
  <r>
    <x v="3"/>
    <s v="FRANCE"/>
    <s v="SEVRAN"/>
    <x v="0"/>
    <s v="NON MERCHANT"/>
    <n v="1"/>
    <s v="Global"/>
    <n v="1"/>
    <x v="0"/>
    <x v="325"/>
    <n v="11"/>
    <n v="11"/>
  </r>
  <r>
    <x v="3"/>
    <s v="FRANCE"/>
    <s v="CLIMESPACE"/>
    <x v="6"/>
    <s v="NON MERCHANT"/>
    <n v="1"/>
    <s v="Global"/>
    <n v="1"/>
    <x v="0"/>
    <x v="358"/>
    <n v="8.4"/>
    <n v="8.4"/>
  </r>
  <r>
    <x v="3"/>
    <s v="FRANCE"/>
    <s v="GÉNISSIAT"/>
    <x v="3"/>
    <s v="MERCHANT"/>
    <n v="1"/>
    <s v="Global"/>
    <n v="0.49976999999999999"/>
    <x v="1"/>
    <x v="9"/>
    <n v="2"/>
    <n v="1"/>
  </r>
  <r>
    <x v="3"/>
    <s v="FRANCE"/>
    <s v="ABZAC"/>
    <x v="2"/>
    <s v="NON MERCHANT"/>
    <n v="1"/>
    <s v="Global"/>
    <n v="1"/>
    <x v="0"/>
    <x v="359"/>
    <n v="0.71799999999999997"/>
    <n v="0.71799999999999997"/>
  </r>
  <r>
    <x v="3"/>
    <s v="FRANCE"/>
    <s v="AIGUES VIVES"/>
    <x v="2"/>
    <s v="NON MERCHANT"/>
    <n v="1"/>
    <s v="Global"/>
    <n v="1"/>
    <x v="0"/>
    <x v="360"/>
    <n v="9.5000000000000001E-2"/>
    <n v="9.5000000000000001E-2"/>
  </r>
  <r>
    <x v="3"/>
    <s v="FRANCE"/>
    <s v="AIX-EN-PROVENCE"/>
    <x v="2"/>
    <s v="NON MERCHANT"/>
    <n v="1"/>
    <s v="Global"/>
    <n v="1"/>
    <x v="0"/>
    <x v="361"/>
    <n v="0.29399999999999998"/>
    <n v="0.29399999999999998"/>
  </r>
  <r>
    <x v="3"/>
    <s v="FRANCE"/>
    <s v="ALBIAS"/>
    <x v="2"/>
    <s v="NON MERCHANT"/>
    <n v="1"/>
    <s v="Global"/>
    <n v="1"/>
    <x v="0"/>
    <x v="362"/>
    <n v="0.24399999999999999"/>
    <n v="0.24399999999999999"/>
  </r>
  <r>
    <x v="3"/>
    <s v="FRANCE"/>
    <s v="ALBIAS"/>
    <x v="2"/>
    <s v="NON MERCHANT"/>
    <n v="1"/>
    <s v="Global"/>
    <n v="1"/>
    <x v="1"/>
    <x v="363"/>
    <n v="0.25"/>
    <n v="0.25"/>
  </r>
  <r>
    <x v="3"/>
    <s v="FRANCE"/>
    <s v="ALLONNES"/>
    <x v="2"/>
    <s v="NON MERCHANT"/>
    <n v="0.19500000000000001"/>
    <s v="Equity"/>
    <n v="0.19500000000000001"/>
    <x v="0"/>
    <x v="364"/>
    <n v="1.1779999999999999"/>
    <n v="1.1779999999999999"/>
  </r>
  <r>
    <x v="3"/>
    <s v="FRANCE"/>
    <s v="AMBILLOU"/>
    <x v="2"/>
    <s v="MERCHANT"/>
    <n v="1"/>
    <s v="Global"/>
    <n v="1"/>
    <x v="1"/>
    <x v="365"/>
    <n v="16.992999999999999"/>
    <n v="16.992999999999999"/>
  </r>
  <r>
    <x v="3"/>
    <s v="FRANCE"/>
    <s v="AMBLARD ET OUSSOULX"/>
    <x v="2"/>
    <s v="NON MERCHANT"/>
    <n v="0.51"/>
    <s v="Equity"/>
    <n v="0.51"/>
    <x v="0"/>
    <x v="143"/>
    <n v="5.0999999999999996"/>
    <n v="5.0999999999999996"/>
  </r>
  <r>
    <x v="3"/>
    <s v="FRANCE"/>
    <s v="ASPRES-SUR-BÜECH (05)"/>
    <x v="2"/>
    <s v="NON MERCHANT"/>
    <n v="1"/>
    <s v="Global"/>
    <n v="0.49980000000000002"/>
    <x v="0"/>
    <x v="319"/>
    <n v="5.5"/>
    <n v="2.7490000000000001"/>
  </r>
  <r>
    <x v="3"/>
    <s v="FRANCE"/>
    <s v="AUBAGNE"/>
    <x v="2"/>
    <s v="NON MERCHANT"/>
    <n v="1"/>
    <s v="Global"/>
    <n v="0.76"/>
    <x v="0"/>
    <x v="366"/>
    <n v="0.23100000000000001"/>
    <n v="0.17599999999999999"/>
  </r>
  <r>
    <x v="3"/>
    <s v="FRANCE"/>
    <s v="AUBENAS-LES-ALPES"/>
    <x v="2"/>
    <s v="NON MERCHANT"/>
    <n v="1"/>
    <s v="Global"/>
    <n v="1"/>
    <x v="1"/>
    <x v="367"/>
    <n v="0.105"/>
    <n v="0.105"/>
  </r>
  <r>
    <x v="3"/>
    <s v="FRANCE"/>
    <s v="AUDIBERTE"/>
    <x v="2"/>
    <s v="NON MERCHANT"/>
    <n v="0.1"/>
    <s v="Equity"/>
    <n v="0.1"/>
    <x v="0"/>
    <x v="338"/>
    <n v="0.3"/>
    <n v="0.3"/>
  </r>
  <r>
    <x v="3"/>
    <s v="FRANCE"/>
    <s v="AUROS"/>
    <x v="2"/>
    <s v="NON MERCHANT"/>
    <n v="1"/>
    <s v="Global"/>
    <n v="1"/>
    <x v="1"/>
    <x v="167"/>
    <n v="5"/>
    <n v="5"/>
  </r>
  <r>
    <x v="3"/>
    <s v="FRANCE"/>
    <s v="AUTHON"/>
    <x v="2"/>
    <s v="NON MERCHANT"/>
    <n v="1"/>
    <s v="Global"/>
    <n v="1"/>
    <x v="1"/>
    <x v="368"/>
    <n v="0.24299999999999999"/>
    <n v="0.24299999999999999"/>
  </r>
  <r>
    <x v="3"/>
    <s v="FRANCE"/>
    <s v="AVIGNON COURTINE"/>
    <x v="2"/>
    <s v="NON MERCHANT"/>
    <n v="1"/>
    <s v="Global"/>
    <n v="0.49980000000000002"/>
    <x v="0"/>
    <x v="167"/>
    <n v="5"/>
    <n v="2.4990000000000001"/>
  </r>
  <r>
    <x v="3"/>
    <s v="FRANCE"/>
    <s v="BEAUCAIRE"/>
    <x v="2"/>
    <s v="NON MERCHANT"/>
    <n v="1"/>
    <s v="Global"/>
    <n v="0.49980000000000002"/>
    <x v="0"/>
    <x v="145"/>
    <n v="9.6"/>
    <n v="4.798"/>
  </r>
  <r>
    <x v="3"/>
    <s v="FRANCE"/>
    <s v="BEAUCAIRE/TARASCON (30)"/>
    <x v="2"/>
    <s v="NON MERCHANT"/>
    <n v="1"/>
    <s v="Global"/>
    <n v="0.49980000000000002"/>
    <x v="0"/>
    <x v="338"/>
    <n v="3"/>
    <n v="1.4990000000000001"/>
  </r>
  <r>
    <x v="3"/>
    <s v="FRANCE"/>
    <s v="BEAUFORT"/>
    <x v="2"/>
    <s v="NON MERCHANT"/>
    <n v="1"/>
    <s v="Global"/>
    <n v="0.5"/>
    <x v="0"/>
    <x v="369"/>
    <n v="1.5329999999999999"/>
    <n v="0.76700000000000002"/>
  </r>
  <r>
    <x v="3"/>
    <s v="FRANCE"/>
    <s v="BEAUMONT"/>
    <x v="2"/>
    <s v="NON MERCHANT"/>
    <n v="1"/>
    <s v="Global"/>
    <n v="1"/>
    <x v="0"/>
    <x v="370"/>
    <n v="0.1"/>
    <n v="0.1"/>
  </r>
  <r>
    <x v="3"/>
    <s v="FRANCE"/>
    <s v="BEAUMONT LES VALENCE"/>
    <x v="2"/>
    <s v="NON MERCHANT"/>
    <n v="1"/>
    <s v="Global"/>
    <n v="0.77"/>
    <x v="0"/>
    <x v="360"/>
    <n v="9.5000000000000001E-2"/>
    <n v="7.2999999999999995E-2"/>
  </r>
  <r>
    <x v="3"/>
    <s v="FRANCE"/>
    <s v="BEAUMORT"/>
    <x v="2"/>
    <s v="NON MERCHANT"/>
    <n v="0.1"/>
    <s v="Equity"/>
    <n v="0.1"/>
    <x v="0"/>
    <x v="140"/>
    <n v="1.2"/>
    <n v="1.2"/>
  </r>
  <r>
    <x v="3"/>
    <s v="FRANCE"/>
    <s v="BEDOIN"/>
    <x v="2"/>
    <s v="NON MERCHANT"/>
    <n v="1"/>
    <s v="Global"/>
    <n v="1"/>
    <x v="0"/>
    <x v="371"/>
    <n v="0.19"/>
    <n v="0.19"/>
  </r>
  <r>
    <x v="3"/>
    <s v="FRANCE"/>
    <s v="BEGAAR"/>
    <x v="2"/>
    <s v="NON MERCHANT"/>
    <n v="0.2"/>
    <s v="Equity"/>
    <n v="0.2"/>
    <x v="0"/>
    <x v="372"/>
    <n v="0.86"/>
    <n v="0.86"/>
  </r>
  <r>
    <x v="3"/>
    <s v="FRANCE"/>
    <s v="BELVES"/>
    <x v="2"/>
    <s v="NON MERCHANT"/>
    <n v="1"/>
    <s v="Global"/>
    <n v="1"/>
    <x v="0"/>
    <x v="370"/>
    <n v="0.1"/>
    <n v="0.1"/>
  </r>
  <r>
    <x v="3"/>
    <s v="FRANCE"/>
    <s v="BERGERAC"/>
    <x v="2"/>
    <s v="NON MERCHANT"/>
    <n v="1"/>
    <s v="Global"/>
    <n v="0.75"/>
    <x v="0"/>
    <x v="373"/>
    <n v="0.19800000000000001"/>
    <n v="0.14899999999999999"/>
  </r>
  <r>
    <x v="3"/>
    <s v="FRANCE"/>
    <s v="BERGERAC"/>
    <x v="2"/>
    <s v="NON MERCHANT"/>
    <n v="1"/>
    <s v="Global"/>
    <n v="1"/>
    <x v="0"/>
    <x v="374"/>
    <n v="1.339"/>
    <n v="1.339"/>
  </r>
  <r>
    <x v="3"/>
    <s v="FRANCE"/>
    <s v="BESSENS"/>
    <x v="2"/>
    <s v="NON MERCHANT"/>
    <n v="1"/>
    <s v="Global"/>
    <n v="1"/>
    <x v="0"/>
    <x v="375"/>
    <n v="2.3199999999999998"/>
    <n v="2.3199999999999998"/>
  </r>
  <r>
    <x v="3"/>
    <s v="FRANCE"/>
    <s v="BESSE-SUR-ISSOLE(83)"/>
    <x v="2"/>
    <s v="NON MERCHANT"/>
    <n v="0.5"/>
    <s v="Equity"/>
    <n v="0.5"/>
    <x v="0"/>
    <x v="376"/>
    <n v="6.95"/>
    <n v="6.95"/>
  </r>
  <r>
    <x v="3"/>
    <s v="FRANCE"/>
    <s v="BIGUGLIA"/>
    <x v="2"/>
    <s v="NON MERCHANT"/>
    <n v="1"/>
    <s v="Global"/>
    <n v="0.51"/>
    <x v="0"/>
    <x v="371"/>
    <n v="0.19"/>
    <n v="9.6000000000000002E-2"/>
  </r>
  <r>
    <x v="3"/>
    <s v="FRANCE"/>
    <s v="BIGUGLIA"/>
    <x v="2"/>
    <s v="NON MERCHANT"/>
    <n v="1"/>
    <s v="Global"/>
    <n v="0.75"/>
    <x v="0"/>
    <x v="360"/>
    <n v="9.5000000000000001E-2"/>
    <n v="7.0999999999999994E-2"/>
  </r>
  <r>
    <x v="3"/>
    <s v="FRANCE"/>
    <s v="BIGUGLIA"/>
    <x v="2"/>
    <s v="NON MERCHANT"/>
    <n v="1"/>
    <s v="Global"/>
    <n v="1"/>
    <x v="0"/>
    <x v="360"/>
    <n v="9.5000000000000001E-2"/>
    <n v="9.5000000000000001E-2"/>
  </r>
  <r>
    <x v="3"/>
    <s v="FRANCE"/>
    <s v="BLOND"/>
    <x v="2"/>
    <s v="NON MERCHANT"/>
    <n v="0.2"/>
    <s v="Equity"/>
    <n v="0.2"/>
    <x v="0"/>
    <x v="377"/>
    <n v="1.526"/>
    <n v="1.526"/>
  </r>
  <r>
    <x v="3"/>
    <s v="FRANCE"/>
    <s v="BOISSET-ET-GAUJAC"/>
    <x v="2"/>
    <s v="NON MERCHANT"/>
    <n v="1"/>
    <s v="Global"/>
    <n v="1"/>
    <x v="0"/>
    <x v="378"/>
    <n v="0.249"/>
    <n v="0.249"/>
  </r>
  <r>
    <x v="3"/>
    <s v="FRANCE"/>
    <s v="BOLLENE"/>
    <x v="2"/>
    <s v="NON MERCHANT"/>
    <n v="1"/>
    <s v="Global"/>
    <n v="0.49980000000000002"/>
    <x v="0"/>
    <x v="148"/>
    <n v="4"/>
    <n v="1.9990000000000001"/>
  </r>
  <r>
    <x v="3"/>
    <s v="FRANCE"/>
    <s v="BOLLENE"/>
    <x v="2"/>
    <s v="NON MERCHANT"/>
    <n v="1"/>
    <s v="Global"/>
    <n v="1"/>
    <x v="0"/>
    <x v="379"/>
    <n v="0.21"/>
    <n v="0.21"/>
  </r>
  <r>
    <x v="3"/>
    <s v="FRANCE"/>
    <s v="BOLLENE"/>
    <x v="2"/>
    <s v="NON MERCHANT"/>
    <n v="1"/>
    <s v="Global"/>
    <n v="0.49980000000000002"/>
    <x v="1"/>
    <x v="293"/>
    <n v="3.6"/>
    <n v="1.7989999999999999"/>
  </r>
  <r>
    <x v="3"/>
    <s v="FRANCE"/>
    <s v="BOLLENE"/>
    <x v="2"/>
    <s v="NON MERCHANT"/>
    <n v="1"/>
    <s v="Global"/>
    <n v="1"/>
    <x v="1"/>
    <x v="378"/>
    <n v="0.249"/>
    <n v="0.249"/>
  </r>
  <r>
    <x v="3"/>
    <s v="FRANCE"/>
    <s v="BOOS(40)"/>
    <x v="2"/>
    <s v="NON MERCHANT"/>
    <n v="0.501"/>
    <s v="Equity"/>
    <n v="0.501"/>
    <x v="0"/>
    <x v="140"/>
    <n v="6.0119999999999996"/>
    <n v="6.0119999999999996"/>
  </r>
  <r>
    <x v="3"/>
    <s v="FRANCE"/>
    <s v="BORDEAUX"/>
    <x v="2"/>
    <s v="NON MERCHANT"/>
    <n v="1"/>
    <s v="Global"/>
    <n v="1"/>
    <x v="0"/>
    <x v="380"/>
    <n v="0.68500000000000005"/>
    <n v="0.68500000000000005"/>
  </r>
  <r>
    <x v="3"/>
    <s v="FRANCE"/>
    <s v="BOUILLARGUES"/>
    <x v="2"/>
    <s v="NON MERCHANT"/>
    <n v="1"/>
    <s v="Global"/>
    <n v="1"/>
    <x v="0"/>
    <x v="363"/>
    <n v="0.25"/>
    <n v="0.25"/>
  </r>
  <r>
    <x v="3"/>
    <s v="FRANCE"/>
    <s v="BOUILLARGUES"/>
    <x v="2"/>
    <s v="NON MERCHANT"/>
    <n v="1"/>
    <s v="Global"/>
    <n v="1"/>
    <x v="1"/>
    <x v="378"/>
    <n v="0.249"/>
    <n v="0.249"/>
  </r>
  <r>
    <x v="3"/>
    <s v="FRANCE"/>
    <s v="BOULBON"/>
    <x v="2"/>
    <s v="NON MERCHANT"/>
    <n v="1"/>
    <s v="Global"/>
    <n v="1"/>
    <x v="1"/>
    <x v="363"/>
    <n v="0.25"/>
    <n v="0.25"/>
  </r>
  <r>
    <x v="3"/>
    <s v="FRANCE"/>
    <s v="BOURG LES VALENCE"/>
    <x v="2"/>
    <s v="NON MERCHANT"/>
    <n v="1"/>
    <s v="Global"/>
    <n v="0.49980000000000002"/>
    <x v="0"/>
    <x v="355"/>
    <n v="3.4"/>
    <n v="1.6990000000000001"/>
  </r>
  <r>
    <x v="3"/>
    <s v="FRANCE"/>
    <s v="BOURG SAINT ANDEO"/>
    <x v="2"/>
    <s v="NON MERCHANT"/>
    <n v="1"/>
    <s v="Global"/>
    <n v="0.77"/>
    <x v="0"/>
    <x v="360"/>
    <n v="9.5000000000000001E-2"/>
    <n v="7.2999999999999995E-2"/>
  </r>
  <r>
    <x v="3"/>
    <s v="FRANCE"/>
    <s v="BOURG-DE-PEAGE"/>
    <x v="2"/>
    <s v="NON MERCHANT"/>
    <n v="1"/>
    <s v="Global"/>
    <n v="1"/>
    <x v="0"/>
    <x v="363"/>
    <n v="0.25"/>
    <n v="0.25"/>
  </r>
  <r>
    <x v="3"/>
    <s v="FRANCE"/>
    <s v="BOUTRE"/>
    <x v="2"/>
    <s v="NON MERCHANT"/>
    <n v="0.15"/>
    <s v="Equity"/>
    <n v="0.15"/>
    <x v="0"/>
    <x v="291"/>
    <n v="0.66"/>
    <n v="0.66"/>
  </r>
  <r>
    <x v="3"/>
    <s v="FRANCE"/>
    <s v="BOZOULS"/>
    <x v="2"/>
    <s v="NON MERCHANT"/>
    <n v="1"/>
    <s v="Global"/>
    <n v="1"/>
    <x v="1"/>
    <x v="378"/>
    <n v="0.249"/>
    <n v="0.249"/>
  </r>
  <r>
    <x v="3"/>
    <s v="FRANCE"/>
    <s v="BRESSOLS"/>
    <x v="2"/>
    <s v="NON MERCHANT"/>
    <n v="1"/>
    <s v="Global"/>
    <n v="1"/>
    <x v="0"/>
    <x v="381"/>
    <n v="0.95499999999999996"/>
    <n v="0.95499999999999996"/>
  </r>
  <r>
    <x v="3"/>
    <s v="FRANCE"/>
    <s v="BRIGNOLLES"/>
    <x v="2"/>
    <s v="NON MERCHANT"/>
    <n v="1"/>
    <s v="Global"/>
    <n v="1"/>
    <x v="0"/>
    <x v="382"/>
    <n v="0.67200000000000004"/>
    <n v="0.67200000000000004"/>
  </r>
  <r>
    <x v="3"/>
    <s v="FRANCE"/>
    <s v="BRINDAS"/>
    <x v="2"/>
    <s v="NON MERCHANT"/>
    <n v="1"/>
    <s v="Global"/>
    <n v="1"/>
    <x v="0"/>
    <x v="360"/>
    <n v="9.5000000000000001E-2"/>
    <n v="9.5000000000000001E-2"/>
  </r>
  <r>
    <x v="3"/>
    <s v="FRANCE"/>
    <s v="BRUE-AURIAC"/>
    <x v="2"/>
    <s v="NON MERCHANT"/>
    <n v="1"/>
    <s v="Global"/>
    <n v="1"/>
    <x v="0"/>
    <x v="360"/>
    <n v="9.5000000000000001E-2"/>
    <n v="9.5000000000000001E-2"/>
  </r>
  <r>
    <x v="3"/>
    <s v="FRANCE"/>
    <s v="CABRIERES DES AVIGNON"/>
    <x v="2"/>
    <s v="NON MERCHANT"/>
    <n v="1"/>
    <s v="Global"/>
    <n v="0.81"/>
    <x v="0"/>
    <x v="373"/>
    <n v="0.19800000000000001"/>
    <n v="0.16"/>
  </r>
  <r>
    <x v="3"/>
    <s v="FRANCE"/>
    <s v="CADEROUSSE"/>
    <x v="2"/>
    <s v="MERCHANT"/>
    <n v="1"/>
    <s v="Global"/>
    <n v="0.49980000000000002"/>
    <x v="1"/>
    <x v="152"/>
    <n v="14"/>
    <n v="6.9969999999999999"/>
  </r>
  <r>
    <x v="3"/>
    <s v="FRANCE"/>
    <s v="CAILLAVET"/>
    <x v="2"/>
    <s v="NON MERCHANT"/>
    <n v="1"/>
    <s v="Global"/>
    <n v="1"/>
    <x v="0"/>
    <x v="383"/>
    <n v="1.5740000000000001"/>
    <n v="1.5740000000000001"/>
  </r>
  <r>
    <x v="3"/>
    <s v="FRANCE"/>
    <s v="CAISSARGUES"/>
    <x v="2"/>
    <s v="NON MERCHANT"/>
    <n v="1"/>
    <s v="Global"/>
    <n v="1"/>
    <x v="0"/>
    <x v="384"/>
    <n v="1.159"/>
    <n v="1.159"/>
  </r>
  <r>
    <x v="3"/>
    <s v="FRANCE"/>
    <s v="CAMARET"/>
    <x v="2"/>
    <s v="NON MERCHANT"/>
    <n v="1"/>
    <s v="Global"/>
    <n v="1"/>
    <x v="0"/>
    <x v="385"/>
    <n v="2.52"/>
    <n v="2.52"/>
  </r>
  <r>
    <x v="3"/>
    <s v="FRANCE"/>
    <s v="CARPENTRAS"/>
    <x v="2"/>
    <s v="NON MERCHANT"/>
    <n v="1"/>
    <s v="Global"/>
    <n v="0.76"/>
    <x v="0"/>
    <x v="366"/>
    <n v="0.23100000000000001"/>
    <n v="0.17599999999999999"/>
  </r>
  <r>
    <x v="3"/>
    <s v="FRANCE"/>
    <s v="CASES DE PENE"/>
    <x v="2"/>
    <s v="NON MERCHANT"/>
    <n v="1"/>
    <s v="Global"/>
    <n v="1"/>
    <x v="0"/>
    <x v="386"/>
    <n v="0.17499999999999999"/>
    <n v="0.17499999999999999"/>
  </r>
  <r>
    <x v="3"/>
    <s v="FRANCE"/>
    <s v="CASSIS"/>
    <x v="2"/>
    <s v="NON MERCHANT"/>
    <n v="1"/>
    <s v="Global"/>
    <n v="1"/>
    <x v="0"/>
    <x v="387"/>
    <n v="1.1519999999999999"/>
    <n v="1.1519999999999999"/>
  </r>
  <r>
    <x v="3"/>
    <s v="FRANCE"/>
    <s v="CASTELSARRASIN"/>
    <x v="2"/>
    <s v="NON MERCHANT"/>
    <n v="1"/>
    <s v="Global"/>
    <n v="1"/>
    <x v="0"/>
    <x v="388"/>
    <n v="3.552"/>
    <n v="3.552"/>
  </r>
  <r>
    <x v="3"/>
    <s v="FRANCE"/>
    <s v="CASTIFAO"/>
    <x v="2"/>
    <s v="NON MERCHANT"/>
    <n v="1"/>
    <s v="Global"/>
    <n v="0.95"/>
    <x v="0"/>
    <x v="389"/>
    <n v="2.64"/>
    <n v="2.508"/>
  </r>
  <r>
    <x v="3"/>
    <s v="FRANCE"/>
    <s v="CAUMONT SUR DURANCE"/>
    <x v="2"/>
    <s v="NON MERCHANT"/>
    <n v="1"/>
    <s v="Global"/>
    <n v="1"/>
    <x v="0"/>
    <x v="390"/>
    <n v="0.439"/>
    <n v="0.439"/>
  </r>
  <r>
    <x v="3"/>
    <s v="FRANCE"/>
    <s v="CAUSSADE"/>
    <x v="2"/>
    <s v="NON MERCHANT"/>
    <n v="1"/>
    <s v="Global"/>
    <n v="1"/>
    <x v="1"/>
    <x v="363"/>
    <n v="0.25"/>
    <n v="0.25"/>
  </r>
  <r>
    <x v="3"/>
    <s v="FRANCE"/>
    <s v="CAVAILLON"/>
    <x v="2"/>
    <s v="NON MERCHANT"/>
    <n v="1"/>
    <s v="Global"/>
    <n v="1"/>
    <x v="0"/>
    <x v="391"/>
    <n v="1.2869999999999999"/>
    <n v="1.2869999999999999"/>
  </r>
  <r>
    <x v="3"/>
    <s v="FRANCE"/>
    <s v="CAYLUS"/>
    <x v="2"/>
    <s v="NON MERCHANT"/>
    <n v="1"/>
    <s v="Global"/>
    <n v="1"/>
    <x v="1"/>
    <x v="363"/>
    <n v="0.25"/>
    <n v="0.25"/>
  </r>
  <r>
    <x v="3"/>
    <s v="FRANCE"/>
    <s v="CERENCES"/>
    <x v="2"/>
    <s v="NON MERCHANT"/>
    <n v="1"/>
    <s v="Global"/>
    <n v="1"/>
    <x v="0"/>
    <x v="392"/>
    <n v="0.32700000000000001"/>
    <n v="0.32700000000000001"/>
  </r>
  <r>
    <x v="3"/>
    <s v="FRANCE"/>
    <s v="CHAPONOST"/>
    <x v="2"/>
    <s v="NON MERCHANT"/>
    <n v="1"/>
    <s v="Global"/>
    <n v="1"/>
    <x v="0"/>
    <x v="393"/>
    <n v="0.215"/>
    <n v="0.215"/>
  </r>
  <r>
    <x v="3"/>
    <s v="FRANCE"/>
    <s v="CHARTRES DE BRETAGNE"/>
    <x v="2"/>
    <s v="NON MERCHANT"/>
    <n v="1"/>
    <s v="Global"/>
    <n v="1"/>
    <x v="0"/>
    <x v="394"/>
    <n v="2.5999999999999999E-2"/>
    <n v="2.5999999999999999E-2"/>
  </r>
  <r>
    <x v="3"/>
    <s v="FRANCE"/>
    <s v="CHASSENEUIL SUR BONNIEURE"/>
    <x v="2"/>
    <s v="NON MERCHANT"/>
    <n v="1"/>
    <s v="Global"/>
    <n v="0.51"/>
    <x v="0"/>
    <x v="360"/>
    <n v="9.5000000000000001E-2"/>
    <n v="4.8000000000000001E-2"/>
  </r>
  <r>
    <x v="3"/>
    <s v="FRANCE"/>
    <s v="CHASSIERS"/>
    <x v="2"/>
    <s v="NON MERCHANT"/>
    <n v="1"/>
    <s v="Global"/>
    <n v="1"/>
    <x v="0"/>
    <x v="360"/>
    <n v="9.5000000000000001E-2"/>
    <n v="9.5000000000000001E-2"/>
  </r>
  <r>
    <x v="3"/>
    <s v="FRANCE"/>
    <s v="CHATEAUNEUF DU RHONE"/>
    <x v="2"/>
    <s v="NON MERCHANT"/>
    <n v="1"/>
    <s v="Global"/>
    <n v="0.55000000000000004"/>
    <x v="0"/>
    <x v="395"/>
    <n v="0.88500000000000001"/>
    <n v="0.48699999999999999"/>
  </r>
  <r>
    <x v="3"/>
    <s v="FRANCE"/>
    <s v="CHATEAUNEUF DU RHONE"/>
    <x v="2"/>
    <s v="NON MERCHANT"/>
    <n v="1"/>
    <s v="Global"/>
    <n v="1"/>
    <x v="0"/>
    <x v="396"/>
    <n v="0.41199999999999998"/>
    <n v="0.41199999999999998"/>
  </r>
  <r>
    <x v="3"/>
    <s v="FRANCE"/>
    <s v="CHATEAUNEUF SUR ISERE"/>
    <x v="2"/>
    <s v="NON MERCHANT"/>
    <n v="1"/>
    <s v="Global"/>
    <n v="1"/>
    <x v="0"/>
    <x v="397"/>
    <n v="0.56499999999999995"/>
    <n v="0.56499999999999995"/>
  </r>
  <r>
    <x v="3"/>
    <s v="FRANCE"/>
    <s v="CHATEAUNEUF SUR ISERE"/>
    <x v="2"/>
    <s v="NON MERCHANT"/>
    <n v="1"/>
    <s v="Global"/>
    <n v="1"/>
    <x v="1"/>
    <x v="363"/>
    <n v="0.25"/>
    <n v="0.25"/>
  </r>
  <r>
    <x v="3"/>
    <s v="FRANCE"/>
    <s v="CHATEAURENARD(13)"/>
    <x v="2"/>
    <s v="NON MERCHANT"/>
    <n v="0.501"/>
    <s v="Equity"/>
    <n v="0.501"/>
    <x v="0"/>
    <x v="268"/>
    <n v="3.5070000000000001"/>
    <n v="3.5070000000000001"/>
  </r>
  <r>
    <x v="3"/>
    <s v="FRANCE"/>
    <s v="CHATELLERAULT"/>
    <x v="2"/>
    <s v="NON MERCHANT"/>
    <n v="1"/>
    <s v="Global"/>
    <n v="1"/>
    <x v="0"/>
    <x v="398"/>
    <n v="8.3000000000000007"/>
    <n v="8.3000000000000007"/>
  </r>
  <r>
    <x v="3"/>
    <s v="FRANCE"/>
    <s v="CN'AIR OTHER"/>
    <x v="2"/>
    <s v="NON MERCHANT"/>
    <n v="1"/>
    <s v="Global"/>
    <n v="0.49980000000000002"/>
    <x v="0"/>
    <x v="399"/>
    <n v="15"/>
    <n v="7.4969999999999999"/>
  </r>
  <r>
    <x v="3"/>
    <s v="FRANCE"/>
    <s v="CODELANNES"/>
    <x v="2"/>
    <s v="NON MERCHANT"/>
    <n v="0.2"/>
    <s v="Equity"/>
    <n v="0.2"/>
    <x v="0"/>
    <x v="400"/>
    <n v="0.56299999999999994"/>
    <n v="0.56299999999999994"/>
  </r>
  <r>
    <x v="3"/>
    <s v="FRANCE"/>
    <s v="COL DE LA DONA"/>
    <x v="2"/>
    <s v="NON MERCHANT"/>
    <n v="1"/>
    <s v="Global"/>
    <n v="1"/>
    <x v="1"/>
    <x v="167"/>
    <n v="5"/>
    <n v="5"/>
  </r>
  <r>
    <x v="3"/>
    <s v="FRANCE"/>
    <s v="COMBEROUGER"/>
    <x v="2"/>
    <s v="NON MERCHANT"/>
    <n v="1"/>
    <s v="Global"/>
    <n v="1"/>
    <x v="1"/>
    <x v="363"/>
    <n v="0.25"/>
    <n v="0.25"/>
  </r>
  <r>
    <x v="3"/>
    <s v="FRANCE"/>
    <s v="CORREZE"/>
    <x v="2"/>
    <s v="NON MERCHANT"/>
    <n v="0.5"/>
    <s v="Equity"/>
    <n v="0.5"/>
    <x v="0"/>
    <x v="140"/>
    <n v="6"/>
    <n v="6"/>
  </r>
  <r>
    <x v="3"/>
    <s v="FRANCE"/>
    <s v="COTIGNAC"/>
    <x v="2"/>
    <s v="NON MERCHANT"/>
    <n v="1"/>
    <s v="Global"/>
    <n v="1"/>
    <x v="0"/>
    <x v="401"/>
    <n v="3.5339999999999998"/>
    <n v="3.5339999999999998"/>
  </r>
  <r>
    <x v="3"/>
    <s v="FRANCE"/>
    <s v="CURBANS(04)"/>
    <x v="2"/>
    <s v="NON MERCHANT"/>
    <n v="0.4"/>
    <s v="Equity"/>
    <n v="0.4"/>
    <x v="0"/>
    <x v="402"/>
    <n v="10.44"/>
    <n v="10.44"/>
  </r>
  <r>
    <x v="3"/>
    <s v="FRANCE"/>
    <s v="DIEULEFIT"/>
    <x v="2"/>
    <s v="NON MERCHANT"/>
    <n v="1"/>
    <s v="Global"/>
    <n v="0.51"/>
    <x v="0"/>
    <x v="403"/>
    <n v="7.8E-2"/>
    <n v="0.04"/>
  </r>
  <r>
    <x v="3"/>
    <s v="FRANCE"/>
    <s v="DONZERE"/>
    <x v="2"/>
    <s v="NON MERCHANT"/>
    <n v="1"/>
    <s v="Global"/>
    <n v="0.49980000000000002"/>
    <x v="0"/>
    <x v="292"/>
    <n v="3.9"/>
    <n v="1.9490000000000001"/>
  </r>
  <r>
    <x v="3"/>
    <s v="FRANCE"/>
    <s v="DONZERE"/>
    <x v="2"/>
    <s v="NON MERCHANT"/>
    <n v="1"/>
    <s v="Global"/>
    <n v="0.76"/>
    <x v="0"/>
    <x v="360"/>
    <n v="9.5000000000000001E-2"/>
    <n v="7.1999999999999995E-2"/>
  </r>
  <r>
    <x v="3"/>
    <s v="FRANCE"/>
    <s v="DONZERE"/>
    <x v="2"/>
    <s v="NON MERCHANT"/>
    <n v="1"/>
    <s v="Global"/>
    <n v="1"/>
    <x v="0"/>
    <x v="404"/>
    <n v="0.26500000000000001"/>
    <n v="0.26500000000000001"/>
  </r>
  <r>
    <x v="3"/>
    <s v="FRANCE"/>
    <s v="DRAMBON"/>
    <x v="2"/>
    <s v="MERCHANT"/>
    <n v="1"/>
    <s v="Global"/>
    <n v="1"/>
    <x v="0"/>
    <x v="140"/>
    <n v="12"/>
    <n v="12"/>
  </r>
  <r>
    <x v="3"/>
    <s v="FRANCE"/>
    <s v="ENNEZAT"/>
    <x v="2"/>
    <s v="NON MERCHANT"/>
    <n v="1"/>
    <s v="Global"/>
    <n v="0.81"/>
    <x v="0"/>
    <x v="405"/>
    <n v="1.8720000000000001"/>
    <n v="1.516"/>
  </r>
  <r>
    <x v="3"/>
    <s v="FRANCE"/>
    <s v="ENNEZAT"/>
    <x v="2"/>
    <s v="NON MERCHANT"/>
    <n v="1"/>
    <s v="Global"/>
    <n v="1"/>
    <x v="0"/>
    <x v="406"/>
    <n v="0.65400000000000003"/>
    <n v="0.65400000000000003"/>
  </r>
  <r>
    <x v="3"/>
    <s v="FRANCE"/>
    <s v="EXCIDEUIL"/>
    <x v="2"/>
    <s v="NON MERCHANT"/>
    <n v="1"/>
    <s v="Global"/>
    <n v="1"/>
    <x v="0"/>
    <x v="370"/>
    <n v="0.1"/>
    <n v="0.1"/>
  </r>
  <r>
    <x v="3"/>
    <s v="FRANCE"/>
    <s v="FAUGERES"/>
    <x v="2"/>
    <s v="NON MERCHANT"/>
    <n v="1"/>
    <s v="Global"/>
    <n v="1"/>
    <x v="0"/>
    <x v="407"/>
    <n v="0.27"/>
    <n v="0.27"/>
  </r>
  <r>
    <x v="3"/>
    <s v="FRANCE"/>
    <s v="FILLE-SUR-SARTHE"/>
    <x v="2"/>
    <s v="NON MERCHANT"/>
    <n v="0.19500000000000001"/>
    <s v="Equity"/>
    <n v="0.19500000000000001"/>
    <x v="0"/>
    <x v="148"/>
    <n v="0.78"/>
    <n v="0.78"/>
  </r>
  <r>
    <x v="3"/>
    <s v="FRANCE"/>
    <s v="FONTENAY"/>
    <x v="2"/>
    <s v="NON MERCHANT"/>
    <n v="0.2"/>
    <s v="Equity"/>
    <n v="0.2"/>
    <x v="0"/>
    <x v="35"/>
    <n v="1.714"/>
    <n v="1.714"/>
  </r>
  <r>
    <x v="3"/>
    <s v="FRANCE"/>
    <s v="GAREIN"/>
    <x v="2"/>
    <s v="NON MERCHANT"/>
    <n v="1"/>
    <s v="Global"/>
    <n v="1"/>
    <x v="0"/>
    <x v="408"/>
    <n v="5.9880000000000004"/>
    <n v="5.9880000000000004"/>
  </r>
  <r>
    <x v="3"/>
    <s v="FRANCE"/>
    <s v="GRAMAT"/>
    <x v="2"/>
    <s v="NON MERCHANT"/>
    <n v="1"/>
    <s v="Global"/>
    <n v="0.49980000000000002"/>
    <x v="1"/>
    <x v="167"/>
    <n v="5"/>
    <n v="2.4990000000000001"/>
  </r>
  <r>
    <x v="3"/>
    <s v="FRANCE"/>
    <s v="GRANS"/>
    <x v="2"/>
    <s v="NON MERCHANT"/>
    <n v="1"/>
    <s v="Global"/>
    <n v="1"/>
    <x v="0"/>
    <x v="409"/>
    <n v="0.624"/>
    <n v="0.624"/>
  </r>
  <r>
    <x v="3"/>
    <s v="FRANCE"/>
    <s v="GRAVESON"/>
    <x v="2"/>
    <s v="NON MERCHANT"/>
    <n v="1"/>
    <s v="Global"/>
    <n v="1"/>
    <x v="0"/>
    <x v="410"/>
    <n v="0.69599999999999995"/>
    <n v="0.69599999999999995"/>
  </r>
  <r>
    <x v="3"/>
    <s v="FRANCE"/>
    <s v="GREOUX"/>
    <x v="2"/>
    <s v="NON MERCHANT"/>
    <n v="0.2"/>
    <s v="Equity"/>
    <n v="0.2"/>
    <x v="0"/>
    <x v="411"/>
    <n v="11.662000000000001"/>
    <n v="11.662000000000001"/>
  </r>
  <r>
    <x v="3"/>
    <s v="FRANCE"/>
    <s v="GREOUX"/>
    <x v="2"/>
    <s v="NON MERCHANT"/>
    <n v="1"/>
    <s v="Global"/>
    <n v="1"/>
    <x v="0"/>
    <x v="412"/>
    <n v="11.99"/>
    <n v="11.99"/>
  </r>
  <r>
    <x v="3"/>
    <s v="FRANCE"/>
    <s v="GRISOLLES"/>
    <x v="2"/>
    <s v="NON MERCHANT"/>
    <n v="1"/>
    <s v="Global"/>
    <n v="1"/>
    <x v="0"/>
    <x v="360"/>
    <n v="9.5000000000000001E-2"/>
    <n v="9.5000000000000001E-2"/>
  </r>
  <r>
    <x v="3"/>
    <s v="FRANCE"/>
    <s v="GROS-CHASTANG(19)"/>
    <x v="2"/>
    <s v="NON MERCHANT"/>
    <n v="0.501"/>
    <s v="Equity"/>
    <n v="0.501"/>
    <x v="0"/>
    <x v="140"/>
    <n v="6.0119999999999996"/>
    <n v="6.0119999999999996"/>
  </r>
  <r>
    <x v="3"/>
    <s v="FRANCE"/>
    <s v="HAUTE MONTAGNE"/>
    <x v="2"/>
    <s v="NON MERCHANT"/>
    <n v="0.15"/>
    <s v="Equity"/>
    <n v="0.15"/>
    <x v="0"/>
    <x v="140"/>
    <n v="1.8"/>
    <n v="1.8"/>
  </r>
  <r>
    <x v="3"/>
    <s v="FRANCE"/>
    <s v="IOVI"/>
    <x v="2"/>
    <s v="NON MERCHANT"/>
    <n v="0.1"/>
    <s v="Equity"/>
    <n v="0.1"/>
    <x v="0"/>
    <x v="413"/>
    <n v="1.1679999999999999"/>
    <n v="1.1679999999999999"/>
  </r>
  <r>
    <x v="3"/>
    <s v="FRANCE"/>
    <s v="ISSOUDUN"/>
    <x v="2"/>
    <s v="NON MERCHANT"/>
    <n v="1"/>
    <s v="Global"/>
    <n v="1"/>
    <x v="0"/>
    <x v="261"/>
    <n v="6.4"/>
    <n v="6.4"/>
  </r>
  <r>
    <x v="3"/>
    <s v="FRANCE"/>
    <s v="ISTRES 2"/>
    <x v="2"/>
    <s v="NON MERCHANT"/>
    <n v="1"/>
    <s v="Global"/>
    <n v="1"/>
    <x v="1"/>
    <x v="414"/>
    <n v="10.5"/>
    <n v="10.5"/>
  </r>
  <r>
    <x v="3"/>
    <s v="FRANCE"/>
    <s v="JONQUIERES"/>
    <x v="2"/>
    <s v="NON MERCHANT"/>
    <n v="1"/>
    <s v="Global"/>
    <n v="1"/>
    <x v="0"/>
    <x v="415"/>
    <n v="4.83"/>
    <n v="4.83"/>
  </r>
  <r>
    <x v="3"/>
    <s v="FRANCE"/>
    <s v="LA BATIE"/>
    <x v="2"/>
    <s v="NON MERCHANT"/>
    <n v="0.2"/>
    <s v="Equity"/>
    <n v="0.2"/>
    <x v="0"/>
    <x v="412"/>
    <n v="2.3980000000000001"/>
    <n v="2.3980000000000001"/>
  </r>
  <r>
    <x v="3"/>
    <s v="FRANCE"/>
    <s v="LA CHAPELLE SOUS AUBENAS"/>
    <x v="2"/>
    <s v="NON MERCHANT"/>
    <n v="1"/>
    <s v="Global"/>
    <n v="1"/>
    <x v="0"/>
    <x v="416"/>
    <n v="9.7000000000000003E-2"/>
    <n v="9.7000000000000003E-2"/>
  </r>
  <r>
    <x v="3"/>
    <s v="FRANCE"/>
    <s v="LA CITRINCHE"/>
    <x v="2"/>
    <s v="NON MERCHANT"/>
    <n v="0.61"/>
    <s v="Equity"/>
    <n v="0.61"/>
    <x v="0"/>
    <x v="161"/>
    <n v="2.7450000000000001"/>
    <n v="2.7450000000000001"/>
  </r>
  <r>
    <x v="3"/>
    <s v="FRANCE"/>
    <s v="LA COMBE"/>
    <x v="2"/>
    <s v="NON MERCHANT"/>
    <n v="0.5"/>
    <s v="Equity"/>
    <n v="0.5"/>
    <x v="0"/>
    <x v="202"/>
    <n v="2.2349999999999999"/>
    <n v="2.2349999999999999"/>
  </r>
  <r>
    <x v="3"/>
    <s v="FRANCE"/>
    <s v="LA COTE ST ANDRE"/>
    <x v="2"/>
    <s v="NON MERCHANT"/>
    <n v="1"/>
    <s v="Global"/>
    <n v="0.6"/>
    <x v="0"/>
    <x v="379"/>
    <n v="0.21"/>
    <n v="0.126"/>
  </r>
  <r>
    <x v="3"/>
    <s v="FRANCE"/>
    <s v="LA COTE ST ANDRE"/>
    <x v="2"/>
    <s v="NON MERCHANT"/>
    <n v="1"/>
    <s v="Global"/>
    <n v="1"/>
    <x v="0"/>
    <x v="379"/>
    <n v="0.21"/>
    <n v="0.21"/>
  </r>
  <r>
    <x v="3"/>
    <s v="FRANCE"/>
    <s v="LA FORCE"/>
    <x v="2"/>
    <s v="NON MERCHANT"/>
    <n v="1"/>
    <s v="Global"/>
    <n v="1"/>
    <x v="0"/>
    <x v="370"/>
    <n v="0.1"/>
    <n v="0.1"/>
  </r>
  <r>
    <x v="3"/>
    <s v="FRANCE"/>
    <s v="LA GARDE"/>
    <x v="2"/>
    <s v="NON MERCHANT"/>
    <n v="1"/>
    <s v="Global"/>
    <n v="1"/>
    <x v="0"/>
    <x v="417"/>
    <n v="0.24"/>
    <n v="0.24"/>
  </r>
  <r>
    <x v="3"/>
    <s v="FRANCE"/>
    <s v="LA GOUTELLE"/>
    <x v="2"/>
    <s v="NON MERCHANT"/>
    <n v="1"/>
    <s v="Global"/>
    <n v="1"/>
    <x v="1"/>
    <x v="363"/>
    <n v="0.25"/>
    <n v="0.25"/>
  </r>
  <r>
    <x v="3"/>
    <s v="FRANCE"/>
    <s v="LA HAYE PESNEL"/>
    <x v="2"/>
    <s v="NON MERCHANT"/>
    <n v="1"/>
    <s v="Global"/>
    <n v="1"/>
    <x v="0"/>
    <x v="418"/>
    <n v="0.114"/>
    <n v="0.114"/>
  </r>
  <r>
    <x v="3"/>
    <s v="FRANCE"/>
    <s v="LA MAISSE"/>
    <x v="2"/>
    <s v="NON MERCHANT"/>
    <n v="0.15"/>
    <s v="Equity"/>
    <n v="0.15"/>
    <x v="0"/>
    <x v="140"/>
    <n v="1.8"/>
    <n v="1.8"/>
  </r>
  <r>
    <x v="3"/>
    <s v="FRANCE"/>
    <s v="LA MASSUGUIÈRE"/>
    <x v="2"/>
    <s v="NON MERCHANT"/>
    <n v="0.1"/>
    <s v="Equity"/>
    <n v="0.1"/>
    <x v="0"/>
    <x v="419"/>
    <n v="0.79400000000000004"/>
    <n v="0.79400000000000004"/>
  </r>
  <r>
    <x v="3"/>
    <s v="FRANCE"/>
    <s v="LA MONTAGNE"/>
    <x v="2"/>
    <s v="NON MERCHANT"/>
    <n v="0.51"/>
    <s v="Equity"/>
    <n v="0.51"/>
    <x v="0"/>
    <x v="140"/>
    <n v="6.12"/>
    <n v="6.12"/>
  </r>
  <r>
    <x v="3"/>
    <s v="FRANCE"/>
    <s v="LA MOTTE"/>
    <x v="2"/>
    <s v="NON MERCHANT"/>
    <n v="1"/>
    <s v="Global"/>
    <n v="1"/>
    <x v="1"/>
    <x v="420"/>
    <n v="11.4"/>
    <n v="11.4"/>
  </r>
  <r>
    <x v="3"/>
    <s v="FRANCE"/>
    <s v="LA ROCHE ET FLORIMONDE"/>
    <x v="2"/>
    <s v="NON MERCHANT"/>
    <n v="0.1"/>
    <s v="Equity"/>
    <n v="0.1"/>
    <x v="0"/>
    <x v="421"/>
    <n v="1.044"/>
    <n v="1.044"/>
  </r>
  <r>
    <x v="3"/>
    <s v="FRANCE"/>
    <s v="LACOURT ST-PIERRE"/>
    <x v="2"/>
    <s v="NON MERCHANT"/>
    <n v="0.2"/>
    <s v="Equity"/>
    <n v="0.2"/>
    <x v="0"/>
    <x v="412"/>
    <n v="2.3980000000000001"/>
    <n v="2.3980000000000001"/>
  </r>
  <r>
    <x v="3"/>
    <s v="FRANCE"/>
    <s v="LAGRAULET DU GERS"/>
    <x v="2"/>
    <s v="NON MERCHANT"/>
    <n v="1"/>
    <s v="Global"/>
    <n v="1"/>
    <x v="1"/>
    <x v="363"/>
    <n v="0.25"/>
    <n v="0.25"/>
  </r>
  <r>
    <x v="3"/>
    <s v="FRANCE"/>
    <s v="LALINDE"/>
    <x v="2"/>
    <s v="NON MERCHANT"/>
    <n v="1"/>
    <s v="Global"/>
    <n v="1"/>
    <x v="0"/>
    <x v="370"/>
    <n v="0.1"/>
    <n v="0.1"/>
  </r>
  <r>
    <x v="3"/>
    <s v="FRANCE"/>
    <s v="LAMOTTE-DU-RHONE"/>
    <x v="2"/>
    <s v="NON MERCHANT"/>
    <n v="1"/>
    <s v="Global"/>
    <n v="1"/>
    <x v="0"/>
    <x v="422"/>
    <n v="0.112"/>
    <n v="0.112"/>
  </r>
  <r>
    <x v="3"/>
    <s v="FRANCE"/>
    <s v="LANGON"/>
    <x v="2"/>
    <s v="NON MERCHANT"/>
    <n v="1"/>
    <s v="Global"/>
    <n v="1"/>
    <x v="1"/>
    <x v="423"/>
    <n v="0.70199999999999996"/>
    <n v="0.70199999999999996"/>
  </r>
  <r>
    <x v="3"/>
    <s v="FRANCE"/>
    <s v="LAPENCHE"/>
    <x v="2"/>
    <s v="NON MERCHANT"/>
    <n v="1"/>
    <s v="Global"/>
    <n v="1"/>
    <x v="1"/>
    <x v="363"/>
    <n v="0.25"/>
    <n v="0.25"/>
  </r>
  <r>
    <x v="3"/>
    <s v="FRANCE"/>
    <s v="LARGENTIÈRE (07)"/>
    <x v="2"/>
    <s v="NON MERCHANT"/>
    <n v="0.17493"/>
    <s v="Equity"/>
    <n v="0.17493"/>
    <x v="0"/>
    <x v="140"/>
    <n v="2.0990000000000002"/>
    <n v="2.0990000000000002"/>
  </r>
  <r>
    <x v="3"/>
    <s v="FRANCE"/>
    <s v="L'AUVIÈRE"/>
    <x v="2"/>
    <s v="NON MERCHANT"/>
    <n v="0.1"/>
    <s v="Equity"/>
    <n v="0.1"/>
    <x v="0"/>
    <x v="424"/>
    <n v="0.63200000000000001"/>
    <n v="0.63200000000000001"/>
  </r>
  <r>
    <x v="3"/>
    <s v="FRANCE"/>
    <s v="LE BARROUX"/>
    <x v="2"/>
    <s v="NON MERCHANT"/>
    <n v="1"/>
    <s v="Global"/>
    <n v="1"/>
    <x v="0"/>
    <x v="425"/>
    <n v="0.27900000000000003"/>
    <n v="0.27900000000000003"/>
  </r>
  <r>
    <x v="3"/>
    <s v="FRANCE"/>
    <s v="LE BOSC(34)"/>
    <x v="2"/>
    <s v="NON MERCHANT"/>
    <n v="0.501"/>
    <s v="Equity"/>
    <n v="0.501"/>
    <x v="0"/>
    <x v="158"/>
    <n v="4.609"/>
    <n v="4.609"/>
  </r>
  <r>
    <x v="3"/>
    <s v="FRANCE"/>
    <s v="LE BUGUE"/>
    <x v="2"/>
    <s v="NON MERCHANT"/>
    <n v="1"/>
    <s v="Global"/>
    <n v="1"/>
    <x v="0"/>
    <x v="370"/>
    <n v="0.1"/>
    <n v="0.1"/>
  </r>
  <r>
    <x v="3"/>
    <s v="FRANCE"/>
    <s v="LE POUZIN"/>
    <x v="2"/>
    <s v="NON MERCHANT"/>
    <n v="1"/>
    <s v="Global"/>
    <n v="0.49980000000000002"/>
    <x v="0"/>
    <x v="426"/>
    <n v="3.42"/>
    <n v="1.7090000000000001"/>
  </r>
  <r>
    <x v="3"/>
    <s v="FRANCE"/>
    <s v="LE PUY-SAINTE-REPARADE"/>
    <x v="2"/>
    <s v="NON MERCHANT"/>
    <n v="1"/>
    <s v="Global"/>
    <n v="1"/>
    <x v="1"/>
    <x v="363"/>
    <n v="0.25"/>
    <n v="0.25"/>
  </r>
  <r>
    <x v="3"/>
    <s v="FRANCE"/>
    <s v="LE ROVE"/>
    <x v="2"/>
    <s v="NON MERCHANT"/>
    <n v="1"/>
    <s v="Global"/>
    <n v="1"/>
    <x v="0"/>
    <x v="176"/>
    <n v="0.17599999999999999"/>
    <n v="0.17599999999999999"/>
  </r>
  <r>
    <x v="3"/>
    <s v="FRANCE"/>
    <s v="LE SALZET"/>
    <x v="2"/>
    <s v="NON MERCHANT"/>
    <n v="0.1"/>
    <s v="Equity"/>
    <n v="0.1"/>
    <x v="0"/>
    <x v="427"/>
    <n v="2.3980000000000001"/>
    <n v="2.3980000000000001"/>
  </r>
  <r>
    <x v="3"/>
    <s v="FRANCE"/>
    <s v="LE TEIL"/>
    <x v="2"/>
    <s v="NON MERCHANT"/>
    <n v="1"/>
    <s v="Global"/>
    <n v="0.5"/>
    <x v="0"/>
    <x v="360"/>
    <n v="9.5000000000000001E-2"/>
    <n v="4.8000000000000001E-2"/>
  </r>
  <r>
    <x v="3"/>
    <s v="FRANCE"/>
    <s v="LE TEIL"/>
    <x v="2"/>
    <s v="NON MERCHANT"/>
    <n v="1"/>
    <s v="Global"/>
    <n v="1"/>
    <x v="0"/>
    <x v="428"/>
    <n v="0.56100000000000005"/>
    <n v="0.56100000000000005"/>
  </r>
  <r>
    <x v="3"/>
    <s v="FRANCE"/>
    <s v="LEI ROUMPIDOU DE BONNEVA"/>
    <x v="2"/>
    <s v="NON MERCHANT"/>
    <n v="0.1"/>
    <s v="Equity"/>
    <n v="0.1"/>
    <x v="0"/>
    <x v="429"/>
    <n v="0.61599999999999999"/>
    <n v="0.61599999999999999"/>
  </r>
  <r>
    <x v="3"/>
    <s v="FRANCE"/>
    <s v="LES PALLIÈRES"/>
    <x v="2"/>
    <s v="NON MERCHANT"/>
    <n v="0.15"/>
    <s v="Equity"/>
    <n v="0.15"/>
    <x v="0"/>
    <x v="151"/>
    <n v="0.9"/>
    <n v="0.9"/>
  </r>
  <r>
    <x v="3"/>
    <s v="FRANCE"/>
    <s v="LES PLAINES DE LA GARDE"/>
    <x v="2"/>
    <s v="NON MERCHANT"/>
    <n v="0.51"/>
    <s v="Equity"/>
    <n v="0.51"/>
    <x v="0"/>
    <x v="140"/>
    <n v="6.12"/>
    <n v="6.12"/>
  </r>
  <r>
    <x v="3"/>
    <s v="FRANCE"/>
    <s v="LES TOURETTES"/>
    <x v="2"/>
    <s v="NON MERCHANT"/>
    <n v="0.1"/>
    <s v="Equity"/>
    <n v="0.1"/>
    <x v="0"/>
    <x v="430"/>
    <n v="1.1990000000000001"/>
    <n v="1.1990000000000001"/>
  </r>
  <r>
    <x v="3"/>
    <s v="FRANCE"/>
    <s v="LES TOURRETTES (26)"/>
    <x v="2"/>
    <s v="NON MERCHANT"/>
    <n v="1"/>
    <s v="Global"/>
    <n v="0.49980000000000002"/>
    <x v="0"/>
    <x v="12"/>
    <n v="0.3"/>
    <n v="0.15"/>
  </r>
  <r>
    <x v="3"/>
    <s v="FRANCE"/>
    <s v="LIGUGE"/>
    <x v="2"/>
    <s v="NON MERCHANT"/>
    <n v="0.2"/>
    <s v="Equity"/>
    <n v="0.2"/>
    <x v="0"/>
    <x v="431"/>
    <n v="1.2669999999999999"/>
    <n v="1.2669999999999999"/>
  </r>
  <r>
    <x v="3"/>
    <s v="FRANCE"/>
    <s v="LIVRON SUR DROME"/>
    <x v="2"/>
    <s v="NON MERCHANT"/>
    <n v="1"/>
    <s v="Global"/>
    <n v="1"/>
    <x v="0"/>
    <x v="360"/>
    <n v="9.5000000000000001E-2"/>
    <n v="9.5000000000000001E-2"/>
  </r>
  <r>
    <x v="3"/>
    <s v="FRANCE"/>
    <s v="LODÈVE"/>
    <x v="2"/>
    <s v="NON MERCHANT"/>
    <n v="0.5"/>
    <s v="Equity"/>
    <n v="0.5"/>
    <x v="0"/>
    <x v="432"/>
    <n v="2.4950000000000001"/>
    <n v="2.4950000000000001"/>
  </r>
  <r>
    <x v="3"/>
    <s v="FRANCE"/>
    <s v="LORIOL-DU-COMTAT"/>
    <x v="2"/>
    <s v="NON MERCHANT"/>
    <n v="1"/>
    <s v="Global"/>
    <n v="1"/>
    <x v="0"/>
    <x v="433"/>
    <n v="1.54"/>
    <n v="1.54"/>
  </r>
  <r>
    <x v="3"/>
    <s v="FRANCE"/>
    <s v="LURS"/>
    <x v="2"/>
    <s v="NON MERCHANT"/>
    <n v="1"/>
    <s v="Global"/>
    <n v="1"/>
    <x v="0"/>
    <x v="360"/>
    <n v="9.5000000000000001E-2"/>
    <n v="9.5000000000000001E-2"/>
  </r>
  <r>
    <x v="3"/>
    <s v="FRANCE"/>
    <s v="MALATAVERNE"/>
    <x v="2"/>
    <s v="NON MERCHANT"/>
    <n v="1"/>
    <s v="Global"/>
    <n v="1"/>
    <x v="0"/>
    <x v="363"/>
    <n v="0.25"/>
    <n v="0.25"/>
  </r>
  <r>
    <x v="3"/>
    <s v="FRANCE"/>
    <s v="MALISSARD"/>
    <x v="2"/>
    <s v="NON MERCHANT"/>
    <n v="1"/>
    <s v="Global"/>
    <n v="1"/>
    <x v="0"/>
    <x v="434"/>
    <n v="0.63700000000000001"/>
    <n v="0.63700000000000001"/>
  </r>
  <r>
    <x v="3"/>
    <s v="FRANCE"/>
    <s v="MARCOLÈS(15)"/>
    <x v="2"/>
    <s v="NON MERCHANT"/>
    <n v="0.501"/>
    <s v="Equity"/>
    <n v="0.501"/>
    <x v="0"/>
    <x v="140"/>
    <n v="6.0119999999999996"/>
    <n v="6.0119999999999996"/>
  </r>
  <r>
    <x v="3"/>
    <s v="FRANCE"/>
    <s v="MAREUIL"/>
    <x v="2"/>
    <s v="NON MERCHANT"/>
    <n v="1"/>
    <s v="Global"/>
    <n v="1"/>
    <x v="0"/>
    <x v="370"/>
    <n v="0.1"/>
    <n v="0.1"/>
  </r>
  <r>
    <x v="3"/>
    <s v="FRANCE"/>
    <s v="MARGUERITTES"/>
    <x v="2"/>
    <s v="NON MERCHANT"/>
    <n v="1"/>
    <s v="Global"/>
    <n v="0.76"/>
    <x v="0"/>
    <x v="360"/>
    <n v="9.5000000000000001E-2"/>
    <n v="7.1999999999999995E-2"/>
  </r>
  <r>
    <x v="3"/>
    <s v="FRANCE"/>
    <s v="MARIGNANE"/>
    <x v="2"/>
    <s v="NON MERCHANT"/>
    <n v="1"/>
    <s v="Global"/>
    <n v="1"/>
    <x v="0"/>
    <x v="435"/>
    <n v="0.41599999999999998"/>
    <n v="0.41599999999999998"/>
  </r>
  <r>
    <x v="3"/>
    <s v="FRANCE"/>
    <s v="MARMAGNE"/>
    <x v="2"/>
    <s v="NON MERCHANT"/>
    <n v="1"/>
    <s v="Global"/>
    <n v="1"/>
    <x v="0"/>
    <x v="436"/>
    <n v="3.0859999999999999"/>
    <n v="3.0859999999999999"/>
  </r>
  <r>
    <x v="3"/>
    <s v="FRANCE"/>
    <s v="MARTIGUES"/>
    <x v="2"/>
    <s v="NON MERCHANT"/>
    <n v="1"/>
    <s v="Global"/>
    <n v="0.81"/>
    <x v="0"/>
    <x v="437"/>
    <n v="3.306"/>
    <n v="2.6779999999999999"/>
  </r>
  <r>
    <x v="3"/>
    <s v="FRANCE"/>
    <s v="MAS GRENIER"/>
    <x v="2"/>
    <s v="NON MERCHANT"/>
    <n v="1"/>
    <s v="Global"/>
    <n v="1"/>
    <x v="0"/>
    <x v="360"/>
    <n v="9.5000000000000001E-2"/>
    <n v="9.5000000000000001E-2"/>
  </r>
  <r>
    <x v="3"/>
    <s v="FRANCE"/>
    <s v="MAURIERE LES AVIGNONS"/>
    <x v="2"/>
    <s v="NON MERCHANT"/>
    <n v="1"/>
    <s v="Global"/>
    <n v="1"/>
    <x v="0"/>
    <x v="438"/>
    <n v="0.46200000000000002"/>
    <n v="0.46200000000000002"/>
  </r>
  <r>
    <x v="3"/>
    <s v="FRANCE"/>
    <s v="MEAUX"/>
    <x v="2"/>
    <s v="NON MERCHANT"/>
    <n v="1"/>
    <s v="Global"/>
    <n v="1"/>
    <x v="1"/>
    <x v="260"/>
    <n v="17"/>
    <n v="17"/>
  </r>
  <r>
    <x v="3"/>
    <s v="FRANCE"/>
    <s v="MEYZIEU"/>
    <x v="2"/>
    <s v="NON MERCHANT"/>
    <n v="1"/>
    <s v="Global"/>
    <n v="1"/>
    <x v="0"/>
    <x v="439"/>
    <n v="0.12"/>
    <n v="0.12"/>
  </r>
  <r>
    <x v="3"/>
    <s v="FRANCE"/>
    <s v="MOISSAC"/>
    <x v="2"/>
    <s v="NON MERCHANT"/>
    <n v="1"/>
    <s v="Global"/>
    <n v="1"/>
    <x v="0"/>
    <x v="407"/>
    <n v="0.27"/>
    <n v="0.27"/>
  </r>
  <r>
    <x v="3"/>
    <s v="FRANCE"/>
    <s v="MONESTIER-MERLINES"/>
    <x v="2"/>
    <s v="NON MERCHANT"/>
    <n v="1"/>
    <s v="Global"/>
    <n v="1"/>
    <x v="1"/>
    <x v="363"/>
    <n v="0.25"/>
    <n v="0.25"/>
  </r>
  <r>
    <x v="3"/>
    <s v="FRANCE"/>
    <s v="MONSEGUR"/>
    <x v="2"/>
    <s v="NON MERCHANT"/>
    <n v="0.2"/>
    <s v="Equity"/>
    <n v="0.2"/>
    <x v="0"/>
    <x v="440"/>
    <n v="4.34"/>
    <n v="4.34"/>
  </r>
  <r>
    <x v="3"/>
    <s v="FRANCE"/>
    <s v="MONTALZAT"/>
    <x v="2"/>
    <s v="NON MERCHANT"/>
    <n v="1"/>
    <s v="Global"/>
    <n v="1"/>
    <x v="0"/>
    <x v="407"/>
    <n v="0.27"/>
    <n v="0.27"/>
  </r>
  <r>
    <x v="3"/>
    <s v="FRANCE"/>
    <s v="MONTAUBAN"/>
    <x v="2"/>
    <s v="NON MERCHANT"/>
    <n v="1"/>
    <s v="Global"/>
    <n v="1"/>
    <x v="0"/>
    <x v="441"/>
    <n v="3.8769999999999998"/>
    <n v="3.8769999999999998"/>
  </r>
  <r>
    <x v="3"/>
    <s v="FRANCE"/>
    <s v="MONTBETON"/>
    <x v="2"/>
    <s v="NON MERCHANT"/>
    <n v="0.2"/>
    <s v="Equity"/>
    <n v="0.2"/>
    <x v="0"/>
    <x v="442"/>
    <n v="1.61"/>
    <n v="1.61"/>
  </r>
  <r>
    <x v="3"/>
    <s v="FRANCE"/>
    <s v="MONTBOUCHER SUR JABRON"/>
    <x v="2"/>
    <s v="NON MERCHANT"/>
    <n v="1"/>
    <s v="Global"/>
    <n v="1"/>
    <x v="0"/>
    <x v="303"/>
    <n v="0.43"/>
    <n v="0.43"/>
  </r>
  <r>
    <x v="3"/>
    <s v="FRANCE"/>
    <s v="MONTECH"/>
    <x v="2"/>
    <s v="NON MERCHANT"/>
    <n v="1"/>
    <s v="Global"/>
    <n v="1"/>
    <x v="0"/>
    <x v="443"/>
    <n v="2.3210000000000002"/>
    <n v="2.3210000000000002"/>
  </r>
  <r>
    <x v="3"/>
    <s v="FRANCE"/>
    <s v="MONTELIER"/>
    <x v="2"/>
    <s v="NON MERCHANT"/>
    <n v="1"/>
    <s v="Global"/>
    <n v="0.81"/>
    <x v="0"/>
    <x v="444"/>
    <n v="0.25800000000000001"/>
    <n v="0.20899999999999999"/>
  </r>
  <r>
    <x v="3"/>
    <s v="FRANCE"/>
    <s v="MONTELIER"/>
    <x v="2"/>
    <s v="NON MERCHANT"/>
    <n v="1"/>
    <s v="Global"/>
    <n v="1"/>
    <x v="0"/>
    <x v="360"/>
    <n v="9.5000000000000001E-2"/>
    <n v="9.5000000000000001E-2"/>
  </r>
  <r>
    <x v="3"/>
    <s v="FRANCE"/>
    <s v="MONTELIMAR"/>
    <x v="2"/>
    <s v="NON MERCHANT"/>
    <n v="1"/>
    <s v="Global"/>
    <n v="0.6"/>
    <x v="0"/>
    <x v="445"/>
    <n v="0.318"/>
    <n v="0.191"/>
  </r>
  <r>
    <x v="3"/>
    <s v="FRANCE"/>
    <s v="MONTELIMAR"/>
    <x v="2"/>
    <s v="NON MERCHANT"/>
    <n v="1"/>
    <s v="Global"/>
    <n v="1"/>
    <x v="0"/>
    <x v="446"/>
    <n v="0.82899999999999996"/>
    <n v="0.82899999999999996"/>
  </r>
  <r>
    <x v="3"/>
    <s v="FRANCE"/>
    <s v="MONTEUX"/>
    <x v="2"/>
    <s v="NON MERCHANT"/>
    <n v="1"/>
    <s v="Global"/>
    <n v="0.6"/>
    <x v="0"/>
    <x v="438"/>
    <n v="0.46200000000000002"/>
    <n v="0.27800000000000002"/>
  </r>
  <r>
    <x v="3"/>
    <s v="FRANCE"/>
    <s v="MONTEUX"/>
    <x v="2"/>
    <s v="NON MERCHANT"/>
    <n v="1"/>
    <s v="Global"/>
    <n v="0.76"/>
    <x v="0"/>
    <x v="447"/>
    <n v="0.307"/>
    <n v="0.23300000000000001"/>
  </r>
  <r>
    <x v="3"/>
    <s v="FRANCE"/>
    <s v="MONTFROC"/>
    <x v="2"/>
    <s v="NON MERCHANT"/>
    <n v="1"/>
    <s v="Global"/>
    <n v="1"/>
    <x v="0"/>
    <x v="131"/>
    <n v="9.8000000000000004E-2"/>
    <n v="9.8000000000000004E-2"/>
  </r>
  <r>
    <x v="3"/>
    <s v="FRANCE"/>
    <s v="MONTJAY"/>
    <x v="2"/>
    <s v="NON MERCHANT"/>
    <n v="0.2"/>
    <s v="Equity"/>
    <n v="0.2"/>
    <x v="0"/>
    <x v="448"/>
    <n v="1.446"/>
    <n v="1.446"/>
  </r>
  <r>
    <x v="3"/>
    <s v="FRANCE"/>
    <s v="MONTPELLIER(34)"/>
    <x v="2"/>
    <s v="NON MERCHANT"/>
    <n v="0.28000000000000003"/>
    <s v="Equity"/>
    <n v="0.28000000000000003"/>
    <x v="0"/>
    <x v="291"/>
    <n v="1.232"/>
    <n v="1.232"/>
  </r>
  <r>
    <x v="3"/>
    <s v="FRANCE"/>
    <s v="MONTPELLIER(34)"/>
    <x v="2"/>
    <s v="NON MERCHANT"/>
    <n v="1"/>
    <s v="Global"/>
    <n v="1"/>
    <x v="0"/>
    <x v="449"/>
    <n v="0.01"/>
    <n v="0.01"/>
  </r>
  <r>
    <x v="3"/>
    <s v="FRANCE"/>
    <s v="MONTPON MENESTEROL"/>
    <x v="2"/>
    <s v="NON MERCHANT"/>
    <n v="1"/>
    <s v="Global"/>
    <n v="1"/>
    <x v="0"/>
    <x v="370"/>
    <n v="0.1"/>
    <n v="0.1"/>
  </r>
  <r>
    <x v="3"/>
    <s v="FRANCE"/>
    <s v="MORIERE LES AVIGNONS"/>
    <x v="2"/>
    <s v="NON MERCHANT"/>
    <n v="1"/>
    <s v="Global"/>
    <n v="0.6"/>
    <x v="0"/>
    <x v="450"/>
    <n v="0.13800000000000001"/>
    <n v="8.3000000000000004E-2"/>
  </r>
  <r>
    <x v="3"/>
    <s v="FRANCE"/>
    <s v="MORIERE LES AVIGNONS"/>
    <x v="2"/>
    <s v="NON MERCHANT"/>
    <n v="1"/>
    <s v="Global"/>
    <n v="0.81"/>
    <x v="0"/>
    <x v="451"/>
    <n v="0.55800000000000005"/>
    <n v="0.45200000000000001"/>
  </r>
  <r>
    <x v="3"/>
    <s v="FRANCE"/>
    <s v="MORNAS"/>
    <x v="2"/>
    <s v="NON MERCHANT"/>
    <n v="1"/>
    <s v="Global"/>
    <n v="1"/>
    <x v="0"/>
    <x v="452"/>
    <n v="1.536"/>
    <n v="1.536"/>
  </r>
  <r>
    <x v="3"/>
    <s v="FRANCE"/>
    <s v="MORNAS"/>
    <x v="2"/>
    <s v="NON MERCHANT"/>
    <n v="1"/>
    <s v="Global"/>
    <n v="1"/>
    <x v="1"/>
    <x v="247"/>
    <n v="9.9000000000000005E-2"/>
    <n v="9.9000000000000005E-2"/>
  </r>
  <r>
    <x v="3"/>
    <s v="FRANCE"/>
    <s v="MOUANS SARTHOUX"/>
    <x v="2"/>
    <s v="NON MERCHANT"/>
    <n v="1"/>
    <s v="Global"/>
    <n v="1"/>
    <x v="0"/>
    <x v="453"/>
    <n v="0.19700000000000001"/>
    <n v="0.19700000000000001"/>
  </r>
  <r>
    <x v="3"/>
    <s v="FRANCE"/>
    <s v="MUSSIDAN"/>
    <x v="2"/>
    <s v="NON MERCHANT"/>
    <n v="1"/>
    <s v="Global"/>
    <n v="1"/>
    <x v="0"/>
    <x v="370"/>
    <n v="0.1"/>
    <n v="0.1"/>
  </r>
  <r>
    <x v="3"/>
    <s v="FRANCE"/>
    <s v="NANTES"/>
    <x v="2"/>
    <s v="NON MERCHANT"/>
    <n v="1"/>
    <s v="Global"/>
    <n v="1"/>
    <x v="0"/>
    <x v="454"/>
    <n v="0.17399999999999999"/>
    <n v="0.17399999999999999"/>
  </r>
  <r>
    <x v="3"/>
    <s v="FRANCE"/>
    <s v="NOHIC"/>
    <x v="2"/>
    <s v="NON MERCHANT"/>
    <n v="1"/>
    <s v="Global"/>
    <n v="1"/>
    <x v="0"/>
    <x v="455"/>
    <n v="11.693"/>
    <n v="11.693"/>
  </r>
  <r>
    <x v="3"/>
    <s v="FRANCE"/>
    <s v="NOVES"/>
    <x v="2"/>
    <s v="NON MERCHANT"/>
    <n v="1"/>
    <s v="Global"/>
    <n v="1"/>
    <x v="0"/>
    <x v="54"/>
    <n v="2.21"/>
    <n v="2.21"/>
  </r>
  <r>
    <x v="3"/>
    <s v="FRANCE"/>
    <s v="ORANGE"/>
    <x v="2"/>
    <s v="NON MERCHANT"/>
    <n v="1"/>
    <s v="Global"/>
    <n v="1"/>
    <x v="0"/>
    <x v="456"/>
    <n v="1.23"/>
    <n v="1.23"/>
  </r>
  <r>
    <x v="3"/>
    <s v="FRANCE"/>
    <s v="ORGNAC L'AVEN (07)"/>
    <x v="2"/>
    <s v="NON MERCHANT"/>
    <n v="0.17493"/>
    <s v="Equity"/>
    <n v="0.17493"/>
    <x v="0"/>
    <x v="457"/>
    <n v="0.22600000000000001"/>
    <n v="0.22600000000000001"/>
  </r>
  <r>
    <x v="3"/>
    <s v="FRANCE"/>
    <s v="ORGUEIL"/>
    <x v="2"/>
    <s v="NON MERCHANT"/>
    <n v="0.19500000000000001"/>
    <s v="Equity"/>
    <n v="0.19500000000000001"/>
    <x v="0"/>
    <x v="250"/>
    <n v="1.4039999999999999"/>
    <n v="1.4039999999999999"/>
  </r>
  <r>
    <x v="3"/>
    <s v="FRANCE"/>
    <s v="OZON/ARRAS-SUR-RHÔNE (07)"/>
    <x v="2"/>
    <s v="NON MERCHANT"/>
    <n v="0.17493"/>
    <s v="Equity"/>
    <n v="0.17493"/>
    <x v="0"/>
    <x v="458"/>
    <n v="0.73499999999999999"/>
    <n v="0.73499999999999999"/>
  </r>
  <r>
    <x v="3"/>
    <s v="FRANCE"/>
    <s v="PERPIGNAN"/>
    <x v="2"/>
    <s v="NON MERCHANT"/>
    <n v="1"/>
    <s v="Global"/>
    <n v="0.51"/>
    <x v="0"/>
    <x v="360"/>
    <n v="9.5000000000000001E-2"/>
    <n v="4.8000000000000001E-2"/>
  </r>
  <r>
    <x v="3"/>
    <s v="FRANCE"/>
    <s v="PERPIGNAN"/>
    <x v="2"/>
    <s v="NON MERCHANT"/>
    <n v="1"/>
    <s v="Global"/>
    <n v="0.55000000000000004"/>
    <x v="0"/>
    <x v="459"/>
    <n v="1.2470000000000001"/>
    <n v="0.68600000000000005"/>
  </r>
  <r>
    <x v="3"/>
    <s v="FRANCE"/>
    <s v="PERPIGNAN"/>
    <x v="2"/>
    <s v="NON MERCHANT"/>
    <n v="1"/>
    <s v="Global"/>
    <n v="0.81"/>
    <x v="0"/>
    <x v="407"/>
    <n v="0.27"/>
    <n v="0.219"/>
  </r>
  <r>
    <x v="3"/>
    <s v="FRANCE"/>
    <s v="PERPIGNAN"/>
    <x v="2"/>
    <s v="NON MERCHANT"/>
    <n v="1"/>
    <s v="Global"/>
    <n v="1"/>
    <x v="0"/>
    <x v="460"/>
    <n v="1.839"/>
    <n v="1.839"/>
  </r>
  <r>
    <x v="3"/>
    <s v="FRANCE"/>
    <s v="PERPIGNAN"/>
    <x v="2"/>
    <s v="NON MERCHANT"/>
    <n v="1"/>
    <s v="Global"/>
    <n v="1"/>
    <x v="1"/>
    <x v="363"/>
    <n v="0.25"/>
    <n v="0.25"/>
  </r>
  <r>
    <x v="3"/>
    <s v="FRANCE"/>
    <s v="PEYPIN"/>
    <x v="2"/>
    <s v="NON MERCHANT"/>
    <n v="1"/>
    <s v="Global"/>
    <n v="0.51"/>
    <x v="0"/>
    <x v="407"/>
    <n v="0.27"/>
    <n v="0.13800000000000001"/>
  </r>
  <r>
    <x v="3"/>
    <s v="FRANCE"/>
    <s v="PEYPIN"/>
    <x v="2"/>
    <s v="NON MERCHANT"/>
    <n v="1"/>
    <s v="Global"/>
    <n v="0.76"/>
    <x v="0"/>
    <x v="386"/>
    <n v="0.17499999999999999"/>
    <n v="0.13300000000000001"/>
  </r>
  <r>
    <x v="3"/>
    <s v="FRANCE"/>
    <s v="PIANICCIA"/>
    <x v="2"/>
    <s v="NON MERCHANT"/>
    <n v="0.44"/>
    <s v="Equity"/>
    <n v="0.44"/>
    <x v="0"/>
    <x v="161"/>
    <n v="1.98"/>
    <n v="1.98"/>
  </r>
  <r>
    <x v="3"/>
    <s v="FRANCE"/>
    <s v="PIEDIGRIGGIO"/>
    <x v="2"/>
    <s v="NON MERCHANT"/>
    <n v="1"/>
    <s v="Global"/>
    <n v="0.76"/>
    <x v="0"/>
    <x v="407"/>
    <n v="0.27"/>
    <n v="0.20499999999999999"/>
  </r>
  <r>
    <x v="3"/>
    <s v="FRANCE"/>
    <s v="PIEGUT"/>
    <x v="2"/>
    <s v="NON MERCHANT"/>
    <n v="1"/>
    <s v="Global"/>
    <n v="1"/>
    <x v="0"/>
    <x v="370"/>
    <n v="0.1"/>
    <n v="0.1"/>
  </r>
  <r>
    <x v="3"/>
    <s v="FRANCE"/>
    <s v="PIERREFICHE"/>
    <x v="2"/>
    <s v="NON MERCHANT"/>
    <n v="1"/>
    <s v="Global"/>
    <n v="1"/>
    <x v="1"/>
    <x v="363"/>
    <n v="0.25"/>
    <n v="0.25"/>
  </r>
  <r>
    <x v="3"/>
    <s v="FRANCE"/>
    <s v="PIERRELATTE"/>
    <x v="2"/>
    <s v="NON MERCHANT"/>
    <n v="1"/>
    <s v="Global"/>
    <n v="0.51"/>
    <x v="0"/>
    <x v="403"/>
    <n v="7.8E-2"/>
    <n v="0.04"/>
  </r>
  <r>
    <x v="3"/>
    <s v="FRANCE"/>
    <s v="PLAINE DES ESPÈCES"/>
    <x v="2"/>
    <s v="NON MERCHANT"/>
    <n v="0.1"/>
    <s v="Equity"/>
    <n v="0.1"/>
    <x v="0"/>
    <x v="461"/>
    <n v="0.72899999999999998"/>
    <n v="0.72899999999999998"/>
  </r>
  <r>
    <x v="3"/>
    <s v="FRANCE"/>
    <s v="PLOUVIEN"/>
    <x v="2"/>
    <s v="NON MERCHANT"/>
    <n v="1"/>
    <s v="Global"/>
    <n v="1"/>
    <x v="0"/>
    <x v="462"/>
    <n v="6.8000000000000005E-2"/>
    <n v="6.8000000000000005E-2"/>
  </r>
  <r>
    <x v="3"/>
    <s v="FRANCE"/>
    <s v="PONT SAINT ESPRIT"/>
    <x v="2"/>
    <s v="NON MERCHANT"/>
    <n v="1"/>
    <s v="Global"/>
    <n v="1"/>
    <x v="0"/>
    <x v="463"/>
    <n v="0.39900000000000002"/>
    <n v="0.39900000000000002"/>
  </r>
  <r>
    <x v="3"/>
    <s v="FRANCE"/>
    <s v="PONTEVES"/>
    <x v="2"/>
    <s v="NON MERCHANT"/>
    <n v="1"/>
    <s v="Global"/>
    <n v="1"/>
    <x v="0"/>
    <x v="464"/>
    <n v="0.127"/>
    <n v="0.127"/>
  </r>
  <r>
    <x v="3"/>
    <s v="FRANCE"/>
    <s v="PORETTE DE NÉRONE(2B)"/>
    <x v="2"/>
    <s v="NON MERCHANT"/>
    <n v="0.5"/>
    <s v="Equity"/>
    <n v="0.5"/>
    <x v="0"/>
    <x v="465"/>
    <n v="1.89"/>
    <n v="1.89"/>
  </r>
  <r>
    <x v="3"/>
    <s v="FRANCE"/>
    <s v="PUYGAILLARD DE QUERCY"/>
    <x v="2"/>
    <s v="NON MERCHANT"/>
    <n v="1"/>
    <s v="Global"/>
    <n v="1"/>
    <x v="1"/>
    <x v="363"/>
    <n v="0.25"/>
    <n v="0.25"/>
  </r>
  <r>
    <x v="3"/>
    <s v="FRANCE"/>
    <s v="PUYLAGARDE"/>
    <x v="2"/>
    <s v="NON MERCHANT"/>
    <n v="1"/>
    <s v="Global"/>
    <n v="1"/>
    <x v="1"/>
    <x v="363"/>
    <n v="0.25"/>
    <n v="0.25"/>
  </r>
  <r>
    <x v="3"/>
    <s v="FRANCE"/>
    <s v="QUARCIOLO"/>
    <x v="2"/>
    <s v="NON MERCHANT"/>
    <n v="0.44"/>
    <s v="Equity"/>
    <n v="0.44"/>
    <x v="0"/>
    <x v="148"/>
    <n v="1.76"/>
    <n v="1.76"/>
  </r>
  <r>
    <x v="3"/>
    <s v="FRANCE"/>
    <s v="REAUVILLE"/>
    <x v="2"/>
    <s v="NON MERCHANT"/>
    <n v="0.2"/>
    <s v="Equity"/>
    <n v="0.2"/>
    <x v="0"/>
    <x v="432"/>
    <n v="0.998"/>
    <n v="0.998"/>
  </r>
  <r>
    <x v="3"/>
    <s v="FRANCE"/>
    <s v="ROCHE DE GLUN"/>
    <x v="2"/>
    <s v="NON MERCHANT"/>
    <n v="1"/>
    <s v="Global"/>
    <n v="0.49980000000000002"/>
    <x v="0"/>
    <x v="466"/>
    <n v="2.6"/>
    <n v="1.2989999999999999"/>
  </r>
  <r>
    <x v="3"/>
    <s v="FRANCE"/>
    <s v="ROMANS SUR ISERE"/>
    <x v="2"/>
    <s v="NON MERCHANT"/>
    <n v="1"/>
    <s v="Global"/>
    <n v="0.64"/>
    <x v="0"/>
    <x v="467"/>
    <n v="1.008"/>
    <n v="0.64500000000000002"/>
  </r>
  <r>
    <x v="3"/>
    <s v="FRANCE"/>
    <s v="ROQUE SENGLÉ ET SARGLES"/>
    <x v="2"/>
    <s v="NON MERCHANT"/>
    <n v="0.1"/>
    <s v="Equity"/>
    <n v="0.1"/>
    <x v="0"/>
    <x v="468"/>
    <n v="0.77200000000000002"/>
    <n v="0.77200000000000002"/>
  </r>
  <r>
    <x v="3"/>
    <s v="FRANCE"/>
    <s v="ROUTE DE PUYRAVEAU"/>
    <x v="2"/>
    <s v="NON MERCHANT"/>
    <n v="0.20979999999999999"/>
    <s v="Equity"/>
    <n v="0.20979999999999999"/>
    <x v="0"/>
    <x v="469"/>
    <n v="1.8260000000000001"/>
    <n v="1.8260000000000001"/>
  </r>
  <r>
    <x v="3"/>
    <s v="FRANCE"/>
    <s v="SADIRAC"/>
    <x v="2"/>
    <s v="NON MERCHANT"/>
    <n v="0.2"/>
    <s v="Equity"/>
    <n v="0.2"/>
    <x v="0"/>
    <x v="470"/>
    <n v="0.93799999999999994"/>
    <n v="0.93799999999999994"/>
  </r>
  <r>
    <x v="3"/>
    <s v="FRANCE"/>
    <s v="SAINT ASTIER"/>
    <x v="2"/>
    <s v="NON MERCHANT"/>
    <n v="1"/>
    <s v="Global"/>
    <n v="1"/>
    <x v="0"/>
    <x v="370"/>
    <n v="0.1"/>
    <n v="0.1"/>
  </r>
  <r>
    <x v="3"/>
    <s v="FRANCE"/>
    <s v="SAINT AULAYE"/>
    <x v="2"/>
    <s v="NON MERCHANT"/>
    <n v="1"/>
    <s v="Global"/>
    <n v="1"/>
    <x v="0"/>
    <x v="370"/>
    <n v="0.1"/>
    <n v="0.1"/>
  </r>
  <r>
    <x v="3"/>
    <s v="FRANCE"/>
    <s v="SAINT BUEIL"/>
    <x v="2"/>
    <s v="NON MERCHANT"/>
    <n v="1"/>
    <s v="Global"/>
    <n v="1"/>
    <x v="0"/>
    <x v="471"/>
    <n v="0.193"/>
    <n v="0.193"/>
  </r>
  <r>
    <x v="3"/>
    <s v="FRANCE"/>
    <s v="SAINT CHRISTOL LES ALÈS"/>
    <x v="2"/>
    <s v="NON MERCHANT"/>
    <n v="1"/>
    <s v="Global"/>
    <n v="1"/>
    <x v="0"/>
    <x v="472"/>
    <n v="9.6000000000000002E-2"/>
    <n v="9.6000000000000002E-2"/>
  </r>
  <r>
    <x v="3"/>
    <s v="FRANCE"/>
    <s v="SAINT DIDIER"/>
    <x v="2"/>
    <s v="NON MERCHANT"/>
    <n v="1"/>
    <s v="Global"/>
    <n v="0.51"/>
    <x v="0"/>
    <x v="403"/>
    <n v="7.8E-2"/>
    <n v="0.04"/>
  </r>
  <r>
    <x v="3"/>
    <s v="FRANCE"/>
    <s v="SAINT DIDIER"/>
    <x v="2"/>
    <s v="NON MERCHANT"/>
    <n v="1"/>
    <s v="Global"/>
    <n v="1"/>
    <x v="0"/>
    <x v="360"/>
    <n v="9.5000000000000001E-2"/>
    <n v="9.5000000000000001E-2"/>
  </r>
  <r>
    <x v="3"/>
    <s v="FRANCE"/>
    <s v="SAINT GILLES"/>
    <x v="2"/>
    <s v="NON MERCHANT"/>
    <n v="0.5"/>
    <s v="Equity"/>
    <n v="0.5"/>
    <x v="0"/>
    <x v="325"/>
    <n v="5.5"/>
    <n v="5.5"/>
  </r>
  <r>
    <x v="3"/>
    <s v="FRANCE"/>
    <s v="SAINT GILLES"/>
    <x v="2"/>
    <s v="NON MERCHANT"/>
    <n v="1"/>
    <s v="Global"/>
    <n v="0.75"/>
    <x v="0"/>
    <x v="416"/>
    <n v="9.7000000000000003E-2"/>
    <n v="7.2999999999999995E-2"/>
  </r>
  <r>
    <x v="3"/>
    <s v="FRANCE"/>
    <s v="SAINT GILLES"/>
    <x v="2"/>
    <s v="NON MERCHANT"/>
    <n v="1"/>
    <s v="Global"/>
    <n v="0.76"/>
    <x v="0"/>
    <x v="405"/>
    <n v="1.8720000000000001"/>
    <n v="1.423"/>
  </r>
  <r>
    <x v="3"/>
    <s v="FRANCE"/>
    <s v="SAINT GILLES"/>
    <x v="2"/>
    <s v="NON MERCHANT"/>
    <n v="1"/>
    <s v="Global"/>
    <n v="1"/>
    <x v="0"/>
    <x v="473"/>
    <n v="0.86299999999999999"/>
    <n v="0.86299999999999999"/>
  </r>
  <r>
    <x v="3"/>
    <s v="FRANCE"/>
    <s v="SAINT JEAN DU PIN(30)"/>
    <x v="2"/>
    <s v="NON MERCHANT"/>
    <n v="0.501"/>
    <s v="Equity"/>
    <n v="0.501"/>
    <x v="0"/>
    <x v="474"/>
    <n v="3.5569999999999999"/>
    <n v="3.5569999999999999"/>
  </r>
  <r>
    <x v="3"/>
    <s v="FRANCE"/>
    <s v="SAINT PAUL TROIS CHATEAUX"/>
    <x v="2"/>
    <s v="NON MERCHANT"/>
    <n v="1"/>
    <s v="Global"/>
    <n v="1"/>
    <x v="0"/>
    <x v="445"/>
    <n v="0.318"/>
    <n v="0.318"/>
  </r>
  <r>
    <x v="3"/>
    <s v="FRANCE"/>
    <s v="SAINT-CIRQ"/>
    <x v="2"/>
    <s v="NON MERCHANT"/>
    <n v="1"/>
    <s v="Global"/>
    <n v="1"/>
    <x v="0"/>
    <x v="475"/>
    <n v="0.218"/>
    <n v="0.218"/>
  </r>
  <r>
    <x v="3"/>
    <s v="FRANCE"/>
    <s v="SAINT-CYPRIEN"/>
    <x v="2"/>
    <s v="NON MERCHANT"/>
    <n v="1"/>
    <s v="Global"/>
    <n v="1"/>
    <x v="0"/>
    <x v="370"/>
    <n v="0.1"/>
    <n v="0.1"/>
  </r>
  <r>
    <x v="3"/>
    <s v="FRANCE"/>
    <s v="SAINT-GEORGES-LES-BAINS (07)"/>
    <x v="2"/>
    <s v="NON MERCHANT"/>
    <n v="0.17493"/>
    <s v="Equity"/>
    <n v="0.17493"/>
    <x v="0"/>
    <x v="476"/>
    <n v="0.42499999999999999"/>
    <n v="0.42499999999999999"/>
  </r>
  <r>
    <x v="3"/>
    <s v="FRANCE"/>
    <s v="SAINT-LAURENT-DU-VAR"/>
    <x v="2"/>
    <s v="NON MERCHANT"/>
    <n v="1"/>
    <s v="Global"/>
    <n v="0.51"/>
    <x v="0"/>
    <x v="360"/>
    <n v="9.5000000000000001E-2"/>
    <n v="4.8000000000000001E-2"/>
  </r>
  <r>
    <x v="3"/>
    <s v="FRANCE"/>
    <s v="SAINT-LAURENT-DU-VAR"/>
    <x v="2"/>
    <s v="NON MERCHANT"/>
    <n v="1"/>
    <s v="Global"/>
    <n v="1"/>
    <x v="0"/>
    <x v="477"/>
    <n v="1.5640000000000001"/>
    <n v="1.5640000000000001"/>
  </r>
  <r>
    <x v="3"/>
    <s v="FRANCE"/>
    <s v="SAINT-MARTIN-DE-CRAU"/>
    <x v="2"/>
    <s v="NON MERCHANT"/>
    <n v="1"/>
    <s v="Global"/>
    <n v="1"/>
    <x v="1"/>
    <x v="363"/>
    <n v="0.25"/>
    <n v="0.25"/>
  </r>
  <r>
    <x v="3"/>
    <s v="FRANCE"/>
    <s v="SAINT-NAUPHARY"/>
    <x v="2"/>
    <s v="NON MERCHANT"/>
    <n v="1"/>
    <s v="Global"/>
    <n v="1"/>
    <x v="1"/>
    <x v="363"/>
    <n v="0.25"/>
    <n v="0.25"/>
  </r>
  <r>
    <x v="3"/>
    <s v="FRANCE"/>
    <s v="SAINT-PRIEST DE GIMEL"/>
    <x v="2"/>
    <s v="NON MERCHANT"/>
    <n v="0.5"/>
    <s v="Equity"/>
    <n v="0.5"/>
    <x v="0"/>
    <x v="140"/>
    <n v="6"/>
    <n v="6"/>
  </r>
  <r>
    <x v="3"/>
    <s v="FRANCE"/>
    <s v="SAINT-RESTITUT (26)"/>
    <x v="2"/>
    <s v="NON MERCHANT"/>
    <n v="1"/>
    <s v="Global"/>
    <n v="0.49980000000000002"/>
    <x v="0"/>
    <x v="338"/>
    <n v="3"/>
    <n v="1.4990000000000001"/>
  </r>
  <r>
    <x v="3"/>
    <s v="FRANCE"/>
    <s v="SAINT-SYMPHORIEN DE-THENIERES"/>
    <x v="2"/>
    <s v="NON MERCHANT"/>
    <n v="1"/>
    <s v="Global"/>
    <n v="1"/>
    <x v="1"/>
    <x v="378"/>
    <n v="0.249"/>
    <n v="0.249"/>
  </r>
  <r>
    <x v="3"/>
    <s v="FRANCE"/>
    <s v="SAINT-VINCENT-D'AUTEJAC"/>
    <x v="2"/>
    <s v="NON MERCHANT"/>
    <n v="1"/>
    <s v="Global"/>
    <n v="1"/>
    <x v="1"/>
    <x v="363"/>
    <n v="0.25"/>
    <n v="0.25"/>
  </r>
  <r>
    <x v="3"/>
    <s v="FRANCE"/>
    <s v="SALAUNES"/>
    <x v="2"/>
    <s v="NON MERCHANT"/>
    <n v="0.2"/>
    <s v="Equity"/>
    <n v="0.2"/>
    <x v="0"/>
    <x v="478"/>
    <n v="11.238"/>
    <n v="11.238"/>
  </r>
  <r>
    <x v="3"/>
    <s v="FRANCE"/>
    <s v="SALAUNES"/>
    <x v="2"/>
    <s v="NON MERCHANT"/>
    <n v="1"/>
    <s v="Global"/>
    <n v="1"/>
    <x v="0"/>
    <x v="479"/>
    <n v="9.9499999999999993"/>
    <n v="9.9499999999999993"/>
  </r>
  <r>
    <x v="3"/>
    <s v="FRANCE"/>
    <s v="SALINDRES"/>
    <x v="2"/>
    <s v="NON MERCHANT"/>
    <n v="1"/>
    <s v="Global"/>
    <n v="0.76"/>
    <x v="0"/>
    <x v="373"/>
    <n v="0.19800000000000001"/>
    <n v="0.15"/>
  </r>
  <r>
    <x v="3"/>
    <s v="FRANCE"/>
    <s v="SALLES-SOUS-BOIS"/>
    <x v="2"/>
    <s v="NON MERCHANT"/>
    <n v="1"/>
    <s v="Global"/>
    <n v="1"/>
    <x v="0"/>
    <x v="141"/>
    <n v="8"/>
    <n v="8"/>
  </r>
  <r>
    <x v="3"/>
    <s v="FRANCE"/>
    <s v="SALON DE PROVENCE"/>
    <x v="2"/>
    <s v="NON MERCHANT"/>
    <n v="1"/>
    <s v="Global"/>
    <n v="1"/>
    <x v="0"/>
    <x v="480"/>
    <n v="0.42"/>
    <n v="0.42"/>
  </r>
  <r>
    <x v="3"/>
    <s v="FRANCE"/>
    <s v="SANGUINET"/>
    <x v="2"/>
    <s v="NON MERCHANT"/>
    <n v="0.5"/>
    <s v="Equity"/>
    <n v="0.5"/>
    <x v="0"/>
    <x v="140"/>
    <n v="6"/>
    <n v="6"/>
  </r>
  <r>
    <x v="3"/>
    <s v="FRANCE"/>
    <s v="SARLAT-LA-CANÉDA"/>
    <x v="2"/>
    <s v="NON MERCHANT"/>
    <n v="1"/>
    <s v="Global"/>
    <n v="1"/>
    <x v="0"/>
    <x v="370"/>
    <n v="0.1"/>
    <n v="0.1"/>
  </r>
  <r>
    <x v="3"/>
    <s v="FRANCE"/>
    <s v="SAULCE SUR RHÔNE (27)"/>
    <x v="2"/>
    <s v="NON MERCHANT"/>
    <n v="1"/>
    <s v="Global"/>
    <n v="0.49980000000000002"/>
    <x v="0"/>
    <x v="458"/>
    <n v="4.2"/>
    <n v="2.0990000000000002"/>
  </r>
  <r>
    <x v="3"/>
    <s v="FRANCE"/>
    <s v="SELVES"/>
    <x v="2"/>
    <s v="NON MERCHANT"/>
    <n v="0.1"/>
    <s v="Equity"/>
    <n v="0.1"/>
    <x v="0"/>
    <x v="481"/>
    <n v="0.874"/>
    <n v="0.874"/>
  </r>
  <r>
    <x v="3"/>
    <s v="FRANCE"/>
    <s v="SEPTFONDS"/>
    <x v="2"/>
    <s v="NON MERCHANT"/>
    <n v="1"/>
    <s v="Global"/>
    <n v="1"/>
    <x v="0"/>
    <x v="482"/>
    <n v="0.14299999999999999"/>
    <n v="0.14299999999999999"/>
  </r>
  <r>
    <x v="3"/>
    <s v="FRANCE"/>
    <s v="SG PEYRISSAN"/>
    <x v="2"/>
    <s v="NON MERCHANT"/>
    <n v="0.2"/>
    <s v="Equity"/>
    <n v="0.2"/>
    <x v="0"/>
    <x v="483"/>
    <n v="2.052"/>
    <n v="2.052"/>
  </r>
  <r>
    <x v="3"/>
    <s v="FRANCE"/>
    <s v="SIGNES (83)"/>
    <x v="2"/>
    <s v="NON MERCHANT"/>
    <n v="0.501"/>
    <s v="Equity"/>
    <n v="0.501"/>
    <x v="0"/>
    <x v="268"/>
    <n v="3.5070000000000001"/>
    <n v="3.5070000000000001"/>
  </r>
  <r>
    <x v="3"/>
    <s v="FRANCE"/>
    <s v="SIGNES (83)"/>
    <x v="2"/>
    <s v="MERCHANT"/>
    <n v="1"/>
    <s v="Global"/>
    <n v="1"/>
    <x v="1"/>
    <x v="484"/>
    <n v="4.78"/>
    <n v="4.78"/>
  </r>
  <r>
    <x v="3"/>
    <s v="FRANCE"/>
    <s v="SONZAY"/>
    <x v="2"/>
    <s v="MERCHANT"/>
    <n v="1"/>
    <s v="Global"/>
    <n v="1"/>
    <x v="1"/>
    <x v="485"/>
    <n v="13.395"/>
    <n v="13.395"/>
  </r>
  <r>
    <x v="3"/>
    <s v="FRANCE"/>
    <s v="SORBIERS"/>
    <x v="2"/>
    <s v="NON MERCHANT"/>
    <n v="1"/>
    <s v="Global"/>
    <n v="1"/>
    <x v="0"/>
    <x v="486"/>
    <n v="5.9"/>
    <n v="5.9"/>
  </r>
  <r>
    <x v="3"/>
    <s v="FRANCE"/>
    <s v="SORE"/>
    <x v="2"/>
    <s v="NON MERCHANT"/>
    <n v="0.5"/>
    <s v="Equity"/>
    <n v="0.5"/>
    <x v="0"/>
    <x v="487"/>
    <n v="11.95"/>
    <n v="11.95"/>
  </r>
  <r>
    <x v="3"/>
    <s v="FRANCE"/>
    <s v="ST FONS (RHODIA)"/>
    <x v="2"/>
    <s v="NON MERCHANT"/>
    <n v="0.1"/>
    <s v="Equity"/>
    <n v="0.1"/>
    <x v="0"/>
    <x v="9"/>
    <n v="0.2"/>
    <n v="0.2"/>
  </r>
  <r>
    <x v="3"/>
    <s v="FRANCE"/>
    <s v="ST MARTIAL LE VIEUX"/>
    <x v="2"/>
    <s v="NON MERCHANT"/>
    <n v="1"/>
    <s v="Global"/>
    <n v="1"/>
    <x v="0"/>
    <x v="488"/>
    <n v="0.86399999999999999"/>
    <n v="0.86399999999999999"/>
  </r>
  <r>
    <x v="3"/>
    <s v="FRANCE"/>
    <s v="SUIE BLANC"/>
    <x v="2"/>
    <s v="NON MERCHANT"/>
    <n v="0.1"/>
    <s v="Equity"/>
    <n v="0.1"/>
    <x v="0"/>
    <x v="489"/>
    <n v="1.1419999999999999"/>
    <n v="1.1419999999999999"/>
  </r>
  <r>
    <x v="3"/>
    <s v="FRANCE"/>
    <s v="SUSVILLE"/>
    <x v="2"/>
    <s v="NON MERCHANT"/>
    <n v="1"/>
    <s v="Global"/>
    <n v="0.49980000000000002"/>
    <x v="0"/>
    <x v="167"/>
    <n v="5"/>
    <n v="2.4990000000000001"/>
  </r>
  <r>
    <x v="3"/>
    <s v="FRANCE"/>
    <s v="TARISSOU"/>
    <x v="2"/>
    <s v="NON MERCHANT"/>
    <n v="0.2"/>
    <s v="Equity"/>
    <n v="0.2"/>
    <x v="0"/>
    <x v="490"/>
    <n v="0.56399999999999995"/>
    <n v="0.56399999999999995"/>
  </r>
  <r>
    <x v="3"/>
    <s v="FRANCE"/>
    <s v="TAVERNES"/>
    <x v="2"/>
    <s v="NON MERCHANT"/>
    <n v="0.2"/>
    <s v="Equity"/>
    <n v="0.2"/>
    <x v="0"/>
    <x v="491"/>
    <n v="1.5980000000000001"/>
    <n v="1.5980000000000001"/>
  </r>
  <r>
    <x v="3"/>
    <s v="FRANCE"/>
    <s v="TERRASSON"/>
    <x v="2"/>
    <s v="NON MERCHANT"/>
    <n v="1"/>
    <s v="Global"/>
    <n v="1"/>
    <x v="0"/>
    <x v="370"/>
    <n v="0.1"/>
    <n v="0.1"/>
  </r>
  <r>
    <x v="3"/>
    <s v="FRANCE"/>
    <s v="THENON"/>
    <x v="2"/>
    <s v="NON MERCHANT"/>
    <n v="1"/>
    <s v="Global"/>
    <n v="1"/>
    <x v="0"/>
    <x v="370"/>
    <n v="0.1"/>
    <n v="0.1"/>
  </r>
  <r>
    <x v="3"/>
    <s v="FRANCE"/>
    <s v="TIPER 1"/>
    <x v="2"/>
    <s v="NON MERCHANT"/>
    <n v="0.34960000000000002"/>
    <s v="Equity"/>
    <n v="0.34960000000000002"/>
    <x v="0"/>
    <x v="492"/>
    <n v="3.7879999999999998"/>
    <n v="3.7879999999999998"/>
  </r>
  <r>
    <x v="3"/>
    <s v="FRANCE"/>
    <s v="TIREPIED"/>
    <x v="2"/>
    <s v="NON MERCHANT"/>
    <n v="1"/>
    <s v="Global"/>
    <n v="1"/>
    <x v="0"/>
    <x v="493"/>
    <n v="4.5940000000000003"/>
    <n v="4.5940000000000003"/>
  </r>
  <r>
    <x v="3"/>
    <s v="FRANCE"/>
    <s v="TOCANE SAINT-APRE"/>
    <x v="2"/>
    <s v="NON MERCHANT"/>
    <n v="1"/>
    <s v="Global"/>
    <n v="1"/>
    <x v="0"/>
    <x v="370"/>
    <n v="0.1"/>
    <n v="0.1"/>
  </r>
  <r>
    <x v="3"/>
    <s v="FRANCE"/>
    <s v="TORREILLES"/>
    <x v="2"/>
    <s v="NON MERCHANT"/>
    <n v="1"/>
    <s v="Global"/>
    <n v="1"/>
    <x v="0"/>
    <x v="494"/>
    <n v="7.2999999999999995E-2"/>
    <n v="7.2999999999999995E-2"/>
  </r>
  <r>
    <x v="3"/>
    <s v="FRANCE"/>
    <s v="TOULON"/>
    <x v="2"/>
    <s v="NON MERCHANT"/>
    <n v="1"/>
    <s v="Global"/>
    <n v="1"/>
    <x v="0"/>
    <x v="495"/>
    <n v="0.24099999999999999"/>
    <n v="0.24099999999999999"/>
  </r>
  <r>
    <x v="3"/>
    <s v="FRANCE"/>
    <s v="TOULOUSE"/>
    <x v="2"/>
    <s v="NON MERCHANT"/>
    <n v="1"/>
    <s v="Global"/>
    <n v="1"/>
    <x v="0"/>
    <x v="496"/>
    <n v="1.46"/>
    <n v="1.46"/>
  </r>
  <r>
    <x v="3"/>
    <s v="FRANCE"/>
    <s v="TRAVAILLAN"/>
    <x v="2"/>
    <s v="NON MERCHANT"/>
    <n v="1"/>
    <s v="Global"/>
    <n v="1"/>
    <x v="0"/>
    <x v="497"/>
    <n v="0.64500000000000002"/>
    <n v="0.64500000000000002"/>
  </r>
  <r>
    <x v="3"/>
    <s v="FRANCE"/>
    <s v="TRENTE VENTS"/>
    <x v="2"/>
    <s v="NON MERCHANT"/>
    <n v="0.1"/>
    <s v="Equity"/>
    <n v="0.1"/>
    <x v="0"/>
    <x v="498"/>
    <n v="0.999"/>
    <n v="0.999"/>
  </r>
  <r>
    <x v="3"/>
    <s v="FRANCE"/>
    <s v="TRESCLEOUX"/>
    <x v="2"/>
    <s v="NON MERCHANT"/>
    <n v="1"/>
    <s v="Global"/>
    <n v="0.49980000000000002"/>
    <x v="1"/>
    <x v="499"/>
    <n v="1.8"/>
    <n v="0.9"/>
  </r>
  <r>
    <x v="3"/>
    <s v="FRANCE"/>
    <s v="TRETS"/>
    <x v="2"/>
    <s v="NON MERCHANT"/>
    <n v="1"/>
    <s v="Global"/>
    <n v="1"/>
    <x v="0"/>
    <x v="471"/>
    <n v="0.193"/>
    <n v="0.193"/>
  </r>
  <r>
    <x v="3"/>
    <s v="FRANCE"/>
    <s v="UCHAUX"/>
    <x v="2"/>
    <s v="NON MERCHANT"/>
    <n v="1"/>
    <s v="Global"/>
    <n v="0.5"/>
    <x v="0"/>
    <x v="500"/>
    <n v="0.74199999999999999"/>
    <n v="0.371"/>
  </r>
  <r>
    <x v="3"/>
    <s v="FRANCE"/>
    <s v="UPAIX"/>
    <x v="2"/>
    <s v="NON MERCHANT"/>
    <n v="1"/>
    <s v="Global"/>
    <n v="0.49980000000000002"/>
    <x v="0"/>
    <x v="272"/>
    <n v="2.2000000000000002"/>
    <n v="1.1000000000000001"/>
  </r>
  <r>
    <x v="3"/>
    <s v="FRANCE"/>
    <s v="VAISON LA ROMAINE"/>
    <x v="2"/>
    <s v="NON MERCHANT"/>
    <n v="1"/>
    <s v="Global"/>
    <n v="1"/>
    <x v="0"/>
    <x v="307"/>
    <n v="0.45"/>
    <n v="0.45"/>
  </r>
  <r>
    <x v="3"/>
    <s v="FRANCE"/>
    <s v="VALIERGUES"/>
    <x v="2"/>
    <s v="NON MERCHANT"/>
    <n v="1"/>
    <s v="Global"/>
    <n v="1"/>
    <x v="1"/>
    <x v="363"/>
    <n v="0.25"/>
    <n v="0.25"/>
  </r>
  <r>
    <x v="3"/>
    <s v="FRANCE"/>
    <s v="VALLABRÈGUES (30)"/>
    <x v="2"/>
    <s v="NON MERCHANT"/>
    <n v="1"/>
    <s v="Global"/>
    <n v="0.49980000000000002"/>
    <x v="0"/>
    <x v="501"/>
    <n v="1.2"/>
    <n v="0.6"/>
  </r>
  <r>
    <x v="3"/>
    <s v="FRANCE"/>
    <s v="VALLON DE L’EPINE"/>
    <x v="2"/>
    <s v="NON MERCHANT"/>
    <n v="1"/>
    <s v="Global"/>
    <n v="1"/>
    <x v="1"/>
    <x v="167"/>
    <n v="5"/>
    <n v="5"/>
  </r>
  <r>
    <x v="3"/>
    <s v="FRANCE"/>
    <s v="VALLON PONT D ARC"/>
    <x v="2"/>
    <s v="NON MERCHANT"/>
    <n v="1"/>
    <s v="Global"/>
    <n v="1"/>
    <x v="0"/>
    <x v="502"/>
    <n v="1.4079999999999999"/>
    <n v="1.4079999999999999"/>
  </r>
  <r>
    <x v="3"/>
    <s v="FRANCE"/>
    <s v="VALREAS"/>
    <x v="2"/>
    <s v="NON MERCHANT"/>
    <n v="1"/>
    <s v="Global"/>
    <n v="0.55000000000000004"/>
    <x v="0"/>
    <x v="503"/>
    <n v="1.3939999999999999"/>
    <n v="0.76700000000000002"/>
  </r>
  <r>
    <x v="3"/>
    <s v="FRANCE"/>
    <s v="VALREAS"/>
    <x v="2"/>
    <s v="NON MERCHANT"/>
    <n v="1"/>
    <s v="Global"/>
    <n v="1"/>
    <x v="0"/>
    <x v="504"/>
    <n v="1.6140000000000001"/>
    <n v="1.6140000000000001"/>
  </r>
  <r>
    <x v="3"/>
    <s v="FRANCE"/>
    <s v="VALREAS"/>
    <x v="2"/>
    <s v="NON MERCHANT"/>
    <n v="1"/>
    <s v="Global"/>
    <n v="1"/>
    <x v="1"/>
    <x v="271"/>
    <n v="1.1299999999999999"/>
    <n v="1.1299999999999999"/>
  </r>
  <r>
    <x v="3"/>
    <s v="FRANCE"/>
    <s v="VAUVERT"/>
    <x v="2"/>
    <s v="NON MERCHANT"/>
    <n v="1"/>
    <s v="Global"/>
    <n v="1"/>
    <x v="0"/>
    <x v="505"/>
    <n v="1.3440000000000001"/>
    <n v="1.3440000000000001"/>
  </r>
  <r>
    <x v="3"/>
    <s v="FRANCE"/>
    <s v="VEAUGRAND"/>
    <x v="2"/>
    <s v="NON MERCHANT"/>
    <n v="1"/>
    <s v="Global"/>
    <n v="1"/>
    <x v="0"/>
    <x v="407"/>
    <n v="0.27"/>
    <n v="0.27"/>
  </r>
  <r>
    <x v="3"/>
    <s v="FRANCE"/>
    <s v="VEDENE"/>
    <x v="2"/>
    <s v="NON MERCHANT"/>
    <n v="1"/>
    <s v="Global"/>
    <n v="1"/>
    <x v="1"/>
    <x v="506"/>
    <n v="0.5"/>
    <n v="0.5"/>
  </r>
  <r>
    <x v="3"/>
    <s v="FRANCE"/>
    <s v="VENDRES"/>
    <x v="2"/>
    <s v="NON MERCHANT"/>
    <n v="1"/>
    <s v="Global"/>
    <n v="1"/>
    <x v="0"/>
    <x v="370"/>
    <n v="0.1"/>
    <n v="0.1"/>
  </r>
  <r>
    <x v="3"/>
    <s v="FRANCE"/>
    <s v="VERGT"/>
    <x v="2"/>
    <s v="NON MERCHANT"/>
    <n v="1"/>
    <s v="Global"/>
    <n v="1"/>
    <x v="0"/>
    <x v="370"/>
    <n v="0.1"/>
    <n v="0.1"/>
  </r>
  <r>
    <x v="3"/>
    <s v="FRANCE"/>
    <s v="VERLHAC-TESCOU"/>
    <x v="2"/>
    <s v="NON MERCHANT"/>
    <n v="1"/>
    <s v="Global"/>
    <n v="1"/>
    <x v="1"/>
    <x v="363"/>
    <n v="0.25"/>
    <n v="0.25"/>
  </r>
  <r>
    <x v="3"/>
    <s v="FRANCE"/>
    <s v="VEYNES"/>
    <x v="2"/>
    <s v="NON MERCHANT"/>
    <n v="1"/>
    <s v="Global"/>
    <n v="1"/>
    <x v="0"/>
    <x v="507"/>
    <n v="0.22800000000000001"/>
    <n v="0.22800000000000001"/>
  </r>
  <r>
    <x v="3"/>
    <s v="FRANCE"/>
    <s v="VILLEBOIS"/>
    <x v="2"/>
    <s v="NON MERCHANT"/>
    <n v="1"/>
    <s v="Global"/>
    <n v="0.49980000000000002"/>
    <x v="1"/>
    <x v="508"/>
    <n v="3.04"/>
    <n v="1.5189999999999999"/>
  </r>
  <r>
    <x v="3"/>
    <s v="FRANCE"/>
    <s v="VILLELAURE"/>
    <x v="2"/>
    <s v="NON MERCHANT"/>
    <n v="1"/>
    <s v="Global"/>
    <n v="1"/>
    <x v="0"/>
    <x v="509"/>
    <n v="0.88900000000000001"/>
    <n v="0.88900000000000001"/>
  </r>
  <r>
    <x v="3"/>
    <s v="FRANCE"/>
    <s v="VILLENEUVE LES AVIGNONS"/>
    <x v="2"/>
    <s v="NON MERCHANT"/>
    <n v="1"/>
    <s v="Global"/>
    <n v="1"/>
    <x v="0"/>
    <x v="407"/>
    <n v="0.27"/>
    <n v="0.27"/>
  </r>
  <r>
    <x v="3"/>
    <s v="FRANCE"/>
    <s v="VILLENEUVE-LA-RIVIERE"/>
    <x v="2"/>
    <s v="NON MERCHANT"/>
    <n v="1"/>
    <s v="Global"/>
    <n v="1"/>
    <x v="1"/>
    <x v="510"/>
    <n v="0.22"/>
    <n v="0.22"/>
  </r>
  <r>
    <x v="3"/>
    <s v="FRANCE"/>
    <s v="VILLENEUVE-LES-BEZIERS"/>
    <x v="2"/>
    <s v="NON MERCHANT"/>
    <n v="1"/>
    <s v="Global"/>
    <n v="0.55000000000000004"/>
    <x v="0"/>
    <x v="360"/>
    <n v="9.5000000000000001E-2"/>
    <n v="5.1999999999999998E-2"/>
  </r>
  <r>
    <x v="3"/>
    <s v="FRANCE"/>
    <s v="VILLERAZE"/>
    <x v="2"/>
    <s v="NON MERCHANT"/>
    <n v="1"/>
    <s v="Global"/>
    <n v="1"/>
    <x v="1"/>
    <x v="140"/>
    <n v="12"/>
    <n v="12"/>
  </r>
  <r>
    <x v="3"/>
    <s v="FRANCE"/>
    <s v="VITROLLES(05)"/>
    <x v="2"/>
    <s v="NON MERCHANT"/>
    <n v="0.17493"/>
    <s v="Equity"/>
    <n v="0.17493"/>
    <x v="0"/>
    <x v="511"/>
    <n v="0.504"/>
    <n v="0.504"/>
  </r>
  <r>
    <x v="3"/>
    <s v="FRANCE"/>
    <s v="VITROLLES(05)"/>
    <x v="2"/>
    <s v="NON MERCHANT"/>
    <n v="1"/>
    <s v="Global"/>
    <n v="1"/>
    <x v="0"/>
    <x v="512"/>
    <n v="0.70399999999999996"/>
    <n v="0.70399999999999996"/>
  </r>
  <r>
    <x v="3"/>
    <s v="FRANCE"/>
    <s v="VOGUE"/>
    <x v="2"/>
    <s v="NON MERCHANT"/>
    <n v="1"/>
    <s v="Global"/>
    <n v="1"/>
    <x v="0"/>
    <x v="513"/>
    <n v="9.2999999999999999E-2"/>
    <n v="9.2999999999999999E-2"/>
  </r>
  <r>
    <x v="3"/>
    <s v="FRANCE"/>
    <s v="VOGUË"/>
    <x v="2"/>
    <s v="NON MERCHANT"/>
    <n v="1"/>
    <s v="Global"/>
    <n v="1"/>
    <x v="0"/>
    <x v="403"/>
    <n v="7.8E-2"/>
    <n v="7.8E-2"/>
  </r>
  <r>
    <x v="3"/>
    <s v="FRANCE"/>
    <s v="VOLX"/>
    <x v="2"/>
    <s v="NON MERCHANT"/>
    <n v="1"/>
    <s v="Global"/>
    <n v="0.76"/>
    <x v="0"/>
    <x v="373"/>
    <n v="0.19800000000000001"/>
    <n v="0.15"/>
  </r>
  <r>
    <x v="3"/>
    <s v="FRANCE"/>
    <s v="WALON"/>
    <x v="2"/>
    <s v="NON MERCHANT"/>
    <n v="0.5"/>
    <s v="Equity"/>
    <n v="0.5"/>
    <x v="0"/>
    <x v="514"/>
    <n v="6.7469999999999999"/>
    <n v="6.7469999999999999"/>
  </r>
  <r>
    <x v="3"/>
    <s v="FRANCE"/>
    <s v="ZAC NICOPOLIS"/>
    <x v="2"/>
    <s v="NON MERCHANT"/>
    <n v="0.1"/>
    <s v="Equity"/>
    <n v="0.1"/>
    <x v="0"/>
    <x v="515"/>
    <n v="0.46"/>
    <n v="0.46"/>
  </r>
  <r>
    <x v="3"/>
    <s v="FRANCE"/>
    <s v="ZILIA"/>
    <x v="2"/>
    <s v="NON MERCHANT"/>
    <n v="1"/>
    <s v="Global"/>
    <n v="0.76"/>
    <x v="0"/>
    <x v="425"/>
    <n v="0.27900000000000003"/>
    <n v="0.21199999999999999"/>
  </r>
  <r>
    <x v="3"/>
    <s v="FRANCE"/>
    <s v="GREEN YELLOW HOLDING - ENR SOLAIRE"/>
    <x v="2"/>
    <s v="NON MERCHANT"/>
    <n v="1"/>
    <s v="Global"/>
    <n v="1"/>
    <x v="0"/>
    <x v="516"/>
    <n v="4.67"/>
    <n v="4.67"/>
  </r>
  <r>
    <x v="3"/>
    <s v="FRANCE"/>
    <s v="ABLAINCOURT-PRES"/>
    <x v="1"/>
    <s v="NON MERCHANT"/>
    <n v="0.5"/>
    <s v="Equity"/>
    <n v="0.5"/>
    <x v="0"/>
    <x v="153"/>
    <n v="7.1749999999999998"/>
    <n v="7.1749999999999998"/>
  </r>
  <r>
    <x v="3"/>
    <s v="FRANCE"/>
    <s v="ARGUEL"/>
    <x v="1"/>
    <s v="NON MERCHANT"/>
    <n v="1"/>
    <s v="Global"/>
    <n v="0.49980000000000002"/>
    <x v="0"/>
    <x v="517"/>
    <n v="42.2"/>
    <n v="21.091999999999999"/>
  </r>
  <r>
    <x v="3"/>
    <s v="FRANCE"/>
    <s v="AULNOIS"/>
    <x v="1"/>
    <s v="NON MERCHANT"/>
    <n v="1"/>
    <s v="Global"/>
    <n v="0.49980000000000002"/>
    <x v="0"/>
    <x v="518"/>
    <n v="19.2"/>
    <n v="9.5960000000000001"/>
  </r>
  <r>
    <x v="3"/>
    <s v="FRANCE"/>
    <s v="AVESNES ET BEAUVOIR"/>
    <x v="1"/>
    <s v="NON MERCHANT"/>
    <n v="0.5"/>
    <s v="Equity"/>
    <n v="0.5"/>
    <x v="0"/>
    <x v="140"/>
    <n v="6"/>
    <n v="6"/>
  </r>
  <r>
    <x v="3"/>
    <s v="FRANCE"/>
    <s v="BAIS"/>
    <x v="1"/>
    <s v="NON MERCHANT"/>
    <n v="1"/>
    <s v="Global"/>
    <n v="0.49980000000000002"/>
    <x v="0"/>
    <x v="142"/>
    <n v="4.5999999999999996"/>
    <n v="2.2989999999999999"/>
  </r>
  <r>
    <x v="3"/>
    <s v="FRANCE"/>
    <s v="BARLY"/>
    <x v="1"/>
    <s v="NON MERCHANT"/>
    <n v="0.5"/>
    <s v="Equity"/>
    <n v="0.5"/>
    <x v="0"/>
    <x v="143"/>
    <n v="5"/>
    <n v="5"/>
  </r>
  <r>
    <x v="3"/>
    <s v="FRANCE"/>
    <s v="BEAUCAIRE"/>
    <x v="1"/>
    <s v="NON MERCHANT"/>
    <n v="1"/>
    <s v="Global"/>
    <n v="0.49980000000000002"/>
    <x v="0"/>
    <x v="519"/>
    <n v="11.5"/>
    <n v="5.7480000000000002"/>
  </r>
  <r>
    <x v="3"/>
    <s v="FRANCE"/>
    <s v="BEAUFOU"/>
    <x v="1"/>
    <s v="NON MERCHANT"/>
    <n v="1"/>
    <s v="Global"/>
    <n v="0.49980000000000002"/>
    <x v="0"/>
    <x v="140"/>
    <n v="12"/>
    <n v="5.9980000000000002"/>
  </r>
  <r>
    <x v="3"/>
    <s v="FRANCE"/>
    <s v="BEAUSITE"/>
    <x v="1"/>
    <s v="NON MERCHANT"/>
    <n v="1"/>
    <s v="Global"/>
    <n v="0.49980000000000002"/>
    <x v="1"/>
    <x v="520"/>
    <n v="16.8"/>
    <n v="8.3970000000000002"/>
  </r>
  <r>
    <x v="3"/>
    <s v="FRANCE"/>
    <s v="BETHENIVILLE"/>
    <x v="1"/>
    <s v="NON MERCHANT"/>
    <n v="0.5"/>
    <s v="Equity"/>
    <n v="0.5"/>
    <x v="0"/>
    <x v="140"/>
    <n v="6"/>
    <n v="6"/>
  </r>
  <r>
    <x v="3"/>
    <s v="FRANCE"/>
    <s v="BOLLENE"/>
    <x v="1"/>
    <s v="NON MERCHANT"/>
    <n v="1"/>
    <s v="Global"/>
    <n v="0.49980000000000002"/>
    <x v="0"/>
    <x v="159"/>
    <n v="7.5"/>
    <n v="3.7490000000000001"/>
  </r>
  <r>
    <x v="3"/>
    <s v="FRANCE"/>
    <s v="BONNE VOISINE"/>
    <x v="1"/>
    <s v="NON MERCHANT"/>
    <n v="1"/>
    <s v="Global"/>
    <n v="0.49980000000000002"/>
    <x v="0"/>
    <x v="140"/>
    <n v="12"/>
    <n v="5.9980000000000002"/>
  </r>
  <r>
    <x v="3"/>
    <s v="FRANCE"/>
    <s v="BRASSY"/>
    <x v="1"/>
    <s v="NON MERCHANT"/>
    <n v="1"/>
    <s v="Global"/>
    <n v="0.49980000000000002"/>
    <x v="0"/>
    <x v="519"/>
    <n v="11.5"/>
    <n v="5.7480000000000002"/>
  </r>
  <r>
    <x v="3"/>
    <s v="FRANCE"/>
    <s v="BRIFFONS"/>
    <x v="1"/>
    <s v="NON MERCHANT"/>
    <n v="1"/>
    <s v="Global"/>
    <n v="0.53"/>
    <x v="0"/>
    <x v="215"/>
    <n v="4.8"/>
    <n v="2.544"/>
  </r>
  <r>
    <x v="3"/>
    <s v="FRANCE"/>
    <s v="BUIGNY"/>
    <x v="1"/>
    <s v="NON MERCHANT"/>
    <n v="1"/>
    <s v="Global"/>
    <n v="0.49980000000000002"/>
    <x v="0"/>
    <x v="519"/>
    <n v="11.5"/>
    <n v="5.7480000000000002"/>
  </r>
  <r>
    <x v="3"/>
    <s v="FRANCE"/>
    <s v="CAMBERNON"/>
    <x v="1"/>
    <s v="NON MERCHANT"/>
    <n v="1"/>
    <s v="Global"/>
    <n v="0.49980000000000002"/>
    <x v="0"/>
    <x v="158"/>
    <n v="9.1999999999999993"/>
    <n v="4.5979999999999999"/>
  </r>
  <r>
    <x v="3"/>
    <s v="FRANCE"/>
    <s v="CAMPAGNES"/>
    <x v="1"/>
    <s v="NON MERCHANT"/>
    <n v="0.5"/>
    <s v="Equity"/>
    <n v="0.5"/>
    <x v="0"/>
    <x v="521"/>
    <n v="4.1749999999999998"/>
    <n v="4.1749999999999998"/>
  </r>
  <r>
    <x v="3"/>
    <s v="FRANCE"/>
    <s v="CANEHAN"/>
    <x v="1"/>
    <s v="NON MERCHANT"/>
    <n v="1"/>
    <s v="Global"/>
    <n v="0.49980000000000002"/>
    <x v="0"/>
    <x v="157"/>
    <n v="13.8"/>
    <n v="6.8970000000000002"/>
  </r>
  <r>
    <x v="3"/>
    <s v="FRANCE"/>
    <s v="CERNON"/>
    <x v="1"/>
    <s v="NON MERCHANT"/>
    <n v="4.4999999999999998E-2"/>
    <s v="Equity"/>
    <n v="4.4999999999999998E-2"/>
    <x v="0"/>
    <x v="143"/>
    <n v="0.45"/>
    <n v="0.45"/>
  </r>
  <r>
    <x v="3"/>
    <s v="FRANCE"/>
    <s v="CERNON"/>
    <x v="1"/>
    <s v="NON MERCHANT"/>
    <n v="0.5"/>
    <s v="Equity"/>
    <n v="0.5"/>
    <x v="0"/>
    <x v="522"/>
    <n v="10.925000000000001"/>
    <n v="10.925000000000001"/>
  </r>
  <r>
    <x v="3"/>
    <s v="FRANCE"/>
    <s v="CHATAIGNIERS"/>
    <x v="1"/>
    <s v="NON MERCHANT"/>
    <n v="0.501"/>
    <s v="Equity"/>
    <n v="0.501"/>
    <x v="0"/>
    <x v="152"/>
    <n v="7.0140000000000002"/>
    <n v="7.0140000000000002"/>
  </r>
  <r>
    <x v="3"/>
    <s v="FRANCE"/>
    <s v="CHEMIN DES HAGUENETS"/>
    <x v="1"/>
    <s v="NON MERCHANT"/>
    <n v="0.5"/>
    <s v="Equity"/>
    <n v="0.5"/>
    <x v="0"/>
    <x v="523"/>
    <n v="14.35"/>
    <n v="14.35"/>
  </r>
  <r>
    <x v="3"/>
    <s v="FRANCE"/>
    <s v="CHEMIN DU BOIS HUBERT"/>
    <x v="1"/>
    <s v="NON MERCHANT"/>
    <n v="0.501"/>
    <s v="Equity"/>
    <n v="0.501"/>
    <x v="0"/>
    <x v="196"/>
    <n v="13.827999999999999"/>
    <n v="13.827999999999999"/>
  </r>
  <r>
    <x v="3"/>
    <s v="FRANCE"/>
    <s v="CHEPPES"/>
    <x v="1"/>
    <s v="NON MERCHANT"/>
    <n v="0.5"/>
    <s v="Equity"/>
    <n v="0.5"/>
    <x v="0"/>
    <x v="524"/>
    <n v="5.125"/>
    <n v="5.125"/>
  </r>
  <r>
    <x v="3"/>
    <s v="FRANCE"/>
    <s v="CHOQUEUSE"/>
    <x v="1"/>
    <s v="NON MERCHANT"/>
    <n v="1"/>
    <s v="Global"/>
    <n v="0.49980000000000002"/>
    <x v="0"/>
    <x v="525"/>
    <n v="14.1"/>
    <n v="7.0469999999999997"/>
  </r>
  <r>
    <x v="3"/>
    <s v="FRANCE"/>
    <s v="COLLINES DU MAINE"/>
    <x v="1"/>
    <s v="NON MERCHANT"/>
    <n v="1"/>
    <s v="Global"/>
    <n v="0.49980000000000002"/>
    <x v="0"/>
    <x v="157"/>
    <n v="13.8"/>
    <n v="6.8970000000000002"/>
  </r>
  <r>
    <x v="3"/>
    <s v="FRANCE"/>
    <s v="COSSE"/>
    <x v="1"/>
    <s v="NON MERCHANT"/>
    <n v="1"/>
    <s v="Global"/>
    <n v="0.49980000000000002"/>
    <x v="0"/>
    <x v="526"/>
    <n v="11.6"/>
    <n v="5.798"/>
  </r>
  <r>
    <x v="3"/>
    <s v="FRANCE"/>
    <s v="COTE DE LA BOUCHERE"/>
    <x v="1"/>
    <s v="NON MERCHANT"/>
    <n v="0.5"/>
    <s v="Equity"/>
    <n v="0.5"/>
    <x v="0"/>
    <x v="157"/>
    <n v="6.9"/>
    <n v="6.9"/>
  </r>
  <r>
    <x v="3"/>
    <s v="FRANCE"/>
    <s v="CRENNES-SUR-FRAUBEE"/>
    <x v="1"/>
    <s v="NON MERCHANT"/>
    <n v="1"/>
    <s v="Global"/>
    <n v="0.49980000000000002"/>
    <x v="0"/>
    <x v="143"/>
    <n v="10"/>
    <n v="4.9980000000000002"/>
  </r>
  <r>
    <x v="3"/>
    <s v="FRANCE"/>
    <s v="CRETE TARLARE"/>
    <x v="1"/>
    <s v="NON MERCHANT"/>
    <n v="0.5"/>
    <s v="Equity"/>
    <n v="0.5"/>
    <x v="0"/>
    <x v="527"/>
    <n v="4.12"/>
    <n v="4.12"/>
  </r>
  <r>
    <x v="3"/>
    <s v="FRANCE"/>
    <s v="CREVECOEUR"/>
    <x v="1"/>
    <s v="NON MERCHANT"/>
    <n v="1"/>
    <s v="Global"/>
    <n v="0.49980000000000002"/>
    <x v="0"/>
    <x v="148"/>
    <n v="4"/>
    <n v="1.9990000000000001"/>
  </r>
  <r>
    <x v="3"/>
    <s v="FRANCE"/>
    <s v="CRUGUEL"/>
    <x v="1"/>
    <s v="NON MERCHANT"/>
    <n v="1"/>
    <s v="Global"/>
    <n v="0.49980000000000002"/>
    <x v="0"/>
    <x v="140"/>
    <n v="12"/>
    <n v="5.9980000000000002"/>
  </r>
  <r>
    <x v="3"/>
    <s v="FRANCE"/>
    <s v="CRUSCADES"/>
    <x v="1"/>
    <s v="NON MERCHANT"/>
    <n v="0.5"/>
    <s v="Equity"/>
    <n v="0.5"/>
    <x v="0"/>
    <x v="519"/>
    <n v="5.75"/>
    <n v="5.75"/>
  </r>
  <r>
    <x v="3"/>
    <s v="FRANCE"/>
    <s v="ECHALOT"/>
    <x v="1"/>
    <s v="NON MERCHANT"/>
    <n v="0.5"/>
    <s v="Equity"/>
    <n v="0.5"/>
    <x v="0"/>
    <x v="528"/>
    <n v="8.1999999999999993"/>
    <n v="8.1999999999999993"/>
  </r>
  <r>
    <x v="3"/>
    <s v="FRANCE"/>
    <s v="ERBRAY"/>
    <x v="1"/>
    <s v="NON MERCHANT"/>
    <n v="1"/>
    <s v="Global"/>
    <n v="0.49980000000000002"/>
    <x v="0"/>
    <x v="519"/>
    <n v="11.5"/>
    <n v="5.7480000000000002"/>
  </r>
  <r>
    <x v="3"/>
    <s v="FRANCE"/>
    <s v="ESPINASSIERE"/>
    <x v="1"/>
    <s v="NON MERCHANT"/>
    <n v="0.5"/>
    <s v="Equity"/>
    <n v="0.5"/>
    <x v="0"/>
    <x v="154"/>
    <n v="9"/>
    <n v="9"/>
  </r>
  <r>
    <x v="3"/>
    <s v="FRANCE"/>
    <s v="FALFOSSE"/>
    <x v="1"/>
    <s v="NON MERCHANT"/>
    <n v="0.501"/>
    <s v="Equity"/>
    <n v="0.501"/>
    <x v="0"/>
    <x v="529"/>
    <n v="5.8869999999999996"/>
    <n v="5.8869999999999996"/>
  </r>
  <r>
    <x v="3"/>
    <s v="FRANCE"/>
    <s v="FALLERON"/>
    <x v="1"/>
    <s v="NON MERCHANT"/>
    <n v="1"/>
    <s v="Global"/>
    <n v="0.49980000000000002"/>
    <x v="0"/>
    <x v="519"/>
    <n v="11.5"/>
    <n v="5.7480000000000002"/>
  </r>
  <r>
    <x v="3"/>
    <s v="FRANCE"/>
    <s v="FITOU"/>
    <x v="1"/>
    <s v="MERCHANT"/>
    <n v="0.5"/>
    <s v="Equity"/>
    <n v="0.5"/>
    <x v="0"/>
    <x v="193"/>
    <n v="5.2"/>
    <n v="5.2"/>
  </r>
  <r>
    <x v="3"/>
    <s v="FRANCE"/>
    <s v="FLAMETS"/>
    <x v="1"/>
    <s v="NON MERCHANT"/>
    <n v="0.5"/>
    <s v="Equity"/>
    <n v="0.5"/>
    <x v="0"/>
    <x v="143"/>
    <n v="5"/>
    <n v="5"/>
  </r>
  <r>
    <x v="3"/>
    <s v="FRANCE"/>
    <s v="FONTENILLE"/>
    <x v="1"/>
    <s v="NON MERCHANT"/>
    <n v="0.5"/>
    <s v="Equity"/>
    <n v="0.5"/>
    <x v="0"/>
    <x v="143"/>
    <n v="5"/>
    <n v="5"/>
  </r>
  <r>
    <x v="3"/>
    <s v="FRANCE"/>
    <s v="FORET DE THIVOLET"/>
    <x v="1"/>
    <s v="NON MERCHANT"/>
    <n v="0.51910000000000001"/>
    <s v="Equity"/>
    <n v="0.51910000000000001"/>
    <x v="0"/>
    <x v="530"/>
    <n v="9.1359999999999992"/>
    <n v="9.1359999999999992"/>
  </r>
  <r>
    <x v="3"/>
    <s v="FRANCE"/>
    <s v="FOS-SUR-MER"/>
    <x v="1"/>
    <s v="NON MERCHANT"/>
    <n v="1"/>
    <s v="Global"/>
    <n v="0.49980000000000002"/>
    <x v="0"/>
    <x v="143"/>
    <n v="10"/>
    <n v="4.9980000000000002"/>
  </r>
  <r>
    <x v="3"/>
    <s v="FRANCE"/>
    <s v="FREIGNE"/>
    <x v="1"/>
    <s v="NON MERCHANT"/>
    <n v="1"/>
    <s v="Global"/>
    <n v="0.49980000000000002"/>
    <x v="0"/>
    <x v="158"/>
    <n v="9.1999999999999993"/>
    <n v="4.5979999999999999"/>
  </r>
  <r>
    <x v="3"/>
    <s v="FRANCE"/>
    <s v="GERMINON"/>
    <x v="1"/>
    <s v="NON MERCHANT"/>
    <n v="0.5"/>
    <s v="Equity"/>
    <n v="0.5"/>
    <x v="0"/>
    <x v="68"/>
    <n v="37.5"/>
    <n v="37.5"/>
  </r>
  <r>
    <x v="3"/>
    <s v="FRANCE"/>
    <s v="GOURGANCON"/>
    <x v="1"/>
    <s v="NON MERCHANT"/>
    <n v="0.5"/>
    <s v="Equity"/>
    <n v="0.5"/>
    <x v="0"/>
    <x v="531"/>
    <n v="24"/>
    <n v="24"/>
  </r>
  <r>
    <x v="3"/>
    <s v="FRANCE"/>
    <s v="GRANDS GATS"/>
    <x v="1"/>
    <s v="NON MERCHANT"/>
    <n v="0.5"/>
    <s v="Equity"/>
    <n v="0.5"/>
    <x v="0"/>
    <x v="149"/>
    <n v="3.0750000000000002"/>
    <n v="3.0750000000000002"/>
  </r>
  <r>
    <x v="3"/>
    <s v="FRANCE"/>
    <s v="GUERVILLE MELLEVILLE"/>
    <x v="1"/>
    <s v="NON MERCHANT"/>
    <n v="1"/>
    <s v="Global"/>
    <n v="0.49980000000000002"/>
    <x v="0"/>
    <x v="519"/>
    <n v="11.5"/>
    <n v="5.7480000000000002"/>
  </r>
  <r>
    <x v="3"/>
    <s v="FRANCE"/>
    <s v="HAMBERS"/>
    <x v="1"/>
    <s v="NON MERCHANT"/>
    <n v="0.5"/>
    <s v="Equity"/>
    <n v="0.5"/>
    <x v="0"/>
    <x v="160"/>
    <n v="4.0999999999999996"/>
    <n v="4.0999999999999996"/>
  </r>
  <r>
    <x v="3"/>
    <s v="FRANCE"/>
    <s v="HANGEST"/>
    <x v="1"/>
    <s v="NON MERCHANT"/>
    <n v="0.5"/>
    <s v="Equity"/>
    <n v="0.5"/>
    <x v="0"/>
    <x v="213"/>
    <n v="10.25"/>
    <n v="10.25"/>
  </r>
  <r>
    <x v="3"/>
    <s v="FRANCE"/>
    <s v="HARCANVILLE"/>
    <x v="1"/>
    <s v="NON MERCHANT"/>
    <n v="1"/>
    <s v="Global"/>
    <n v="0.49980000000000002"/>
    <x v="0"/>
    <x v="158"/>
    <n v="9.1999999999999993"/>
    <n v="4.5979999999999999"/>
  </r>
  <r>
    <x v="3"/>
    <s v="FRANCE"/>
    <s v="HAUT DES AILES"/>
    <x v="1"/>
    <s v="NON MERCHANT"/>
    <n v="0.5"/>
    <s v="Equity"/>
    <n v="0.5"/>
    <x v="0"/>
    <x v="335"/>
    <n v="22"/>
    <n v="22"/>
  </r>
  <r>
    <x v="3"/>
    <s v="FRANCE"/>
    <s v="HAUTE SOMME"/>
    <x v="1"/>
    <s v="NON MERCHANT"/>
    <n v="0.5"/>
    <s v="Equity"/>
    <n v="0.5"/>
    <x v="0"/>
    <x v="532"/>
    <n v="9.27"/>
    <n v="9.27"/>
  </r>
  <r>
    <x v="3"/>
    <s v="FRANCE"/>
    <s v="HAUTE-LYS"/>
    <x v="1"/>
    <s v="NON MERCHANT"/>
    <n v="0.5"/>
    <s v="Equity"/>
    <n v="0.5"/>
    <x v="0"/>
    <x v="533"/>
    <n v="18.75"/>
    <n v="18.75"/>
  </r>
  <r>
    <x v="3"/>
    <s v="FRANCE"/>
    <s v="HOUDELAINCOURT-BONNET"/>
    <x v="1"/>
    <s v="NON MERCHANT"/>
    <n v="1"/>
    <s v="Global"/>
    <n v="0.9"/>
    <x v="0"/>
    <x v="534"/>
    <n v="13.2"/>
    <n v="11.88"/>
  </r>
  <r>
    <x v="3"/>
    <s v="FRANCE"/>
    <s v="KERIGARET"/>
    <x v="1"/>
    <s v="NON MERCHANT"/>
    <n v="0.5"/>
    <s v="Equity"/>
    <n v="0.5"/>
    <x v="0"/>
    <x v="140"/>
    <n v="6"/>
    <n v="6"/>
  </r>
  <r>
    <x v="3"/>
    <s v="FRANCE"/>
    <s v="LA BRETELLE"/>
    <x v="1"/>
    <s v="NON MERCHANT"/>
    <n v="0.5"/>
    <s v="Equity"/>
    <n v="0.5"/>
    <x v="0"/>
    <x v="63"/>
    <n v="15.375"/>
    <n v="15.375"/>
  </r>
  <r>
    <x v="3"/>
    <s v="FRANCE"/>
    <s v="LA CROISETTE"/>
    <x v="1"/>
    <s v="NON MERCHANT"/>
    <n v="1"/>
    <s v="Global"/>
    <n v="0.49980000000000002"/>
    <x v="0"/>
    <x v="69"/>
    <n v="29.9"/>
    <n v="14.944000000000001"/>
  </r>
  <r>
    <x v="3"/>
    <s v="FRANCE"/>
    <s v="LA DIVATTE"/>
    <x v="1"/>
    <s v="NON MERCHANT"/>
    <n v="1"/>
    <s v="Global"/>
    <n v="0.49980000000000002"/>
    <x v="0"/>
    <x v="158"/>
    <n v="9.1999999999999993"/>
    <n v="4.5979999999999999"/>
  </r>
  <r>
    <x v="3"/>
    <s v="FRANCE"/>
    <s v="LA FRENIERE"/>
    <x v="1"/>
    <s v="NON MERCHANT"/>
    <n v="0.5"/>
    <s v="Equity"/>
    <n v="0.5"/>
    <x v="0"/>
    <x v="535"/>
    <n v="2.125"/>
    <n v="2.125"/>
  </r>
  <r>
    <x v="3"/>
    <s v="FRANCE"/>
    <s v="LA HAUTE BORNE"/>
    <x v="1"/>
    <s v="NON MERCHANT"/>
    <n v="0.5"/>
    <s v="Equity"/>
    <n v="0.5"/>
    <x v="0"/>
    <x v="160"/>
    <n v="4.0999999999999996"/>
    <n v="4.0999999999999996"/>
  </r>
  <r>
    <x v="3"/>
    <s v="FRANCE"/>
    <s v="LA MONJOIE"/>
    <x v="1"/>
    <s v="NON MERCHANT"/>
    <n v="0.5"/>
    <s v="Equity"/>
    <n v="0.5"/>
    <x v="0"/>
    <x v="524"/>
    <n v="5.125"/>
    <n v="5.125"/>
  </r>
  <r>
    <x v="3"/>
    <s v="FRANCE"/>
    <s v="LA PICOTERIE"/>
    <x v="1"/>
    <s v="NON MERCHANT"/>
    <n v="0.5"/>
    <s v="Equity"/>
    <n v="0.5"/>
    <x v="0"/>
    <x v="192"/>
    <n v="11"/>
    <n v="11"/>
  </r>
  <r>
    <x v="3"/>
    <s v="FRANCE"/>
    <s v="LA PREVOTERIE"/>
    <x v="1"/>
    <s v="NON MERCHANT"/>
    <n v="0.5"/>
    <s v="Equity"/>
    <n v="0.5"/>
    <x v="0"/>
    <x v="536"/>
    <n v="24.72"/>
    <n v="24.72"/>
  </r>
  <r>
    <x v="3"/>
    <s v="FRANCE"/>
    <s v="LA SAURUPT"/>
    <x v="1"/>
    <s v="NON MERCHANT"/>
    <n v="0.5"/>
    <s v="Equity"/>
    <n v="0.5"/>
    <x v="0"/>
    <x v="524"/>
    <n v="5.125"/>
    <n v="5.125"/>
  </r>
  <r>
    <x v="3"/>
    <s v="FRANCE"/>
    <s v="LA SOLERIE"/>
    <x v="1"/>
    <s v="NON MERCHANT"/>
    <n v="0.5"/>
    <s v="Equity"/>
    <n v="0.5"/>
    <x v="0"/>
    <x v="257"/>
    <n v="6.15"/>
    <n v="6.15"/>
  </r>
  <r>
    <x v="3"/>
    <s v="FRANCE"/>
    <s v="LANDES DE COUESME"/>
    <x v="1"/>
    <s v="NON MERCHANT"/>
    <n v="0.5"/>
    <s v="Equity"/>
    <n v="0.5"/>
    <x v="0"/>
    <x v="537"/>
    <n v="16.5"/>
    <n v="16.5"/>
  </r>
  <r>
    <x v="3"/>
    <s v="FRANCE"/>
    <s v="LANRIVOARE"/>
    <x v="1"/>
    <s v="NON MERCHANT"/>
    <n v="0.5"/>
    <s v="Equity"/>
    <n v="0.5"/>
    <x v="0"/>
    <x v="538"/>
    <n v="1.2749999999999999"/>
    <n v="1.2749999999999999"/>
  </r>
  <r>
    <x v="3"/>
    <s v="FRANCE"/>
    <s v="L'AUXERROIS"/>
    <x v="1"/>
    <s v="NON MERCHANT"/>
    <n v="0.501"/>
    <s v="Equity"/>
    <n v="0.501"/>
    <x v="0"/>
    <x v="222"/>
    <n v="16.032"/>
    <n v="16.032"/>
  </r>
  <r>
    <x v="3"/>
    <s v="FRANCE"/>
    <s v="LAVERNAT"/>
    <x v="1"/>
    <s v="NON MERCHANT"/>
    <n v="0.5"/>
    <s v="Equity"/>
    <n v="0.5"/>
    <x v="0"/>
    <x v="141"/>
    <n v="4"/>
    <n v="4"/>
  </r>
  <r>
    <x v="3"/>
    <s v="FRANCE"/>
    <s v="LE CANET"/>
    <x v="1"/>
    <s v="NON MERCHANT"/>
    <n v="0.5"/>
    <s v="Equity"/>
    <n v="0.5"/>
    <x v="0"/>
    <x v="519"/>
    <n v="5.75"/>
    <n v="5.75"/>
  </r>
  <r>
    <x v="3"/>
    <s v="FRANCE"/>
    <s v="LE CHAMP VERT"/>
    <x v="1"/>
    <s v="NON MERCHANT"/>
    <n v="0.5"/>
    <s v="Equity"/>
    <n v="0.5"/>
    <x v="0"/>
    <x v="524"/>
    <n v="5.125"/>
    <n v="5.125"/>
  </r>
  <r>
    <x v="3"/>
    <s v="FRANCE"/>
    <s v="LE CHAMP VERT-SOMMER"/>
    <x v="1"/>
    <s v="NON MERCHANT"/>
    <n v="0.5"/>
    <s v="Equity"/>
    <n v="0.5"/>
    <x v="0"/>
    <x v="539"/>
    <n v="6.18"/>
    <n v="6.18"/>
  </r>
  <r>
    <x v="3"/>
    <s v="FRANCE"/>
    <s v="LE CLOS DU PRESSOIR"/>
    <x v="1"/>
    <s v="NON MERCHANT"/>
    <n v="1"/>
    <s v="Global"/>
    <n v="0.49980000000000002"/>
    <x v="0"/>
    <x v="140"/>
    <n v="12"/>
    <n v="5.9980000000000002"/>
  </r>
  <r>
    <x v="3"/>
    <s v="FRANCE"/>
    <s v="LE MIROIR"/>
    <x v="1"/>
    <s v="NON MERCHANT"/>
    <n v="0.5"/>
    <s v="Equity"/>
    <n v="0.5"/>
    <x v="0"/>
    <x v="192"/>
    <n v="11"/>
    <n v="11"/>
  </r>
  <r>
    <x v="3"/>
    <s v="FRANCE"/>
    <s v="LE MONT DE L'ARBRE"/>
    <x v="1"/>
    <s v="NON MERCHANT"/>
    <n v="0.5"/>
    <s v="Equity"/>
    <n v="0.5"/>
    <x v="0"/>
    <x v="151"/>
    <n v="3"/>
    <n v="3"/>
  </r>
  <r>
    <x v="3"/>
    <s v="FRANCE"/>
    <s v="LE MONT DE PONCHE"/>
    <x v="1"/>
    <s v="NON MERCHANT"/>
    <n v="0.5"/>
    <s v="Equity"/>
    <n v="0.5"/>
    <x v="0"/>
    <x v="160"/>
    <n v="4.0999999999999996"/>
    <n v="4.0999999999999996"/>
  </r>
  <r>
    <x v="3"/>
    <s v="FRANCE"/>
    <s v="LE PETIT TERROIR"/>
    <x v="1"/>
    <s v="NON MERCHANT"/>
    <n v="0.5"/>
    <s v="Equity"/>
    <n v="0.5"/>
    <x v="0"/>
    <x v="540"/>
    <n v="5.5750000000000002"/>
    <n v="5.5750000000000002"/>
  </r>
  <r>
    <x v="3"/>
    <s v="FRANCE"/>
    <s v="LE POUZIN"/>
    <x v="1"/>
    <s v="NON MERCHANT"/>
    <n v="1"/>
    <s v="Global"/>
    <n v="0.49980000000000002"/>
    <x v="0"/>
    <x v="142"/>
    <n v="4.5999999999999996"/>
    <n v="2.2989999999999999"/>
  </r>
  <r>
    <x v="3"/>
    <s v="FRANCE"/>
    <s v="LE VIEUX MOULIN"/>
    <x v="1"/>
    <s v="NON MERCHANT"/>
    <n v="0.5"/>
    <s v="Equity"/>
    <n v="0.5"/>
    <x v="0"/>
    <x v="257"/>
    <n v="6.15"/>
    <n v="6.15"/>
  </r>
  <r>
    <x v="3"/>
    <s v="FRANCE"/>
    <s v="L'EPINE"/>
    <x v="1"/>
    <s v="NON MERCHANT"/>
    <n v="0.5"/>
    <s v="Equity"/>
    <n v="0.5"/>
    <x v="0"/>
    <x v="539"/>
    <n v="6.18"/>
    <n v="6.18"/>
  </r>
  <r>
    <x v="3"/>
    <s v="FRANCE"/>
    <s v="L'EPIVENT"/>
    <x v="1"/>
    <s v="NON MERCHANT"/>
    <n v="0.5"/>
    <s v="Equity"/>
    <n v="0.5"/>
    <x v="0"/>
    <x v="539"/>
    <n v="6.18"/>
    <n v="6.18"/>
  </r>
  <r>
    <x v="3"/>
    <s v="FRANCE"/>
    <s v="LES HAUTS PAYS"/>
    <x v="1"/>
    <s v="NON MERCHANT"/>
    <n v="0.5"/>
    <s v="Equity"/>
    <n v="0.5"/>
    <x v="0"/>
    <x v="541"/>
    <n v="39.975000000000001"/>
    <n v="39.975000000000001"/>
  </r>
  <r>
    <x v="3"/>
    <s v="FRANCE"/>
    <s v="LES MONTS"/>
    <x v="1"/>
    <s v="NON MERCHANT"/>
    <n v="1"/>
    <s v="Global"/>
    <n v="1"/>
    <x v="0"/>
    <x v="542"/>
    <n v="35.200000000000003"/>
    <n v="35.200000000000003"/>
  </r>
  <r>
    <x v="3"/>
    <s v="FRANCE"/>
    <s v="LES PRES HAUTS"/>
    <x v="1"/>
    <s v="NON MERCHANT"/>
    <n v="0.5"/>
    <s v="Equity"/>
    <n v="0.5"/>
    <x v="0"/>
    <x v="257"/>
    <n v="6.15"/>
    <n v="6.15"/>
  </r>
  <r>
    <x v="3"/>
    <s v="FRANCE"/>
    <s v="LIHUS"/>
    <x v="1"/>
    <s v="NON MERCHANT"/>
    <n v="1"/>
    <s v="Global"/>
    <n v="0.49980000000000002"/>
    <x v="0"/>
    <x v="140"/>
    <n v="12"/>
    <n v="5.9980000000000002"/>
  </r>
  <r>
    <x v="3"/>
    <s v="FRANCE"/>
    <s v="LONGS CHAMPS"/>
    <x v="1"/>
    <s v="NON MERCHANT"/>
    <n v="0.5"/>
    <s v="Equity"/>
    <n v="0.5"/>
    <x v="0"/>
    <x v="521"/>
    <n v="4.1749999999999998"/>
    <n v="4.1749999999999998"/>
  </r>
  <r>
    <x v="3"/>
    <s v="FRANCE"/>
    <s v="MAISNIERES"/>
    <x v="1"/>
    <s v="NON MERCHANT"/>
    <n v="1"/>
    <s v="Global"/>
    <n v="0.49980000000000002"/>
    <x v="0"/>
    <x v="140"/>
    <n v="12"/>
    <n v="5.9980000000000002"/>
  </r>
  <r>
    <x v="3"/>
    <s v="FRANCE"/>
    <s v="MANNEVILLE"/>
    <x v="1"/>
    <s v="NON MERCHANT"/>
    <n v="0.5"/>
    <s v="Equity"/>
    <n v="0.5"/>
    <x v="0"/>
    <x v="157"/>
    <n v="6.9"/>
    <n v="6.9"/>
  </r>
  <r>
    <x v="3"/>
    <s v="FRANCE"/>
    <s v="MENEAC"/>
    <x v="1"/>
    <s v="NON MERCHANT"/>
    <n v="0.5"/>
    <s v="Equity"/>
    <n v="0.5"/>
    <x v="0"/>
    <x v="288"/>
    <n v="2.8"/>
    <n v="2.8"/>
  </r>
  <r>
    <x v="3"/>
    <s v="FRANCE"/>
    <s v="MESANGER"/>
    <x v="1"/>
    <s v="NON MERCHANT"/>
    <n v="1"/>
    <s v="Global"/>
    <n v="0.49980000000000002"/>
    <x v="0"/>
    <x v="158"/>
    <n v="9.1999999999999993"/>
    <n v="4.5979999999999999"/>
  </r>
  <r>
    <x v="3"/>
    <s v="FRANCE"/>
    <s v="MONT HEUDELAN"/>
    <x v="1"/>
    <s v="NON MERCHANT"/>
    <n v="0.5"/>
    <s v="Equity"/>
    <n v="0.5"/>
    <x v="0"/>
    <x v="543"/>
    <n v="14.85"/>
    <n v="14.85"/>
  </r>
  <r>
    <x v="3"/>
    <s v="FRANCE"/>
    <s v="MONT-EN-GRAINS"/>
    <x v="1"/>
    <s v="NON MERCHANT"/>
    <n v="1"/>
    <s v="Global"/>
    <n v="0.49980000000000002"/>
    <x v="0"/>
    <x v="140"/>
    <n v="12"/>
    <n v="5.9980000000000002"/>
  </r>
  <r>
    <x v="3"/>
    <s v="FRANCE"/>
    <s v="MONTRIGAUD"/>
    <x v="1"/>
    <s v="NON MERCHANT"/>
    <n v="0.51910000000000001"/>
    <s v="Equity"/>
    <n v="0.51910000000000001"/>
    <x v="0"/>
    <x v="544"/>
    <n v="12.458"/>
    <n v="12.458"/>
  </r>
  <r>
    <x v="3"/>
    <s v="FRANCE"/>
    <s v="MOTTE DE GALAURE"/>
    <x v="1"/>
    <s v="NON MERCHANT"/>
    <n v="1"/>
    <s v="Global"/>
    <n v="0.49980000000000002"/>
    <x v="0"/>
    <x v="148"/>
    <n v="4"/>
    <n v="1.9990000000000001"/>
  </r>
  <r>
    <x v="3"/>
    <s v="FRANCE"/>
    <s v="MOULIN DE SEHEN"/>
    <x v="1"/>
    <s v="NON MERCHANT"/>
    <n v="0.5"/>
    <s v="Equity"/>
    <n v="0.5"/>
    <x v="0"/>
    <x v="539"/>
    <n v="6.18"/>
    <n v="6.18"/>
  </r>
  <r>
    <x v="3"/>
    <s v="FRANCE"/>
    <s v="NEVIAN"/>
    <x v="1"/>
    <s v="MERCHANT"/>
    <n v="0.5"/>
    <s v="Equity"/>
    <n v="0.5"/>
    <x v="0"/>
    <x v="208"/>
    <n v="7.65"/>
    <n v="7.65"/>
  </r>
  <r>
    <x v="3"/>
    <s v="FRANCE"/>
    <s v="OPOUL"/>
    <x v="1"/>
    <s v="MERCHANT"/>
    <n v="0.5"/>
    <s v="Equity"/>
    <n v="0.5"/>
    <x v="0"/>
    <x v="414"/>
    <n v="5.25"/>
    <n v="5.25"/>
  </r>
  <r>
    <x v="3"/>
    <s v="FRANCE"/>
    <s v="OURSEL"/>
    <x v="1"/>
    <s v="NON MERCHANT"/>
    <n v="1"/>
    <s v="Global"/>
    <n v="0.49980000000000002"/>
    <x v="0"/>
    <x v="528"/>
    <n v="16.399999999999999"/>
    <n v="8.1969999999999992"/>
  </r>
  <r>
    <x v="3"/>
    <s v="FRANCE"/>
    <s v="PLATEAU DE CABALAS"/>
    <x v="1"/>
    <s v="NON MERCHANT"/>
    <n v="1"/>
    <s v="Global"/>
    <n v="1"/>
    <x v="0"/>
    <x v="519"/>
    <n v="11.5"/>
    <n v="11.5"/>
  </r>
  <r>
    <x v="3"/>
    <s v="FRANCE"/>
    <s v="PLATEAU DE CABALAS"/>
    <x v="1"/>
    <s v="NON MERCHANT"/>
    <n v="1"/>
    <s v="Global"/>
    <n v="1"/>
    <x v="1"/>
    <x v="545"/>
    <n v="18.399999999999999"/>
    <n v="18.399999999999999"/>
  </r>
  <r>
    <x v="3"/>
    <s v="FRANCE"/>
    <s v="PLOUARZEL"/>
    <x v="1"/>
    <s v="NON MERCHANT"/>
    <n v="0.5"/>
    <s v="Equity"/>
    <n v="0.5"/>
    <x v="0"/>
    <x v="355"/>
    <n v="1.7"/>
    <n v="1.7"/>
  </r>
  <r>
    <x v="3"/>
    <s v="FRANCE"/>
    <s v="PLOUARZEL"/>
    <x v="1"/>
    <s v="NON MERCHANT"/>
    <n v="1"/>
    <s v="Global"/>
    <n v="1"/>
    <x v="0"/>
    <x v="546"/>
    <n v="3.3"/>
    <n v="3.3"/>
  </r>
  <r>
    <x v="3"/>
    <s v="FRANCE"/>
    <s v="PLOURIN"/>
    <x v="1"/>
    <s v="NON MERCHANT"/>
    <n v="0.5"/>
    <s v="Equity"/>
    <n v="0.5"/>
    <x v="0"/>
    <x v="355"/>
    <n v="1.7"/>
    <n v="1.7"/>
  </r>
  <r>
    <x v="3"/>
    <s v="FRANCE"/>
    <s v="PLUMIEUX"/>
    <x v="1"/>
    <s v="NON MERCHANT"/>
    <n v="0.5"/>
    <s v="Equity"/>
    <n v="0.5"/>
    <x v="0"/>
    <x v="139"/>
    <n v="8"/>
    <n v="8"/>
  </r>
  <r>
    <x v="3"/>
    <s v="FRANCE"/>
    <s v="PONTRU"/>
    <x v="1"/>
    <s v="NON MERCHANT"/>
    <n v="1"/>
    <s v="Global"/>
    <n v="0.49980000000000002"/>
    <x v="0"/>
    <x v="139"/>
    <n v="16"/>
    <n v="7.9969999999999999"/>
  </r>
  <r>
    <x v="3"/>
    <s v="FRANCE"/>
    <s v="PORT SAINT LOUIS DU RHONE"/>
    <x v="1"/>
    <s v="NON MERCHANT"/>
    <n v="1"/>
    <s v="Global"/>
    <n v="0.49980000000000002"/>
    <x v="0"/>
    <x v="547"/>
    <n v="21.2"/>
    <n v="10.596"/>
  </r>
  <r>
    <x v="3"/>
    <s v="FRANCE"/>
    <s v="PORT-LA-NOUVELLE,SIGEAN"/>
    <x v="1"/>
    <s v="MERCHANT"/>
    <n v="1"/>
    <s v="Global"/>
    <n v="1"/>
    <x v="0"/>
    <x v="272"/>
    <n v="2.2000000000000002"/>
    <n v="2.2000000000000002"/>
  </r>
  <r>
    <x v="3"/>
    <s v="FRANCE"/>
    <s v="PORT-LA-NOUVELLE,SIGEAN"/>
    <x v="1"/>
    <s v="NON MERCHANT"/>
    <n v="1"/>
    <s v="Global"/>
    <n v="1"/>
    <x v="0"/>
    <x v="548"/>
    <n v="6.6"/>
    <n v="6.6"/>
  </r>
  <r>
    <x v="3"/>
    <s v="FRANCE"/>
    <s v="POULDERGAT"/>
    <x v="1"/>
    <s v="NON MERCHANT"/>
    <n v="1"/>
    <s v="Global"/>
    <n v="1"/>
    <x v="1"/>
    <x v="111"/>
    <n v="6.9"/>
    <n v="6.9"/>
  </r>
  <r>
    <x v="3"/>
    <s v="FRANCE"/>
    <s v="PRUGNANES"/>
    <x v="1"/>
    <s v="NON MERCHANT"/>
    <n v="1"/>
    <s v="Global"/>
    <n v="0.5"/>
    <x v="0"/>
    <x v="549"/>
    <n v="20.7"/>
    <n v="10.35"/>
  </r>
  <r>
    <x v="3"/>
    <s v="FRANCE"/>
    <s v="QUELAINES-SAINT-GAULT"/>
    <x v="1"/>
    <s v="NON MERCHANT"/>
    <n v="1"/>
    <s v="Global"/>
    <n v="0.49980000000000002"/>
    <x v="0"/>
    <x v="150"/>
    <n v="7.05"/>
    <n v="3.524"/>
  </r>
  <r>
    <x v="3"/>
    <s v="FRANCE"/>
    <s v="RADENAC"/>
    <x v="1"/>
    <s v="NON MERCHANT"/>
    <n v="0.5"/>
    <s v="Equity"/>
    <n v="0.5"/>
    <x v="0"/>
    <x v="160"/>
    <n v="4.0999999999999996"/>
    <n v="4.0999999999999996"/>
  </r>
  <r>
    <x v="3"/>
    <s v="FRANCE"/>
    <s v="RAMBURES"/>
    <x v="1"/>
    <s v="NON MERCHANT"/>
    <n v="1"/>
    <s v="Global"/>
    <n v="0.49980000000000002"/>
    <x v="0"/>
    <x v="140"/>
    <n v="12"/>
    <n v="5.9980000000000002"/>
  </r>
  <r>
    <x v="3"/>
    <s v="FRANCE"/>
    <s v="RAMONT"/>
    <x v="1"/>
    <s v="NON MERCHANT"/>
    <n v="0.501"/>
    <s v="Equity"/>
    <n v="0.501"/>
    <x v="0"/>
    <x v="529"/>
    <n v="5.8869999999999996"/>
    <n v="5.8869999999999996"/>
  </r>
  <r>
    <x v="3"/>
    <s v="FRANCE"/>
    <s v="REFFROY"/>
    <x v="1"/>
    <s v="NON MERCHANT"/>
    <n v="0.5"/>
    <s v="Equity"/>
    <n v="0.5"/>
    <x v="0"/>
    <x v="550"/>
    <n v="16.399999999999999"/>
    <n v="16.399999999999999"/>
  </r>
  <r>
    <x v="3"/>
    <s v="FRANCE"/>
    <s v="RETHONVILLERS"/>
    <x v="1"/>
    <s v="NON MERCHANT"/>
    <n v="1"/>
    <s v="Global"/>
    <n v="0.49980000000000002"/>
    <x v="0"/>
    <x v="69"/>
    <n v="29.9"/>
    <n v="14.944000000000001"/>
  </r>
  <r>
    <x v="3"/>
    <s v="FRANCE"/>
    <s v="REZENTIERES"/>
    <x v="1"/>
    <s v="NON MERCHANT"/>
    <n v="0.5"/>
    <s v="Equity"/>
    <n v="0.5"/>
    <x v="0"/>
    <x v="143"/>
    <n v="5"/>
    <n v="5"/>
  </r>
  <r>
    <x v="3"/>
    <s v="FRANCE"/>
    <s v="ROCHEFORT"/>
    <x v="1"/>
    <s v="NON MERCHANT"/>
    <n v="1"/>
    <s v="Global"/>
    <n v="0.49980000000000002"/>
    <x v="0"/>
    <x v="159"/>
    <n v="7.5"/>
    <n v="3.7490000000000001"/>
  </r>
  <r>
    <x v="3"/>
    <s v="FRANCE"/>
    <s v="ROQUETAILLADE"/>
    <x v="1"/>
    <s v="MERCHANT"/>
    <n v="0.5"/>
    <s v="Equity"/>
    <n v="0.5"/>
    <x v="0"/>
    <x v="551"/>
    <n v="2.1150000000000002"/>
    <n v="2.1150000000000002"/>
  </r>
  <r>
    <x v="3"/>
    <s v="FRANCE"/>
    <s v="ROQUETAILLADE"/>
    <x v="1"/>
    <s v="NON MERCHANT"/>
    <n v="0.5"/>
    <s v="Equity"/>
    <n v="0.5"/>
    <x v="0"/>
    <x v="552"/>
    <n v="0.85"/>
    <n v="0.85"/>
  </r>
  <r>
    <x v="3"/>
    <s v="FRANCE"/>
    <s v="ROQUETAILLADE"/>
    <x v="1"/>
    <s v="NON MERCHANT"/>
    <n v="1"/>
    <s v="Global"/>
    <n v="1"/>
    <x v="0"/>
    <x v="260"/>
    <n v="17"/>
    <n v="17"/>
  </r>
  <r>
    <x v="3"/>
    <s v="FRANCE"/>
    <s v="RUMONT"/>
    <x v="1"/>
    <s v="NON MERCHANT"/>
    <n v="0.5"/>
    <s v="Equity"/>
    <n v="0.5"/>
    <x v="0"/>
    <x v="553"/>
    <n v="13.324999999999999"/>
    <n v="13.324999999999999"/>
  </r>
  <r>
    <x v="3"/>
    <s v="FRANCE"/>
    <s v="SACQUENAY-CHAZEUIL"/>
    <x v="1"/>
    <s v="NON MERCHANT"/>
    <n v="1"/>
    <s v="Global"/>
    <n v="0.49980000000000002"/>
    <x v="1"/>
    <x v="154"/>
    <n v="18"/>
    <n v="8.9960000000000004"/>
  </r>
  <r>
    <x v="3"/>
    <s v="FRANCE"/>
    <s v="SAILLY-AU-BOIS"/>
    <x v="1"/>
    <s v="NON MERCHANT"/>
    <n v="1"/>
    <s v="Global"/>
    <n v="1"/>
    <x v="1"/>
    <x v="111"/>
    <n v="6.9"/>
    <n v="6.9"/>
  </r>
  <r>
    <x v="3"/>
    <s v="FRANCE"/>
    <s v="SAINT BENOIT SUR SEINE"/>
    <x v="1"/>
    <s v="NON MERCHANT"/>
    <n v="0.5"/>
    <s v="Equity"/>
    <n v="0.5"/>
    <x v="0"/>
    <x v="156"/>
    <n v="6.4"/>
    <n v="6.4"/>
  </r>
  <r>
    <x v="3"/>
    <s v="FRANCE"/>
    <s v="SAINT COULITZ"/>
    <x v="1"/>
    <s v="NON MERCHANT"/>
    <n v="0.5"/>
    <s v="Equity"/>
    <n v="0.5"/>
    <x v="0"/>
    <x v="141"/>
    <n v="4"/>
    <n v="4"/>
  </r>
  <r>
    <x v="3"/>
    <s v="FRANCE"/>
    <s v="SAINT SAUMONT"/>
    <x v="1"/>
    <s v="NON MERCHANT"/>
    <n v="0.5"/>
    <s v="Equity"/>
    <n v="0.5"/>
    <x v="0"/>
    <x v="524"/>
    <n v="5.125"/>
    <n v="5.125"/>
  </r>
  <r>
    <x v="3"/>
    <s v="FRANCE"/>
    <s v="SAINT SERVANT"/>
    <x v="1"/>
    <s v="NON MERCHANT"/>
    <n v="0.5"/>
    <s v="Equity"/>
    <n v="0.5"/>
    <x v="0"/>
    <x v="140"/>
    <n v="6"/>
    <n v="6"/>
  </r>
  <r>
    <x v="3"/>
    <s v="FRANCE"/>
    <s v="SAINTE-COLOMBE"/>
    <x v="1"/>
    <s v="NON MERCHANT"/>
    <n v="0.5"/>
    <s v="Equity"/>
    <n v="0.5"/>
    <x v="0"/>
    <x v="554"/>
    <n v="7.7"/>
    <n v="7.7"/>
  </r>
  <r>
    <x v="3"/>
    <s v="FRANCE"/>
    <s v="SAINT-MICHEL-ET-CHANVEAUX"/>
    <x v="1"/>
    <s v="NON MERCHANT"/>
    <n v="1"/>
    <s v="Global"/>
    <n v="0.49980000000000002"/>
    <x v="0"/>
    <x v="519"/>
    <n v="11.5"/>
    <n v="5.7480000000000002"/>
  </r>
  <r>
    <x v="3"/>
    <s v="FRANCE"/>
    <s v="SAINT-PIERREMONT"/>
    <x v="1"/>
    <s v="NON MERCHANT"/>
    <n v="1"/>
    <s v="Global"/>
    <n v="1"/>
    <x v="0"/>
    <x v="160"/>
    <n v="8.1999999999999993"/>
    <n v="8.1999999999999993"/>
  </r>
  <r>
    <x v="3"/>
    <s v="FRANCE"/>
    <s v="SAINT-SERVAIS"/>
    <x v="1"/>
    <s v="NON MERCHANT"/>
    <n v="0.5"/>
    <s v="Equity"/>
    <n v="0.5"/>
    <x v="0"/>
    <x v="288"/>
    <n v="2.8"/>
    <n v="2.8"/>
  </r>
  <r>
    <x v="3"/>
    <s v="FRANCE"/>
    <s v="SAUGERE"/>
    <x v="1"/>
    <s v="NON MERCHANT"/>
    <n v="1"/>
    <s v="Global"/>
    <n v="0.49980000000000002"/>
    <x v="0"/>
    <x v="158"/>
    <n v="9.1999999999999993"/>
    <n v="4.5979999999999999"/>
  </r>
  <r>
    <x v="3"/>
    <s v="FRANCE"/>
    <s v="SCAER"/>
    <x v="1"/>
    <s v="NON MERCHANT"/>
    <n v="0.5"/>
    <s v="Equity"/>
    <n v="0.5"/>
    <x v="0"/>
    <x v="555"/>
    <n v="9.2249999999999996"/>
    <n v="9.2249999999999996"/>
  </r>
  <r>
    <x v="3"/>
    <s v="FRANCE"/>
    <s v="SOMME SOUDE"/>
    <x v="1"/>
    <s v="NON MERCHANT"/>
    <n v="0.5"/>
    <s v="Equity"/>
    <n v="0.5"/>
    <x v="0"/>
    <x v="213"/>
    <n v="10.25"/>
    <n v="10.25"/>
  </r>
  <r>
    <x v="3"/>
    <s v="FRANCE"/>
    <s v="SOUDAN"/>
    <x v="1"/>
    <s v="NON MERCHANT"/>
    <n v="1"/>
    <s v="Global"/>
    <n v="0.49980000000000002"/>
    <x v="0"/>
    <x v="111"/>
    <n v="6.9"/>
    <n v="3.4489999999999998"/>
  </r>
  <r>
    <x v="3"/>
    <s v="FRANCE"/>
    <s v="ST GEORGES LES BAINS"/>
    <x v="1"/>
    <s v="NON MERCHANT"/>
    <n v="1"/>
    <s v="Global"/>
    <n v="0.49980000000000002"/>
    <x v="0"/>
    <x v="519"/>
    <n v="11.5"/>
    <n v="5.7480000000000002"/>
  </r>
  <r>
    <x v="3"/>
    <s v="FRANCE"/>
    <s v="ST QUENTIN EN MAUGES"/>
    <x v="1"/>
    <s v="NON MERCHANT"/>
    <n v="1"/>
    <s v="Global"/>
    <n v="0.49980000000000002"/>
    <x v="0"/>
    <x v="139"/>
    <n v="16"/>
    <n v="7.9969999999999999"/>
  </r>
  <r>
    <x v="3"/>
    <s v="FRANCE"/>
    <s v="ST QUENTIN LA MOTTE"/>
    <x v="1"/>
    <s v="NON MERCHANT"/>
    <n v="1"/>
    <s v="Global"/>
    <n v="0.49980000000000002"/>
    <x v="0"/>
    <x v="158"/>
    <n v="9.1999999999999993"/>
    <n v="4.5979999999999999"/>
  </r>
  <r>
    <x v="3"/>
    <s v="FRANCE"/>
    <s v="TAMBOURS"/>
    <x v="1"/>
    <s v="NON MERCHANT"/>
    <n v="0.5"/>
    <s v="Equity"/>
    <n v="0.5"/>
    <x v="0"/>
    <x v="521"/>
    <n v="4.1749999999999998"/>
    <n v="4.1749999999999998"/>
  </r>
  <r>
    <x v="3"/>
    <s v="FRANCE"/>
    <s v="VALLEE DU ROGNON"/>
    <x v="1"/>
    <s v="NON MERCHANT"/>
    <n v="0.5"/>
    <s v="Equity"/>
    <n v="0.5"/>
    <x v="0"/>
    <x v="140"/>
    <n v="6"/>
    <n v="6"/>
  </r>
  <r>
    <x v="3"/>
    <s v="FRANCE"/>
    <s v="VILLERS-VICOMTE"/>
    <x v="1"/>
    <s v="NON MERCHANT"/>
    <n v="1"/>
    <s v="Global"/>
    <n v="0.49980000000000002"/>
    <x v="0"/>
    <x v="150"/>
    <n v="7.05"/>
    <n v="3.524"/>
  </r>
  <r>
    <x v="3"/>
    <s v="FRANCE"/>
    <s v="VISMES"/>
    <x v="1"/>
    <s v="NON MERCHANT"/>
    <n v="1"/>
    <s v="Global"/>
    <n v="0.49980000000000002"/>
    <x v="0"/>
    <x v="519"/>
    <n v="11.5"/>
    <n v="5.7480000000000002"/>
  </r>
  <r>
    <x v="3"/>
    <s v="FRANCE"/>
    <s v="VOIE DU MOULIN"/>
    <x v="1"/>
    <s v="NON MERCHANT"/>
    <n v="0.501"/>
    <s v="Equity"/>
    <n v="0.501"/>
    <x v="0"/>
    <x v="524"/>
    <n v="5.1349999999999998"/>
    <n v="5.1349999999999998"/>
  </r>
  <r>
    <x v="3"/>
    <s v="FRANCE"/>
    <s v="VOUILLON"/>
    <x v="1"/>
    <s v="NON MERCHANT"/>
    <n v="0.5"/>
    <s v="Equity"/>
    <n v="0.5"/>
    <x v="0"/>
    <x v="549"/>
    <n v="10.35"/>
    <n v="10.35"/>
  </r>
  <r>
    <x v="3"/>
    <s v="FRANCE"/>
    <s v="YPREVILLE"/>
    <x v="1"/>
    <s v="NON MERCHANT"/>
    <n v="0.5"/>
    <s v="Equity"/>
    <n v="0.5"/>
    <x v="0"/>
    <x v="140"/>
    <n v="6"/>
    <n v="6"/>
  </r>
  <r>
    <x v="3"/>
    <s v="FRENCH POLYNESIA (TOM)"/>
    <s v="EDT - ENR HYDRO"/>
    <x v="11"/>
    <s v="NON MERCHANT"/>
    <n v="1"/>
    <s v="Global"/>
    <n v="1"/>
    <x v="0"/>
    <x v="531"/>
    <n v="48"/>
    <n v="48"/>
  </r>
  <r>
    <x v="3"/>
    <s v="FRENCH POLYNESIA (TOM)"/>
    <s v="CENTRALE E. MARTIN"/>
    <x v="6"/>
    <s v="NON MERCHANT"/>
    <n v="1"/>
    <s v="Global"/>
    <n v="1"/>
    <x v="0"/>
    <x v="556"/>
    <n v="157"/>
    <n v="157"/>
  </r>
  <r>
    <x v="3"/>
    <s v="FRENCH POLYNESIA (TOM)"/>
    <s v="CENTRALE VAIRAATOA"/>
    <x v="6"/>
    <s v="NON MERCHANT"/>
    <n v="1"/>
    <s v="Global"/>
    <n v="1"/>
    <x v="0"/>
    <x v="557"/>
    <n v="35"/>
    <n v="35"/>
  </r>
  <r>
    <x v="3"/>
    <s v="FRENCH POLYNESIA (TOM)"/>
    <s v="EDT AUTRES"/>
    <x v="6"/>
    <s v="NON MERCHANT"/>
    <n v="1"/>
    <s v="Global"/>
    <n v="1"/>
    <x v="0"/>
    <x v="558"/>
    <n v="43"/>
    <n v="43"/>
  </r>
  <r>
    <x v="3"/>
    <s v="FRENCH POLYNESIA (TOM)"/>
    <s v="EDT - ENR SOLAIRE"/>
    <x v="2"/>
    <s v="NON MERCHANT"/>
    <n v="1"/>
    <s v="Global"/>
    <n v="1"/>
    <x v="0"/>
    <x v="506"/>
    <n v="0.5"/>
    <n v="0.5"/>
  </r>
  <r>
    <x v="3"/>
    <s v="MONACO"/>
    <s v="SMA -50MW"/>
    <x v="5"/>
    <s v="NON MERCHANT"/>
    <n v="1"/>
    <s v="Global"/>
    <n v="1"/>
    <x v="0"/>
    <x v="338"/>
    <n v="3"/>
    <n v="3"/>
  </r>
  <r>
    <x v="3"/>
    <s v="MONACO"/>
    <s v="SMEG - ENR SOLAIRE"/>
    <x v="2"/>
    <s v="NON MERCHANT"/>
    <n v="1"/>
    <s v="Global"/>
    <n v="1"/>
    <x v="0"/>
    <x v="559"/>
    <n v="3.0000000000000001E-3"/>
    <n v="3.0000000000000001E-3"/>
  </r>
  <r>
    <x v="3"/>
    <s v="NEW CALEDONIA"/>
    <s v="ELECTRICITÉ EAUX CALÉDONIE (&lt; 20 MWTH)"/>
    <x v="6"/>
    <s v="NON MERCHANT"/>
    <n v="1"/>
    <s v="Global"/>
    <n v="1"/>
    <x v="0"/>
    <x v="560"/>
    <n v="25"/>
    <n v="25"/>
  </r>
  <r>
    <x v="3"/>
    <s v="NEW CALEDONIA"/>
    <s v="EEC - ENR SOLAIRE"/>
    <x v="2"/>
    <s v="NON MERCHANT"/>
    <n v="1"/>
    <s v="Global"/>
    <n v="1"/>
    <x v="0"/>
    <x v="9"/>
    <n v="2"/>
    <n v="2"/>
  </r>
  <r>
    <x v="3"/>
    <s v="NEW CALEDONIA"/>
    <s v="EEC - ENR EOLIEN"/>
    <x v="1"/>
    <s v="NON MERCHANT"/>
    <n v="1"/>
    <s v="Global"/>
    <n v="1"/>
    <x v="0"/>
    <x v="561"/>
    <n v="35.5"/>
    <n v="35.5"/>
  </r>
  <r>
    <x v="3"/>
    <s v="VANUATU"/>
    <s v="VANUATU - CONSOLIDATION (&lt; 100 MWTH)"/>
    <x v="6"/>
    <s v="NON MERCHANT"/>
    <n v="1"/>
    <s v="Global"/>
    <n v="1"/>
    <x v="0"/>
    <x v="562"/>
    <n v="24.14"/>
    <n v="24.14"/>
  </r>
  <r>
    <x v="3"/>
    <s v="WALLIS AND FUTUNA"/>
    <s v="EEWF (&lt; 20 MWTH)"/>
    <x v="6"/>
    <s v="NON MERCHANT"/>
    <n v="1"/>
    <s v="Global"/>
    <n v="1"/>
    <x v="0"/>
    <x v="563"/>
    <n v="8.6310000000000002"/>
    <n v="8.6310000000000002"/>
  </r>
  <r>
    <x v="4"/>
    <s v="ITALY"/>
    <s v="VPP CONTRACT"/>
    <x v="0"/>
    <s v="MERCHANT"/>
    <n v="1"/>
    <s v="Global"/>
    <n v="1"/>
    <x v="0"/>
    <x v="564"/>
    <n v="1100"/>
    <n v="1100"/>
  </r>
  <r>
    <x v="5"/>
    <s v="BRAZIL"/>
    <s v="FERRARI"/>
    <x v="7"/>
    <s v="NON MERCHANT"/>
    <n v="0.83"/>
    <s v="Proportional"/>
    <n v="0.57830000000000004"/>
    <x v="0"/>
    <x v="565"/>
    <n v="36.146999999999998"/>
    <n v="25.184999999999999"/>
  </r>
  <r>
    <x v="5"/>
    <s v="BRAZIL"/>
    <s v="IBITIUVA"/>
    <x v="7"/>
    <s v="NON MERCHANT"/>
    <n v="0.69255"/>
    <s v="Proportional"/>
    <n v="0.47585"/>
    <x v="0"/>
    <x v="99"/>
    <n v="20.777000000000001"/>
    <n v="14.276"/>
  </r>
  <r>
    <x v="5"/>
    <s v="BRAZIL"/>
    <s v="LAGES"/>
    <x v="7"/>
    <s v="NON MERCHANT"/>
    <n v="1"/>
    <s v="Global"/>
    <n v="0.68710000000000004"/>
    <x v="0"/>
    <x v="560"/>
    <n v="25"/>
    <n v="17.178000000000001"/>
  </r>
  <r>
    <x v="5"/>
    <s v="BRAZIL"/>
    <s v="JORGE LACERDA"/>
    <x v="5"/>
    <s v="MOSTLY CONTRACTED"/>
    <n v="1"/>
    <s v="Global"/>
    <n v="0.68710000000000004"/>
    <x v="0"/>
    <x v="566"/>
    <n v="773"/>
    <n v="531.13"/>
  </r>
  <r>
    <x v="5"/>
    <s v="BRAZIL"/>
    <s v="PAMPA SUL"/>
    <x v="5"/>
    <s v="NON MERCHANT"/>
    <n v="1"/>
    <s v="Global"/>
    <n v="0.68710000000000004"/>
    <x v="1"/>
    <x v="567"/>
    <n v="323.5"/>
    <n v="222.27699999999999"/>
  </r>
  <r>
    <x v="5"/>
    <s v="BRAZIL"/>
    <s v="CANA BRAVA"/>
    <x v="11"/>
    <s v="NON MERCHANT"/>
    <n v="1"/>
    <s v="Global"/>
    <n v="0.68710000000000004"/>
    <x v="0"/>
    <x v="568"/>
    <n v="450"/>
    <n v="309.19499999999999"/>
  </r>
  <r>
    <x v="5"/>
    <s v="BRAZIL"/>
    <s v="ESTREITO"/>
    <x v="11"/>
    <s v="NON MERCHANT"/>
    <n v="0.4007"/>
    <s v="Proportional"/>
    <n v="0.27529999999999999"/>
    <x v="0"/>
    <x v="569"/>
    <n v="435.56"/>
    <n v="299.24799999999999"/>
  </r>
  <r>
    <x v="5"/>
    <s v="BRAZIL"/>
    <s v="ITÁ"/>
    <x v="11"/>
    <s v="MOSTLY CONTRACTED"/>
    <n v="0.68989999999999996"/>
    <s v="Proportional"/>
    <n v="0.47399999999999998"/>
    <x v="0"/>
    <x v="570"/>
    <n v="1000.355"/>
    <n v="687.3"/>
  </r>
  <r>
    <x v="5"/>
    <s v="BRAZIL"/>
    <s v="JIRAU"/>
    <x v="11"/>
    <s v="NON MERCHANT"/>
    <n v="0.4"/>
    <s v="Equity"/>
    <n v="0.4"/>
    <x v="0"/>
    <x v="571"/>
    <n v="1500"/>
    <n v="1500"/>
  </r>
  <r>
    <x v="5"/>
    <s v="BRAZIL"/>
    <s v="JOSÉ GELÁZIO"/>
    <x v="11"/>
    <s v="NON MERCHANT"/>
    <n v="1"/>
    <s v="Global"/>
    <n v="0.68710000000000004"/>
    <x v="0"/>
    <x v="572"/>
    <n v="23.7"/>
    <n v="16.283999999999999"/>
  </r>
  <r>
    <x v="5"/>
    <s v="BRAZIL"/>
    <s v="PONTE DE PEDRA"/>
    <x v="11"/>
    <s v="NON MERCHANT"/>
    <n v="1"/>
    <s v="Global"/>
    <n v="0.68710000000000004"/>
    <x v="0"/>
    <x v="573"/>
    <n v="176.1"/>
    <n v="120.999"/>
  </r>
  <r>
    <x v="5"/>
    <s v="BRAZIL"/>
    <s v="RONDONOPOLIS"/>
    <x v="11"/>
    <s v="NON MERCHANT"/>
    <n v="1"/>
    <s v="Global"/>
    <n v="0.68710000000000004"/>
    <x v="0"/>
    <x v="574"/>
    <n v="26.61"/>
    <n v="18.285"/>
  </r>
  <r>
    <x v="5"/>
    <s v="BRAZIL"/>
    <s v="SALTO OSÓRIO"/>
    <x v="11"/>
    <s v="MOSTLY CONTRACTED"/>
    <n v="1"/>
    <s v="Global"/>
    <n v="0.68710000000000004"/>
    <x v="0"/>
    <x v="575"/>
    <n v="1078"/>
    <n v="740.69399999999996"/>
  </r>
  <r>
    <x v="5"/>
    <s v="BRAZIL"/>
    <s v="SAO SALVADOR"/>
    <x v="11"/>
    <s v="NON MERCHANT"/>
    <n v="1"/>
    <s v="Global"/>
    <n v="0.68710000000000004"/>
    <x v="0"/>
    <x v="576"/>
    <n v="243.2"/>
    <n v="167.102"/>
  </r>
  <r>
    <x v="5"/>
    <s v="BRAZIL"/>
    <s v="JAGUARA"/>
    <x v="4"/>
    <s v="NON MERCHANT"/>
    <n v="1"/>
    <s v="Global"/>
    <n v="0.68710000000000004"/>
    <x v="0"/>
    <x v="577"/>
    <n v="424"/>
    <n v="291.33199999999999"/>
  </r>
  <r>
    <x v="5"/>
    <s v="BRAZIL"/>
    <s v="MACHADINHO"/>
    <x v="4"/>
    <s v="MOSTLY CONTRACTED"/>
    <n v="0.1928"/>
    <s v="Proportional"/>
    <n v="0.13250000000000001"/>
    <x v="0"/>
    <x v="578"/>
    <n v="219.792"/>
    <n v="151.05000000000001"/>
  </r>
  <r>
    <x v="5"/>
    <s v="BRAZIL"/>
    <s v="MIRANDA"/>
    <x v="4"/>
    <s v="NON MERCHANT"/>
    <n v="1"/>
    <s v="Global"/>
    <n v="0.68710000000000004"/>
    <x v="0"/>
    <x v="579"/>
    <n v="408"/>
    <n v="280.33800000000002"/>
  </r>
  <r>
    <x v="5"/>
    <s v="BRAZIL"/>
    <s v="PASSO FUNDO"/>
    <x v="4"/>
    <s v="MOSTLY CONTRACTED"/>
    <n v="1"/>
    <s v="Global"/>
    <n v="0.68710000000000004"/>
    <x v="0"/>
    <x v="580"/>
    <n v="226"/>
    <n v="155.28399999999999"/>
  </r>
  <r>
    <x v="5"/>
    <s v="BRAZIL"/>
    <s v="SALTO SANTIAGO"/>
    <x v="4"/>
    <s v="MOSTLY CONTRACTED"/>
    <n v="1"/>
    <s v="Global"/>
    <n v="0.68710000000000004"/>
    <x v="0"/>
    <x v="581"/>
    <n v="1420"/>
    <n v="975.68399999999997"/>
  </r>
  <r>
    <x v="5"/>
    <s v="BRAZIL"/>
    <s v="ASSU"/>
    <x v="2"/>
    <s v="MERCHANT"/>
    <n v="1"/>
    <s v="Global"/>
    <n v="0.68710000000000004"/>
    <x v="0"/>
    <x v="99"/>
    <n v="30"/>
    <n v="20.613"/>
  </r>
  <r>
    <x v="5"/>
    <s v="BRAZIL"/>
    <s v="CIDADE AZUL"/>
    <x v="2"/>
    <s v="MERCHANT"/>
    <n v="1"/>
    <s v="Global"/>
    <n v="0.68710000000000004"/>
    <x v="0"/>
    <x v="338"/>
    <n v="3"/>
    <n v="2.0609999999999999"/>
  </r>
  <r>
    <x v="5"/>
    <s v="BRAZIL"/>
    <s v="FLORESTA"/>
    <x v="2"/>
    <s v="NON MERCHANT"/>
    <n v="1"/>
    <s v="Global"/>
    <n v="0.999"/>
    <x v="0"/>
    <x v="582"/>
    <n v="101.3"/>
    <n v="101.19799999999999"/>
  </r>
  <r>
    <x v="5"/>
    <s v="BRAZIL"/>
    <s v="PARACATU"/>
    <x v="2"/>
    <s v="NON MERCHANT"/>
    <n v="1"/>
    <s v="Global"/>
    <n v="0.999"/>
    <x v="1"/>
    <x v="583"/>
    <n v="158"/>
    <n v="157.84399999999999"/>
  </r>
  <r>
    <x v="5"/>
    <s v="BRAZIL"/>
    <s v="CAMPO LARGO"/>
    <x v="1"/>
    <s v="MOSTLY CONTRACTED"/>
    <n v="1"/>
    <s v="Global"/>
    <n v="0.68710000000000004"/>
    <x v="0"/>
    <x v="584"/>
    <n v="297"/>
    <n v="204.07"/>
  </r>
  <r>
    <x v="5"/>
    <s v="BRAZIL"/>
    <s v="CAMPO LARGO"/>
    <x v="1"/>
    <s v="NON MERCHANT"/>
    <n v="1"/>
    <s v="Global"/>
    <n v="0.68710000000000004"/>
    <x v="0"/>
    <x v="543"/>
    <n v="29.7"/>
    <n v="20.407"/>
  </r>
  <r>
    <x v="5"/>
    <s v="BRAZIL"/>
    <s v="SANTA MONICA"/>
    <x v="1"/>
    <s v="NON MERCHANT"/>
    <n v="1"/>
    <s v="Global"/>
    <n v="0.68710000000000004"/>
    <x v="0"/>
    <x v="585"/>
    <n v="97.2"/>
    <n v="66.786000000000001"/>
  </r>
  <r>
    <x v="5"/>
    <s v="BRAZIL"/>
    <s v="TRAIRI"/>
    <x v="1"/>
    <s v="MOSTLY CONTRACTED"/>
    <n v="1"/>
    <s v="Global"/>
    <n v="0.68710000000000004"/>
    <x v="0"/>
    <x v="586"/>
    <n v="115.4"/>
    <n v="79.290999999999997"/>
  </r>
  <r>
    <x v="5"/>
    <s v="BRAZIL"/>
    <s v="TUBARAO"/>
    <x v="1"/>
    <s v="MERCHANT"/>
    <n v="1"/>
    <s v="Global"/>
    <n v="0.68710000000000004"/>
    <x v="0"/>
    <x v="587"/>
    <n v="2.1"/>
    <n v="1.4430000000000001"/>
  </r>
  <r>
    <x v="5"/>
    <s v="BRAZIL"/>
    <s v="UMBURANAS"/>
    <x v="1"/>
    <s v="MOSTLY CONTRACTED"/>
    <n v="1"/>
    <s v="Global"/>
    <n v="0.68710000000000004"/>
    <x v="1"/>
    <x v="588"/>
    <n v="257.5"/>
    <n v="176.93"/>
  </r>
  <r>
    <x v="5"/>
    <s v="BRAZIL"/>
    <s v="UMBURANAS"/>
    <x v="1"/>
    <s v="NON MERCHANT"/>
    <n v="1"/>
    <s v="Global"/>
    <n v="0.68710000000000004"/>
    <x v="1"/>
    <x v="589"/>
    <n v="102.5"/>
    <n v="70.429000000000002"/>
  </r>
  <r>
    <x v="5"/>
    <s v="CHILE"/>
    <s v="IEM 1"/>
    <x v="5"/>
    <s v="MOSTLY CONTRACTED"/>
    <n v="1"/>
    <s v="Global"/>
    <n v="0.52759999999999996"/>
    <x v="1"/>
    <x v="590"/>
    <n v="337.5"/>
    <n v="178.065"/>
  </r>
  <r>
    <x v="5"/>
    <s v="CHILE"/>
    <s v="MEJILLONES CTA"/>
    <x v="5"/>
    <s v="MOSTLY CONTRACTED"/>
    <n v="1"/>
    <s v="Global"/>
    <n v="0.52759999999999996"/>
    <x v="0"/>
    <x v="591"/>
    <n v="160.80000000000001"/>
    <n v="84.837999999999994"/>
  </r>
  <r>
    <x v="5"/>
    <s v="CHILE"/>
    <s v="MEJILLONES CTH"/>
    <x v="5"/>
    <s v="MOSTLY CONTRACTED"/>
    <n v="1"/>
    <s v="Global"/>
    <n v="0.31659999999999999"/>
    <x v="0"/>
    <x v="592"/>
    <n v="161.16999999999999"/>
    <n v="51.026000000000003"/>
  </r>
  <r>
    <x v="5"/>
    <s v="CHILE"/>
    <s v="MEJILLONES I-II-III-VII"/>
    <x v="5"/>
    <s v="MOSTLY CONTRACTED"/>
    <n v="1"/>
    <s v="Global"/>
    <n v="0.52759999999999996"/>
    <x v="0"/>
    <x v="593"/>
    <n v="318.89999999999998"/>
    <n v="168.251"/>
  </r>
  <r>
    <x v="5"/>
    <s v="CHILE"/>
    <s v="TOCOPILLA"/>
    <x v="5"/>
    <s v="MOSTLY CONTRACTED"/>
    <n v="1"/>
    <s v="Global"/>
    <n v="0.52759999999999996"/>
    <x v="0"/>
    <x v="594"/>
    <n v="410.89"/>
    <n v="216.785"/>
  </r>
  <r>
    <x v="5"/>
    <s v="CHILE"/>
    <s v="LAJA"/>
    <x v="11"/>
    <s v="MOSTLY CONTRACTED"/>
    <n v="1"/>
    <s v="Global"/>
    <n v="1"/>
    <x v="0"/>
    <x v="595"/>
    <n v="34.06"/>
    <n v="34.06"/>
  </r>
  <r>
    <x v="5"/>
    <s v="CHILE"/>
    <s v="CHAPIQUIÑA"/>
    <x v="4"/>
    <s v="MOSTLY CONTRACTED"/>
    <n v="1"/>
    <s v="Global"/>
    <n v="0.52759999999999996"/>
    <x v="0"/>
    <x v="596"/>
    <n v="10.138"/>
    <n v="5.3490000000000002"/>
  </r>
  <r>
    <x v="5"/>
    <s v="CHILE"/>
    <s v="MEJILLONES I-II-III-VII"/>
    <x v="0"/>
    <s v="MOSTLY CONTRACTED"/>
    <n v="1"/>
    <s v="Global"/>
    <n v="0.52759999999999996"/>
    <x v="0"/>
    <x v="597"/>
    <n v="243.227"/>
    <n v="128.327"/>
  </r>
  <r>
    <x v="5"/>
    <s v="CHILE"/>
    <s v="TOCOPILLA"/>
    <x v="0"/>
    <s v="MOSTLY CONTRACTED"/>
    <n v="1"/>
    <s v="Global"/>
    <n v="0.52759999999999996"/>
    <x v="0"/>
    <x v="598"/>
    <n v="430.2"/>
    <n v="226.97399999999999"/>
  </r>
  <r>
    <x v="5"/>
    <s v="CHILE"/>
    <s v="ARICA"/>
    <x v="6"/>
    <s v="MOSTLY CONTRACTED"/>
    <n v="1"/>
    <s v="Global"/>
    <n v="0.52759999999999996"/>
    <x v="0"/>
    <x v="599"/>
    <n v="14.122999999999999"/>
    <n v="7.452"/>
  </r>
  <r>
    <x v="5"/>
    <s v="CHILE"/>
    <s v="TAMAYA DIESELS"/>
    <x v="6"/>
    <s v="MOSTLY CONTRACTED"/>
    <n v="1"/>
    <s v="Global"/>
    <n v="0.52759999999999996"/>
    <x v="0"/>
    <x v="600"/>
    <n v="98.98"/>
    <n v="52.222000000000001"/>
  </r>
  <r>
    <x v="5"/>
    <s v="CHILE"/>
    <s v="TOCOPILLA"/>
    <x v="6"/>
    <s v="MOSTLY CONTRACTED"/>
    <n v="1"/>
    <s v="Global"/>
    <n v="0.52759999999999996"/>
    <x v="0"/>
    <x v="601"/>
    <n v="49.435000000000002"/>
    <n v="26.081"/>
  </r>
  <r>
    <x v="5"/>
    <s v="CHILE"/>
    <s v="ANDACOLLO"/>
    <x v="2"/>
    <s v="NON MERCHANT"/>
    <n v="1"/>
    <s v="Global"/>
    <n v="1"/>
    <x v="0"/>
    <x v="602"/>
    <n v="1.26"/>
    <n v="1.26"/>
  </r>
  <r>
    <x v="5"/>
    <s v="CHILE"/>
    <s v="CAMARONES"/>
    <x v="2"/>
    <s v="MOSTLY CONTRACTED"/>
    <n v="1"/>
    <s v="Global"/>
    <n v="0.52759999999999996"/>
    <x v="0"/>
    <x v="151"/>
    <n v="6"/>
    <n v="3.1659999999999999"/>
  </r>
  <r>
    <x v="5"/>
    <s v="CHILE"/>
    <s v="EL AGUILA"/>
    <x v="2"/>
    <s v="MOSTLY CONTRACTED"/>
    <n v="1"/>
    <s v="Global"/>
    <n v="0.52759999999999996"/>
    <x v="0"/>
    <x v="9"/>
    <n v="2"/>
    <n v="1.0549999999999999"/>
  </r>
  <r>
    <x v="5"/>
    <s v="CHILE"/>
    <s v="LOS LOROS"/>
    <x v="2"/>
    <s v="MERCHANT"/>
    <n v="1"/>
    <s v="Global"/>
    <n v="1"/>
    <x v="0"/>
    <x v="603"/>
    <n v="53.875"/>
    <n v="53.875"/>
  </r>
  <r>
    <x v="5"/>
    <s v="CHILE"/>
    <s v="MONTE REDONDO"/>
    <x v="1"/>
    <s v="MOSTLY CONTRACTED"/>
    <n v="1"/>
    <s v="Global"/>
    <n v="1"/>
    <x v="0"/>
    <x v="531"/>
    <n v="48"/>
    <n v="48"/>
  </r>
  <r>
    <x v="5"/>
    <s v="MEXICO"/>
    <s v="MONTERREY COGENERATION"/>
    <x v="0"/>
    <s v="MOSTLY CONTRACTED"/>
    <n v="1"/>
    <s v="Global"/>
    <n v="0.99990000000000001"/>
    <x v="0"/>
    <x v="604"/>
    <n v="260"/>
    <n v="259.97399999999999"/>
  </r>
  <r>
    <x v="5"/>
    <s v="MEXICO"/>
    <s v="PANUCO (DUPONT)"/>
    <x v="0"/>
    <s v="NON MERCHANT"/>
    <n v="1"/>
    <s v="Global"/>
    <n v="0.99990000000000001"/>
    <x v="0"/>
    <x v="605"/>
    <n v="56.3"/>
    <n v="56.295000000000002"/>
  </r>
  <r>
    <x v="5"/>
    <s v="MEXICO"/>
    <s v="PUERTO LIBERTAD"/>
    <x v="2"/>
    <s v="NON MERCHANT"/>
    <n v="1"/>
    <s v="Global"/>
    <n v="1"/>
    <x v="1"/>
    <x v="97"/>
    <n v="100"/>
    <n v="100"/>
  </r>
  <r>
    <x v="5"/>
    <s v="MEXICO"/>
    <s v="SOL DE INSURGENTES"/>
    <x v="2"/>
    <s v="NON MERCHANT"/>
    <n v="1"/>
    <s v="Global"/>
    <n v="1"/>
    <x v="1"/>
    <x v="245"/>
    <n v="21"/>
    <n v="21"/>
  </r>
  <r>
    <x v="5"/>
    <s v="MEXICO"/>
    <s v="TROPEZON"/>
    <x v="2"/>
    <s v="NON MERCHANT"/>
    <n v="1"/>
    <s v="Global"/>
    <n v="1"/>
    <x v="1"/>
    <x v="274"/>
    <n v="126"/>
    <n v="126"/>
  </r>
  <r>
    <x v="5"/>
    <s v="MEXICO"/>
    <s v="VILLA AHUMADA"/>
    <x v="2"/>
    <s v="NON MERCHANT"/>
    <n v="1"/>
    <s v="Global"/>
    <n v="1"/>
    <x v="1"/>
    <x v="606"/>
    <n v="150"/>
    <n v="150"/>
  </r>
  <r>
    <x v="5"/>
    <s v="MEXICO"/>
    <s v="CUIDAD VICTORIA - TRES MESA 3"/>
    <x v="1"/>
    <s v="NON MERCHANT"/>
    <n v="1"/>
    <s v="Global"/>
    <n v="1"/>
    <x v="1"/>
    <x v="607"/>
    <n v="51.8"/>
    <n v="51.8"/>
  </r>
  <r>
    <x v="5"/>
    <s v="MEXICO"/>
    <s v="LLERA DE CANALES - TRES MESA 4"/>
    <x v="1"/>
    <s v="MOSTLY CONTRACTED"/>
    <n v="1"/>
    <s v="Global"/>
    <n v="1"/>
    <x v="1"/>
    <x v="608"/>
    <n v="96"/>
    <n v="96"/>
  </r>
  <r>
    <x v="5"/>
    <s v="PERU"/>
    <s v="ILO 21"/>
    <x v="5"/>
    <s v="MOSTLY CONTRACTED"/>
    <n v="1"/>
    <s v="Global"/>
    <n v="0.61772000000000005"/>
    <x v="0"/>
    <x v="609"/>
    <n v="124.59"/>
    <n v="76.962000000000003"/>
  </r>
  <r>
    <x v="5"/>
    <s v="PERU"/>
    <s v="QUITARACSA"/>
    <x v="11"/>
    <s v="MOSTLY CONTRACTED"/>
    <n v="1"/>
    <s v="Global"/>
    <n v="0.61772000000000005"/>
    <x v="0"/>
    <x v="610"/>
    <n v="118"/>
    <n v="72.891000000000005"/>
  </r>
  <r>
    <x v="5"/>
    <s v="PERU"/>
    <s v="YUNCAN"/>
    <x v="4"/>
    <s v="MOSTLY CONTRACTED"/>
    <n v="1"/>
    <s v="Global"/>
    <n v="0.61772000000000005"/>
    <x v="0"/>
    <x v="611"/>
    <n v="136.572"/>
    <n v="84.363"/>
  </r>
  <r>
    <x v="5"/>
    <s v="PERU"/>
    <s v="CHILCA"/>
    <x v="0"/>
    <s v="MOSTLY CONTRACTED"/>
    <n v="1"/>
    <s v="Global"/>
    <n v="0.61772000000000005"/>
    <x v="0"/>
    <x v="612"/>
    <n v="916.78700000000003"/>
    <n v="566.31700000000001"/>
  </r>
  <r>
    <x v="5"/>
    <s v="PERU"/>
    <s v="ILO 31"/>
    <x v="6"/>
    <s v="MOSTLY CONTRACTED"/>
    <n v="1"/>
    <s v="Global"/>
    <n v="0.61772000000000005"/>
    <x v="0"/>
    <x v="613"/>
    <n v="564"/>
    <n v="348.39400000000001"/>
  </r>
  <r>
    <x v="5"/>
    <s v="PERU"/>
    <s v="ILO NODO"/>
    <x v="6"/>
    <s v="MOSTLY CONTRACTED"/>
    <n v="1"/>
    <s v="Global"/>
    <n v="0.61772000000000005"/>
    <x v="0"/>
    <x v="614"/>
    <n v="600"/>
    <n v="370.63200000000001"/>
  </r>
  <r>
    <x v="5"/>
    <s v="PERU"/>
    <s v="MOQUEGUA"/>
    <x v="2"/>
    <s v="NON MERCHANT"/>
    <n v="1"/>
    <s v="Global"/>
    <n v="0.61772000000000005"/>
    <x v="0"/>
    <x v="66"/>
    <n v="40.5"/>
    <n v="25.018000000000001"/>
  </r>
  <r>
    <x v="6"/>
    <s v="CANADA"/>
    <s v="WEST WINDSOR COGENERATION FACILITY"/>
    <x v="0"/>
    <s v="MERCHANT"/>
    <n v="1"/>
    <s v="Global"/>
    <n v="0.96079999999999999"/>
    <x v="0"/>
    <x v="615"/>
    <n v="126.4"/>
    <n v="121.44499999999999"/>
  </r>
  <r>
    <x v="6"/>
    <s v="CANADA"/>
    <s v="BECKWITH"/>
    <x v="2"/>
    <s v="NON MERCHANT"/>
    <n v="0.4"/>
    <s v="Equity"/>
    <n v="0.4"/>
    <x v="0"/>
    <x v="143"/>
    <n v="4"/>
    <n v="4"/>
  </r>
  <r>
    <x v="6"/>
    <s v="CANADA"/>
    <s v="BROCKVILLE"/>
    <x v="2"/>
    <s v="NON MERCHANT"/>
    <n v="0.4"/>
    <s v="Equity"/>
    <n v="0.4"/>
    <x v="0"/>
    <x v="143"/>
    <n v="4"/>
    <n v="4"/>
  </r>
  <r>
    <x v="6"/>
    <s v="CANADA"/>
    <s v="AIM POWERGEN CORPORATION"/>
    <x v="1"/>
    <s v="NON MERCHANT"/>
    <n v="0.4"/>
    <s v="Equity"/>
    <n v="0.4"/>
    <x v="0"/>
    <x v="616"/>
    <n v="15.84"/>
    <n v="15.84"/>
  </r>
  <r>
    <x v="6"/>
    <s v="CANADA"/>
    <s v="CAPE SCOTT"/>
    <x v="1"/>
    <s v="NON MERCHANT"/>
    <n v="0.4"/>
    <s v="Equity"/>
    <n v="0.4"/>
    <x v="0"/>
    <x v="617"/>
    <n v="39.6"/>
    <n v="39.6"/>
  </r>
  <r>
    <x v="6"/>
    <s v="CANADA"/>
    <s v="CARIBOU"/>
    <x v="1"/>
    <s v="NON MERCHANT"/>
    <n v="0.4"/>
    <s v="Equity"/>
    <n v="0.4"/>
    <x v="0"/>
    <x v="617"/>
    <n v="39.6"/>
    <n v="39.6"/>
  </r>
  <r>
    <x v="6"/>
    <s v="CANADA"/>
    <s v="EAST LAKE ST. CLAIR"/>
    <x v="1"/>
    <s v="NON MERCHANT"/>
    <n v="0.4"/>
    <s v="Equity"/>
    <n v="0.4"/>
    <x v="0"/>
    <x v="617"/>
    <n v="39.6"/>
    <n v="39.6"/>
  </r>
  <r>
    <x v="6"/>
    <s v="CANADA"/>
    <s v="ERIEAU"/>
    <x v="1"/>
    <s v="NON MERCHANT"/>
    <n v="0.4"/>
    <s v="Equity"/>
    <n v="0.4"/>
    <x v="0"/>
    <x v="617"/>
    <n v="39.6"/>
    <n v="39.6"/>
  </r>
  <r>
    <x v="6"/>
    <s v="CANADA"/>
    <s v="HARROW I-IV"/>
    <x v="1"/>
    <s v="NON MERCHANT"/>
    <n v="0.4"/>
    <s v="Equity"/>
    <n v="0.4"/>
    <x v="0"/>
    <x v="616"/>
    <n v="15.84"/>
    <n v="15.84"/>
  </r>
  <r>
    <x v="6"/>
    <s v="CANADA"/>
    <s v="NORWAY"/>
    <x v="1"/>
    <s v="NON MERCHANT"/>
    <n v="0.4"/>
    <s v="Equity"/>
    <n v="0.4"/>
    <x v="0"/>
    <x v="147"/>
    <n v="3.6"/>
    <n v="3.6"/>
  </r>
  <r>
    <x v="6"/>
    <s v="CANADA"/>
    <s v="PLATEAU"/>
    <x v="1"/>
    <s v="NON MERCHANT"/>
    <n v="0.4"/>
    <s v="Equity"/>
    <n v="0.4"/>
    <x v="0"/>
    <x v="180"/>
    <n v="10.8"/>
    <n v="10.8"/>
  </r>
  <r>
    <x v="6"/>
    <s v="CANADA"/>
    <s v="POINTE-AUX-ROCHES"/>
    <x v="1"/>
    <s v="NON MERCHANT"/>
    <n v="0.4"/>
    <s v="Equity"/>
    <n v="0.4"/>
    <x v="0"/>
    <x v="618"/>
    <n v="19.440000000000001"/>
    <n v="19.440000000000001"/>
  </r>
  <r>
    <x v="6"/>
    <s v="CANADA"/>
    <s v="WEST CAPE I-II"/>
    <x v="1"/>
    <s v="NON MERCHANT"/>
    <n v="0.4"/>
    <s v="Equity"/>
    <n v="0.4"/>
    <x v="0"/>
    <x v="617"/>
    <n v="39.6"/>
    <n v="39.6"/>
  </r>
  <r>
    <x v="6"/>
    <s v="PUERTO RICO"/>
    <s v="ECOELECTRICA (PR)"/>
    <x v="0"/>
    <s v="NON MERCHANT"/>
    <n v="0.5"/>
    <s v="Equity"/>
    <n v="0.35"/>
    <x v="0"/>
    <x v="619"/>
    <n v="253.5"/>
    <n v="177.45"/>
  </r>
  <r>
    <x v="6"/>
    <s v="USA"/>
    <s v="BETHLEHEM POWER STATION"/>
    <x v="7"/>
    <s v="MERCHANT"/>
    <n v="1"/>
    <s v="Global"/>
    <n v="1"/>
    <x v="0"/>
    <x v="620"/>
    <n v="16.2"/>
    <n v="16.2"/>
  </r>
  <r>
    <x v="6"/>
    <s v="USA"/>
    <s v="FITCHBURG POWER STATION"/>
    <x v="7"/>
    <s v="MERCHANT"/>
    <n v="1"/>
    <s v="Global"/>
    <n v="1"/>
    <x v="0"/>
    <x v="260"/>
    <n v="17"/>
    <n v="17"/>
  </r>
  <r>
    <x v="6"/>
    <s v="USA"/>
    <s v="LINCOLN POWER STATION"/>
    <x v="7"/>
    <s v="NON MERCHANT"/>
    <n v="1"/>
    <s v="Global"/>
    <n v="1"/>
    <x v="0"/>
    <x v="530"/>
    <n v="17.600000000000001"/>
    <n v="17.600000000000001"/>
  </r>
  <r>
    <x v="6"/>
    <s v="USA"/>
    <s v="MCBAIN POWER STATION"/>
    <x v="7"/>
    <s v="NON MERCHANT"/>
    <n v="1"/>
    <s v="Global"/>
    <n v="1"/>
    <x v="0"/>
    <x v="530"/>
    <n v="17.600000000000001"/>
    <n v="17.600000000000001"/>
  </r>
  <r>
    <x v="6"/>
    <s v="USA"/>
    <s v="METRO WASTEWATER"/>
    <x v="7"/>
    <s v="NON MERCHANT"/>
    <n v="1"/>
    <s v="Global"/>
    <n v="1"/>
    <x v="0"/>
    <x v="167"/>
    <n v="5"/>
    <n v="5"/>
  </r>
  <r>
    <x v="6"/>
    <s v="USA"/>
    <s v="RYEGATE POWER STATION"/>
    <x v="7"/>
    <s v="NON MERCHANT"/>
    <n v="1"/>
    <s v="Global"/>
    <n v="0.66886999999999996"/>
    <x v="0"/>
    <x v="258"/>
    <n v="20"/>
    <n v="13.377000000000001"/>
  </r>
  <r>
    <x v="6"/>
    <s v="USA"/>
    <s v="TAMWORTH POWER STATION"/>
    <x v="7"/>
    <s v="MERCHANT"/>
    <n v="1"/>
    <s v="Global"/>
    <n v="1"/>
    <x v="0"/>
    <x v="258"/>
    <n v="20"/>
    <n v="20"/>
  </r>
  <r>
    <x v="6"/>
    <s v="USA"/>
    <s v="ASTORIA"/>
    <x v="0"/>
    <s v="MERCHANT"/>
    <n v="0.44790000000000002"/>
    <s v="Equity"/>
    <n v="0.44790000000000002"/>
    <x v="0"/>
    <x v="621"/>
    <n v="257.54300000000001"/>
    <n v="257.54300000000001"/>
  </r>
  <r>
    <x v="6"/>
    <s v="USA"/>
    <s v="ASTORIA 2"/>
    <x v="0"/>
    <s v="NON MERCHANT"/>
    <n v="0.27750000000000002"/>
    <s v="Equity"/>
    <n v="0.27750000000000002"/>
    <x v="0"/>
    <x v="621"/>
    <n v="159.56299999999999"/>
    <n v="159.56299999999999"/>
  </r>
  <r>
    <x v="6"/>
    <s v="USA"/>
    <s v="COLORADO (COORS)"/>
    <x v="0"/>
    <s v="NON MERCHANT"/>
    <n v="1"/>
    <s v="Global"/>
    <n v="1"/>
    <x v="0"/>
    <x v="622"/>
    <n v="40.4"/>
    <n v="40.4"/>
  </r>
  <r>
    <x v="6"/>
    <s v="USA"/>
    <s v="LONGWOOD SITE"/>
    <x v="0"/>
    <s v="NON MERCHANT"/>
    <n v="0.5"/>
    <s v="Equity"/>
    <n v="0.5"/>
    <x v="0"/>
    <x v="623"/>
    <n v="50.4"/>
    <n v="50.4"/>
  </r>
  <r>
    <x v="6"/>
    <s v="USA"/>
    <s v="NASSAU"/>
    <x v="0"/>
    <s v="MERCHANT"/>
    <n v="1"/>
    <s v="Global"/>
    <n v="1"/>
    <x v="0"/>
    <x v="316"/>
    <n v="52"/>
    <n v="52"/>
  </r>
  <r>
    <x v="6"/>
    <s v="USA"/>
    <s v="OYSTER CREEK (TX)"/>
    <x v="0"/>
    <s v="NON MERCHANT"/>
    <n v="0.5"/>
    <s v="Equity"/>
    <n v="0.5"/>
    <x v="0"/>
    <x v="624"/>
    <n v="196.5"/>
    <n v="196.5"/>
  </r>
  <r>
    <x v="6"/>
    <s v="USA"/>
    <s v="WATERBURY"/>
    <x v="0"/>
    <s v="NON MERCHANT"/>
    <n v="1"/>
    <s v="Global"/>
    <n v="1"/>
    <x v="0"/>
    <x v="625"/>
    <n v="95.7"/>
    <n v="95.7"/>
  </r>
  <r>
    <x v="6"/>
    <s v="USA"/>
    <s v="MT TOM"/>
    <x v="6"/>
    <s v="NON MERCHANT"/>
    <n v="1"/>
    <s v="Global"/>
    <n v="1"/>
    <x v="0"/>
    <x v="338"/>
    <n v="3"/>
    <n v="3"/>
  </r>
  <r>
    <x v="6"/>
    <s v="USA"/>
    <s v="CALIFORNIA SOLAR"/>
    <x v="2"/>
    <s v="NON MERCHANT"/>
    <n v="1"/>
    <s v="Global"/>
    <n v="1"/>
    <x v="1"/>
    <x v="626"/>
    <n v="4.7930000000000001"/>
    <n v="4.7930000000000001"/>
  </r>
  <r>
    <x v="6"/>
    <s v="USA"/>
    <s v="CLARKSBURG"/>
    <x v="2"/>
    <s v="NON MERCHANT"/>
    <n v="0.499"/>
    <s v="Equity"/>
    <n v="0.499"/>
    <x v="0"/>
    <x v="203"/>
    <n v="0.49399999999999999"/>
    <n v="0.49399999999999999"/>
  </r>
  <r>
    <x v="6"/>
    <s v="USA"/>
    <s v="FARIHAVEN"/>
    <x v="2"/>
    <s v="NON MERCHANT"/>
    <n v="0.499"/>
    <s v="Equity"/>
    <n v="0.499"/>
    <x v="0"/>
    <x v="627"/>
    <n v="0.79400000000000004"/>
    <n v="0.79400000000000004"/>
  </r>
  <r>
    <x v="6"/>
    <s v="USA"/>
    <s v="GLOCESTER"/>
    <x v="2"/>
    <s v="NON MERCHANT"/>
    <n v="1"/>
    <s v="Global"/>
    <n v="1"/>
    <x v="0"/>
    <x v="363"/>
    <n v="0.25"/>
    <n v="0.25"/>
  </r>
  <r>
    <x v="6"/>
    <s v="USA"/>
    <s v="GOSHEN"/>
    <x v="2"/>
    <s v="NON MERCHANT"/>
    <n v="0.499"/>
    <s v="Equity"/>
    <n v="0.499"/>
    <x v="0"/>
    <x v="628"/>
    <n v="0.44900000000000001"/>
    <n v="0.44900000000000001"/>
  </r>
  <r>
    <x v="6"/>
    <s v="USA"/>
    <s v="HOLLISTON"/>
    <x v="2"/>
    <s v="NON MERCHANT"/>
    <n v="0.499"/>
    <s v="Equity"/>
    <n v="0.499"/>
    <x v="0"/>
    <x v="203"/>
    <n v="0.49399999999999999"/>
    <n v="0.49399999999999999"/>
  </r>
  <r>
    <x v="6"/>
    <s v="USA"/>
    <s v="HOLMAN"/>
    <x v="2"/>
    <s v="NON MERCHANT"/>
    <n v="1"/>
    <s v="Global"/>
    <n v="1"/>
    <x v="0"/>
    <x v="316"/>
    <n v="52"/>
    <n v="52"/>
  </r>
  <r>
    <x v="6"/>
    <s v="USA"/>
    <s v="HOPKINTON"/>
    <x v="2"/>
    <s v="NON MERCHANT"/>
    <n v="1"/>
    <s v="Global"/>
    <n v="1"/>
    <x v="0"/>
    <x v="629"/>
    <n v="0.65"/>
    <n v="0.65"/>
  </r>
  <r>
    <x v="6"/>
    <s v="USA"/>
    <s v="HUNDERTON"/>
    <x v="2"/>
    <s v="NON MERCHANT"/>
    <n v="1"/>
    <s v="Global"/>
    <n v="1"/>
    <x v="1"/>
    <x v="630"/>
    <n v="1.3220000000000001"/>
    <n v="1.3220000000000001"/>
  </r>
  <r>
    <x v="6"/>
    <s v="USA"/>
    <s v="KINGSTON 1"/>
    <x v="2"/>
    <s v="NON MERCHANT"/>
    <n v="0.499"/>
    <s v="Equity"/>
    <n v="0.499"/>
    <x v="0"/>
    <x v="631"/>
    <n v="0.746"/>
    <n v="0.746"/>
  </r>
  <r>
    <x v="6"/>
    <s v="USA"/>
    <s v="LAKEWOOD MUA"/>
    <x v="2"/>
    <s v="NON MERCHANT"/>
    <n v="1"/>
    <s v="Global"/>
    <n v="1"/>
    <x v="0"/>
    <x v="632"/>
    <n v="0.432"/>
    <n v="0.432"/>
  </r>
  <r>
    <x v="6"/>
    <s v="USA"/>
    <s v="MT TOM"/>
    <x v="2"/>
    <s v="NON MERCHANT"/>
    <n v="1"/>
    <s v="Global"/>
    <n v="1"/>
    <x v="0"/>
    <x v="161"/>
    <n v="4.5"/>
    <n v="4.5"/>
  </r>
  <r>
    <x v="6"/>
    <s v="USA"/>
    <s v="NORTH ADAMS A"/>
    <x v="2"/>
    <s v="NON MERCHANT"/>
    <n v="0.499"/>
    <s v="Equity"/>
    <n v="0.499"/>
    <x v="0"/>
    <x v="633"/>
    <n v="0.99399999999999999"/>
    <n v="0.99399999999999999"/>
  </r>
  <r>
    <x v="6"/>
    <s v="USA"/>
    <s v="ORANGE"/>
    <x v="2"/>
    <s v="NON MERCHANT"/>
    <n v="0.499"/>
    <s v="Equity"/>
    <n v="0.499"/>
    <x v="0"/>
    <x v="634"/>
    <n v="0.497"/>
    <n v="0.497"/>
  </r>
  <r>
    <x v="6"/>
    <s v="USA"/>
    <s v="PHILLIPSTON"/>
    <x v="2"/>
    <s v="NON MERCHANT"/>
    <n v="0.499"/>
    <s v="Equity"/>
    <n v="0.499"/>
    <x v="0"/>
    <x v="203"/>
    <n v="0.49399999999999999"/>
    <n v="0.49399999999999999"/>
  </r>
  <r>
    <x v="6"/>
    <s v="USA"/>
    <s v="PLYMPTON"/>
    <x v="2"/>
    <s v="NON MERCHANT"/>
    <n v="0.499"/>
    <s v="Equity"/>
    <n v="0.499"/>
    <x v="0"/>
    <x v="635"/>
    <n v="0.49299999999999999"/>
    <n v="0.49299999999999999"/>
  </r>
  <r>
    <x v="6"/>
    <s v="USA"/>
    <s v="RICHMOND"/>
    <x v="2"/>
    <s v="NON MERCHANT"/>
    <n v="1"/>
    <s v="Global"/>
    <n v="1"/>
    <x v="0"/>
    <x v="636"/>
    <n v="0.95"/>
    <n v="0.95"/>
  </r>
  <r>
    <x v="6"/>
    <s v="USA"/>
    <s v="RICHMOND"/>
    <x v="2"/>
    <s v="NON MERCHANT"/>
    <n v="1"/>
    <s v="Global"/>
    <n v="1"/>
    <x v="1"/>
    <x v="637"/>
    <n v="0.2"/>
    <n v="0.2"/>
  </r>
  <r>
    <x v="6"/>
    <s v="USA"/>
    <s v="SANTA MARIA"/>
    <x v="2"/>
    <s v="NON MERCHANT"/>
    <n v="1"/>
    <s v="Global"/>
    <n v="1"/>
    <x v="0"/>
    <x v="638"/>
    <n v="1.6659999999999999"/>
    <n v="1.6659999999999999"/>
  </r>
  <r>
    <x v="6"/>
    <s v="USA"/>
    <s v="SOCORE"/>
    <x v="2"/>
    <s v="NON MERCHANT"/>
    <n v="1"/>
    <s v="Global"/>
    <n v="1"/>
    <x v="0"/>
    <x v="639"/>
    <n v="125.373"/>
    <n v="125.373"/>
  </r>
  <r>
    <x v="6"/>
    <s v="USA"/>
    <s v="SOCORE"/>
    <x v="2"/>
    <s v="NON MERCHANT"/>
    <n v="1"/>
    <s v="Global"/>
    <n v="1"/>
    <x v="1"/>
    <x v="640"/>
    <n v="21.24"/>
    <n v="21.24"/>
  </r>
  <r>
    <x v="6"/>
    <s v="USA"/>
    <s v="SUTTON"/>
    <x v="2"/>
    <s v="NON MERCHANT"/>
    <n v="0.499"/>
    <s v="Equity"/>
    <n v="0.499"/>
    <x v="0"/>
    <x v="203"/>
    <n v="0.49399999999999999"/>
    <n v="0.49399999999999999"/>
  </r>
  <r>
    <x v="6"/>
    <s v="USA"/>
    <s v="SWANSEA"/>
    <x v="2"/>
    <s v="NON MERCHANT"/>
    <n v="0.499"/>
    <s v="Equity"/>
    <n v="0.499"/>
    <x v="0"/>
    <x v="203"/>
    <n v="0.49399999999999999"/>
    <n v="0.49399999999999999"/>
  </r>
  <r>
    <x v="6"/>
    <s v="USA"/>
    <s v="UXBRIDGE"/>
    <x v="2"/>
    <s v="NON MERCHANT"/>
    <n v="0.499"/>
    <s v="Equity"/>
    <n v="0.499"/>
    <x v="0"/>
    <x v="203"/>
    <n v="0.49399999999999999"/>
    <n v="0.49399999999999999"/>
  </r>
  <r>
    <x v="6"/>
    <s v="USA"/>
    <s v="WAREHAM"/>
    <x v="2"/>
    <s v="NON MERCHANT"/>
    <n v="0.499"/>
    <s v="Equity"/>
    <n v="0.499"/>
    <x v="0"/>
    <x v="641"/>
    <n v="0.497"/>
    <n v="0.497"/>
  </r>
  <r>
    <x v="6"/>
    <s v="USA"/>
    <s v="WEST BRIDGEWATER"/>
    <x v="2"/>
    <s v="NON MERCHANT"/>
    <n v="0.499"/>
    <s v="Equity"/>
    <n v="0.499"/>
    <x v="0"/>
    <x v="642"/>
    <n v="0.77700000000000002"/>
    <n v="0.77700000000000002"/>
  </r>
  <r>
    <x v="6"/>
    <s v="USA"/>
    <s v="WILLIAMSBURG"/>
    <x v="2"/>
    <s v="NON MERCHANT"/>
    <n v="0.499"/>
    <s v="Equity"/>
    <n v="0.499"/>
    <x v="0"/>
    <x v="203"/>
    <n v="0.49399999999999999"/>
    <n v="0.49399999999999999"/>
  </r>
  <r>
    <x v="6"/>
    <s v="USA"/>
    <s v="EAST FORK"/>
    <x v="1"/>
    <s v="NON MERCHANT"/>
    <n v="1"/>
    <s v="Global"/>
    <n v="1"/>
    <x v="1"/>
    <x v="643"/>
    <n v="195.84"/>
    <n v="195.84"/>
  </r>
  <r>
    <x v="6"/>
    <s v="USA"/>
    <s v="LIVE OAK"/>
    <x v="1"/>
    <s v="NON MERCHANT"/>
    <n v="1"/>
    <s v="Global"/>
    <n v="1"/>
    <x v="1"/>
    <x v="644"/>
    <n v="199.5"/>
    <n v="199.5"/>
  </r>
  <r>
    <x v="6"/>
    <s v="USA"/>
    <s v="SEYMOUR HILLS"/>
    <x v="1"/>
    <s v="NON MERCHANT"/>
    <n v="1"/>
    <s v="Global"/>
    <n v="1"/>
    <x v="1"/>
    <x v="645"/>
    <n v="30.2"/>
    <n v="30.2"/>
  </r>
  <r>
    <x v="6"/>
    <s v="USA"/>
    <s v="SOLOMON FORKS"/>
    <x v="1"/>
    <s v="NON MERCHANT"/>
    <n v="1"/>
    <s v="Global"/>
    <n v="1"/>
    <x v="1"/>
    <x v="646"/>
    <n v="276.625"/>
    <n v="276.625"/>
  </r>
  <r>
    <x v="7"/>
    <s v="BELGIUM"/>
    <s v="AWIRS"/>
    <x v="7"/>
    <s v="MERCHANT"/>
    <n v="1"/>
    <s v="Global"/>
    <n v="1"/>
    <x v="0"/>
    <x v="71"/>
    <n v="80"/>
    <n v="80"/>
  </r>
  <r>
    <x v="7"/>
    <s v="BELGIUM"/>
    <s v="RODENHUIZE"/>
    <x v="7"/>
    <s v="MERCHANT"/>
    <n v="1"/>
    <s v="Global"/>
    <n v="1"/>
    <x v="0"/>
    <x v="647"/>
    <n v="205"/>
    <n v="205"/>
  </r>
  <r>
    <x v="7"/>
    <s v="BELGIUM"/>
    <s v="COO"/>
    <x v="10"/>
    <s v="MERCHANT"/>
    <n v="1"/>
    <s v="Global"/>
    <n v="1"/>
    <x v="0"/>
    <x v="648"/>
    <n v="1164"/>
    <n v="1164"/>
  </r>
  <r>
    <x v="7"/>
    <s v="BELGIUM"/>
    <s v="BARDONWEZ"/>
    <x v="11"/>
    <s v="MERCHANT"/>
    <n v="1"/>
    <s v="Global"/>
    <n v="1"/>
    <x v="0"/>
    <x v="649"/>
    <n v="3.5000000000000003E-2"/>
    <n v="3.5000000000000003E-2"/>
  </r>
  <r>
    <x v="7"/>
    <s v="BELGIUM"/>
    <s v="COO DERIVATION"/>
    <x v="11"/>
    <s v="MERCHANT"/>
    <n v="1"/>
    <s v="Global"/>
    <n v="1"/>
    <x v="0"/>
    <x v="8"/>
    <n v="0.4"/>
    <n v="0.4"/>
  </r>
  <r>
    <x v="7"/>
    <s v="BELGIUM"/>
    <s v="HEID-DE-GOREUX"/>
    <x v="11"/>
    <s v="MERCHANT"/>
    <n v="1"/>
    <s v="Global"/>
    <n v="1"/>
    <x v="0"/>
    <x v="650"/>
    <n v="8.1"/>
    <n v="8.1"/>
  </r>
  <r>
    <x v="7"/>
    <s v="BELGIUM"/>
    <s v="LORCE"/>
    <x v="11"/>
    <s v="MERCHANT"/>
    <n v="1"/>
    <s v="Global"/>
    <n v="1"/>
    <x v="0"/>
    <x v="370"/>
    <n v="0.1"/>
    <n v="0.1"/>
  </r>
  <r>
    <x v="7"/>
    <s v="BELGIUM"/>
    <s v="ORVAL"/>
    <x v="11"/>
    <s v="MERCHANT"/>
    <n v="1"/>
    <s v="Global"/>
    <n v="1"/>
    <x v="0"/>
    <x v="651"/>
    <n v="0.05"/>
    <n v="0.05"/>
  </r>
  <r>
    <x v="7"/>
    <s v="BELGIUM"/>
    <s v="STAVELOT"/>
    <x v="11"/>
    <s v="MERCHANT"/>
    <n v="1"/>
    <s v="Global"/>
    <n v="1"/>
    <x v="0"/>
    <x v="439"/>
    <n v="0.12"/>
    <n v="0.12"/>
  </r>
  <r>
    <x v="7"/>
    <s v="BELGIUM"/>
    <s v="BEVERCE (ROBERTVILLE)"/>
    <x v="4"/>
    <s v="MERCHANT"/>
    <n v="1"/>
    <s v="Global"/>
    <n v="1"/>
    <x v="0"/>
    <x v="158"/>
    <n v="9.1999999999999993"/>
    <n v="9.1999999999999993"/>
  </r>
  <r>
    <x v="7"/>
    <s v="BELGIUM"/>
    <s v="BÜTGENBACH HYD"/>
    <x v="4"/>
    <s v="MERCHANT"/>
    <n v="1"/>
    <s v="Global"/>
    <n v="1"/>
    <x v="0"/>
    <x v="499"/>
    <n v="1.8"/>
    <n v="1.8"/>
  </r>
  <r>
    <x v="7"/>
    <s v="BELGIUM"/>
    <s v="LA VIERRE"/>
    <x v="4"/>
    <s v="MERCHANT"/>
    <n v="1"/>
    <s v="Global"/>
    <n v="1"/>
    <x v="0"/>
    <x v="270"/>
    <n v="1.9"/>
    <n v="1.9"/>
  </r>
  <r>
    <x v="7"/>
    <s v="BELGIUM"/>
    <s v="AALST 2"/>
    <x v="0"/>
    <s v="MOSTLY CONTRACTED"/>
    <n v="1"/>
    <s v="Global"/>
    <n v="1"/>
    <x v="0"/>
    <x v="531"/>
    <n v="48"/>
    <n v="48"/>
  </r>
  <r>
    <x v="7"/>
    <s v="BELGIUM"/>
    <s v="AMERCOEUR"/>
    <x v="0"/>
    <s v="MERCHANT"/>
    <n v="1"/>
    <s v="Global"/>
    <n v="1"/>
    <x v="0"/>
    <x v="652"/>
    <n v="451"/>
    <n v="451"/>
  </r>
  <r>
    <x v="7"/>
    <s v="BELGIUM"/>
    <s v="BEVEREN"/>
    <x v="0"/>
    <s v="MOSTLY CONTRACTED"/>
    <n v="1"/>
    <s v="Global"/>
    <n v="1"/>
    <x v="0"/>
    <x v="653"/>
    <n v="25.026"/>
    <n v="25.026"/>
  </r>
  <r>
    <x v="7"/>
    <s v="BELGIUM"/>
    <s v="DROGENBOS"/>
    <x v="0"/>
    <s v="MERCHANT"/>
    <n v="1"/>
    <s v="Global"/>
    <n v="1"/>
    <x v="0"/>
    <x v="654"/>
    <n v="460"/>
    <n v="460"/>
  </r>
  <r>
    <x v="7"/>
    <s v="BELGIUM"/>
    <s v="HERDERSBRUG"/>
    <x v="0"/>
    <s v="MERCHANT"/>
    <n v="1"/>
    <s v="Global"/>
    <n v="1"/>
    <x v="0"/>
    <x v="655"/>
    <n v="482.3"/>
    <n v="482.3"/>
  </r>
  <r>
    <x v="7"/>
    <s v="BELGIUM"/>
    <s v="LANAKEN"/>
    <x v="0"/>
    <s v="PARTIALLY CONTRACTED"/>
    <n v="1"/>
    <s v="Global"/>
    <n v="1"/>
    <x v="0"/>
    <x v="558"/>
    <n v="43"/>
    <n v="43"/>
  </r>
  <r>
    <x v="7"/>
    <s v="BELGIUM"/>
    <s v="LANGERLO-GENK"/>
    <x v="0"/>
    <s v="MERCHANT"/>
    <n v="1"/>
    <s v="Global"/>
    <n v="1"/>
    <x v="0"/>
    <x v="656"/>
    <n v="88"/>
    <n v="88"/>
  </r>
  <r>
    <x v="7"/>
    <s v="BELGIUM"/>
    <s v="LILLO ENERGY"/>
    <x v="0"/>
    <s v="MOSTLY CONTRACTED"/>
    <n v="0.5"/>
    <s v="Proportional"/>
    <n v="0.5"/>
    <x v="0"/>
    <x v="101"/>
    <n v="42.5"/>
    <n v="42.5"/>
  </r>
  <r>
    <x v="7"/>
    <s v="BELGIUM"/>
    <s v="OORDEREN (LANXESS EX-BAYER)"/>
    <x v="0"/>
    <s v="NON MERCHANT"/>
    <n v="1"/>
    <s v="Global"/>
    <n v="1"/>
    <x v="0"/>
    <x v="558"/>
    <n v="43"/>
    <n v="43"/>
  </r>
  <r>
    <x v="7"/>
    <s v="BELGIUM"/>
    <s v="OUD-LILLO"/>
    <x v="0"/>
    <s v="MERCHANT"/>
    <n v="1"/>
    <s v="Global"/>
    <n v="1"/>
    <x v="0"/>
    <x v="657"/>
    <n v="44.9"/>
    <n v="44.9"/>
  </r>
  <r>
    <x v="7"/>
    <s v="BELGIUM"/>
    <s v="SAINT-GHISLAIN"/>
    <x v="0"/>
    <s v="MERCHANT"/>
    <n v="1"/>
    <s v="Global"/>
    <n v="1"/>
    <x v="0"/>
    <x v="658"/>
    <n v="350"/>
    <n v="350"/>
  </r>
  <r>
    <x v="7"/>
    <s v="BELGIUM"/>
    <s v="VIELSAM"/>
    <x v="0"/>
    <s v="MERCHANT"/>
    <n v="1"/>
    <s v="Global"/>
    <n v="1"/>
    <x v="0"/>
    <x v="399"/>
    <n v="15"/>
    <n v="15"/>
  </r>
  <r>
    <x v="7"/>
    <s v="BELGIUM"/>
    <s v="VILVOORDE"/>
    <x v="0"/>
    <s v="MERCHANT"/>
    <n v="1"/>
    <s v="Global"/>
    <n v="1"/>
    <x v="1"/>
    <x v="608"/>
    <n v="96"/>
    <n v="96"/>
  </r>
  <r>
    <x v="7"/>
    <s v="BELGIUM"/>
    <s v="WILMARSDONK"/>
    <x v="0"/>
    <s v="MOSTLY CONTRACTED"/>
    <n v="1"/>
    <s v="Global"/>
    <n v="1"/>
    <x v="0"/>
    <x v="659"/>
    <n v="154"/>
    <n v="154"/>
  </r>
  <r>
    <x v="7"/>
    <s v="BELGIUM"/>
    <s v="ZANDVLIET"/>
    <x v="0"/>
    <s v="PARTIALLY CONTRACTED"/>
    <n v="0.5"/>
    <s v="Proportional"/>
    <n v="0.5"/>
    <x v="0"/>
    <x v="660"/>
    <n v="197.5"/>
    <n v="197.5"/>
  </r>
  <r>
    <x v="7"/>
    <s v="BELGIUM"/>
    <s v="ZEEBRUGGE 2"/>
    <x v="0"/>
    <s v="MERCHANT"/>
    <n v="1"/>
    <s v="Global"/>
    <n v="1"/>
    <x v="0"/>
    <x v="661"/>
    <n v="40"/>
    <n v="40"/>
  </r>
  <r>
    <x v="7"/>
    <s v="BELGIUM"/>
    <s v="ZWIJNDRECHT (LANXESS RUBBER)"/>
    <x v="0"/>
    <s v="PARTIALLY CONTRACTED"/>
    <n v="1"/>
    <s v="Global"/>
    <n v="1"/>
    <x v="0"/>
    <x v="662"/>
    <n v="58"/>
    <n v="58"/>
  </r>
  <r>
    <x v="7"/>
    <s v="BELGIUM"/>
    <s v="AALTER"/>
    <x v="6"/>
    <s v="MERCHANT"/>
    <n v="1"/>
    <s v="Global"/>
    <n v="1"/>
    <x v="0"/>
    <x v="154"/>
    <n v="18"/>
    <n v="18"/>
  </r>
  <r>
    <x v="7"/>
    <s v="BELGIUM"/>
    <s v="AMERCOEUR"/>
    <x v="6"/>
    <s v="MERCHANT"/>
    <n v="1"/>
    <s v="Global"/>
    <n v="1"/>
    <x v="0"/>
    <x v="289"/>
    <n v="9.9"/>
    <n v="9.9"/>
  </r>
  <r>
    <x v="7"/>
    <s v="BELGIUM"/>
    <s v="AWIRS"/>
    <x v="6"/>
    <s v="MERCHANT"/>
    <n v="1"/>
    <s v="Global"/>
    <n v="1"/>
    <x v="0"/>
    <x v="663"/>
    <n v="38.200000000000003"/>
    <n v="38.200000000000003"/>
  </r>
  <r>
    <x v="7"/>
    <s v="BELGIUM"/>
    <s v="BEERSE"/>
    <x v="6"/>
    <s v="MERCHANT"/>
    <n v="1"/>
    <s v="Global"/>
    <n v="1"/>
    <x v="0"/>
    <x v="222"/>
    <n v="32"/>
    <n v="32"/>
  </r>
  <r>
    <x v="7"/>
    <s v="BELGIUM"/>
    <s v="CIERREUX"/>
    <x v="6"/>
    <s v="MERCHANT"/>
    <n v="1"/>
    <s v="Global"/>
    <n v="1"/>
    <x v="0"/>
    <x v="260"/>
    <n v="17"/>
    <n v="17"/>
  </r>
  <r>
    <x v="7"/>
    <s v="BELGIUM"/>
    <s v="DEUX-ACREN"/>
    <x v="6"/>
    <s v="MERCHANT"/>
    <n v="1"/>
    <s v="Global"/>
    <n v="1"/>
    <x v="0"/>
    <x v="154"/>
    <n v="18"/>
    <n v="18"/>
  </r>
  <r>
    <x v="7"/>
    <s v="BELGIUM"/>
    <s v="DROGENBOS"/>
    <x v="6"/>
    <s v="MERCHANT"/>
    <n v="1"/>
    <s v="Global"/>
    <n v="1"/>
    <x v="0"/>
    <x v="335"/>
    <n v="44"/>
    <n v="44"/>
  </r>
  <r>
    <x v="7"/>
    <s v="BELGIUM"/>
    <s v="DROGENBOS"/>
    <x v="6"/>
    <s v="MERCHANT"/>
    <n v="1"/>
    <s v="Global"/>
    <n v="1"/>
    <x v="0"/>
    <x v="151"/>
    <n v="6"/>
    <n v="6"/>
  </r>
  <r>
    <x v="7"/>
    <s v="BELGIUM"/>
    <s v="DROGENBOS"/>
    <x v="6"/>
    <s v="MERCHANT"/>
    <n v="1"/>
    <s v="Global"/>
    <n v="1"/>
    <x v="1"/>
    <x v="170"/>
    <n v="1"/>
    <n v="1"/>
  </r>
  <r>
    <x v="7"/>
    <s v="BELGIUM"/>
    <s v="DUFFEL"/>
    <x v="6"/>
    <s v="MERCHANT"/>
    <n v="1"/>
    <s v="Global"/>
    <n v="1"/>
    <x v="1"/>
    <x v="141"/>
    <n v="8"/>
    <n v="8"/>
  </r>
  <r>
    <x v="7"/>
    <s v="BELGIUM"/>
    <s v="IXELLES"/>
    <x v="6"/>
    <s v="MERCHANT"/>
    <n v="1"/>
    <s v="Global"/>
    <n v="1"/>
    <x v="0"/>
    <x v="154"/>
    <n v="18"/>
    <n v="18"/>
  </r>
  <r>
    <x v="7"/>
    <s v="BELGIUM"/>
    <s v="LANGERLO-GENK"/>
    <x v="6"/>
    <s v="MERCHANT"/>
    <n v="1"/>
    <s v="Global"/>
    <n v="1"/>
    <x v="1"/>
    <x v="560"/>
    <n v="25"/>
    <n v="25"/>
  </r>
  <r>
    <x v="7"/>
    <s v="BELGIUM"/>
    <s v="NOORDSCHOTE"/>
    <x v="6"/>
    <s v="MERCHANT"/>
    <n v="1"/>
    <s v="Global"/>
    <n v="1"/>
    <x v="0"/>
    <x v="154"/>
    <n v="18"/>
    <n v="18"/>
  </r>
  <r>
    <x v="7"/>
    <s v="BELGIUM"/>
    <s v="OLEN UMICORE"/>
    <x v="6"/>
    <s v="MERCHANT"/>
    <n v="1"/>
    <s v="Global"/>
    <n v="1"/>
    <x v="1"/>
    <x v="501"/>
    <n v="1.2"/>
    <n v="1.2"/>
  </r>
  <r>
    <x v="7"/>
    <s v="BELGIUM"/>
    <s v="RODENHUIZE"/>
    <x v="6"/>
    <s v="MERCHANT"/>
    <n v="1"/>
    <s v="Global"/>
    <n v="1"/>
    <x v="0"/>
    <x v="664"/>
    <n v="19.63"/>
    <n v="19.63"/>
  </r>
  <r>
    <x v="7"/>
    <s v="BELGIUM"/>
    <s v="SAINT-GHISLAIN"/>
    <x v="6"/>
    <s v="MERCHANT"/>
    <n v="1"/>
    <s v="Global"/>
    <n v="1"/>
    <x v="0"/>
    <x v="289"/>
    <n v="9.9"/>
    <n v="9.9"/>
  </r>
  <r>
    <x v="7"/>
    <s v="BELGIUM"/>
    <s v="SCHAERBEEK 2"/>
    <x v="6"/>
    <s v="MERCHANT"/>
    <n v="1"/>
    <s v="Global"/>
    <n v="1"/>
    <x v="0"/>
    <x v="311"/>
    <n v="45"/>
    <n v="45"/>
  </r>
  <r>
    <x v="7"/>
    <s v="BELGIUM"/>
    <s v="VILVOORDE"/>
    <x v="6"/>
    <s v="MERCHANT"/>
    <n v="1"/>
    <s v="Global"/>
    <n v="1"/>
    <x v="0"/>
    <x v="399"/>
    <n v="15"/>
    <n v="15"/>
  </r>
  <r>
    <x v="7"/>
    <s v="BELGIUM"/>
    <s v="WILRIJK"/>
    <x v="6"/>
    <s v="MERCHANT"/>
    <n v="1"/>
    <s v="Global"/>
    <n v="1"/>
    <x v="0"/>
    <x v="414"/>
    <n v="10.5"/>
    <n v="10.5"/>
  </r>
  <r>
    <x v="7"/>
    <s v="BELGIUM"/>
    <s v="ZEDELGEM"/>
    <x v="6"/>
    <s v="MERCHANT"/>
    <n v="1"/>
    <s v="Global"/>
    <n v="1"/>
    <x v="0"/>
    <x v="154"/>
    <n v="18"/>
    <n v="18"/>
  </r>
  <r>
    <x v="7"/>
    <s v="BELGIUM"/>
    <s v="ZEEBRUGGE"/>
    <x v="6"/>
    <s v="MERCHANT"/>
    <n v="1"/>
    <s v="Global"/>
    <n v="1"/>
    <x v="0"/>
    <x v="154"/>
    <n v="18"/>
    <n v="18"/>
  </r>
  <r>
    <x v="7"/>
    <s v="BELGIUM"/>
    <s v="ZELZATE"/>
    <x v="6"/>
    <s v="MERCHANT"/>
    <n v="1"/>
    <s v="Global"/>
    <n v="1"/>
    <x v="0"/>
    <x v="154"/>
    <n v="18"/>
    <n v="18"/>
  </r>
  <r>
    <x v="7"/>
    <s v="BELGIUM"/>
    <s v="ZELZATE KNIPPEGROEN"/>
    <x v="6"/>
    <s v="MERCHANT"/>
    <n v="1"/>
    <s v="Global"/>
    <n v="1"/>
    <x v="0"/>
    <x v="665"/>
    <n v="19.25"/>
    <n v="19.25"/>
  </r>
  <r>
    <x v="7"/>
    <s v="BELGIUM"/>
    <s v="ZELZATE KNIPPEGROEN"/>
    <x v="6"/>
    <s v="NON MERCHANT"/>
    <n v="1"/>
    <s v="Global"/>
    <n v="1"/>
    <x v="0"/>
    <x v="666"/>
    <n v="315"/>
    <n v="315"/>
  </r>
  <r>
    <x v="7"/>
    <s v="FRANCE"/>
    <s v="FOS-SUR-MER 2(13)"/>
    <x v="0"/>
    <s v="MERCHANT"/>
    <n v="1"/>
    <s v="Global"/>
    <n v="1"/>
    <x v="0"/>
    <x v="667"/>
    <n v="62"/>
    <n v="62"/>
  </r>
  <r>
    <x v="7"/>
    <s v="FRANCE"/>
    <s v="FOS-SUR-MER 2(13)"/>
    <x v="0"/>
    <s v="MERCHANT"/>
    <n v="1"/>
    <s v="Global"/>
    <n v="1"/>
    <x v="0"/>
    <x v="668"/>
    <n v="428"/>
    <n v="428"/>
  </r>
  <r>
    <x v="7"/>
    <s v="FRANCE"/>
    <s v="FOS-SUR-MER 3(13)"/>
    <x v="0"/>
    <s v="MERCHANT"/>
    <n v="1"/>
    <s v="Global"/>
    <n v="1"/>
    <x v="0"/>
    <x v="669"/>
    <n v="435"/>
    <n v="435"/>
  </r>
  <r>
    <x v="7"/>
    <s v="FRANCE"/>
    <s v="MONTOIR-DE-BRETAGNE 2(44)"/>
    <x v="0"/>
    <s v="MERCHANT"/>
    <n v="1"/>
    <s v="Global"/>
    <n v="1"/>
    <x v="0"/>
    <x v="558"/>
    <n v="43"/>
    <n v="43"/>
  </r>
  <r>
    <x v="7"/>
    <s v="FRANCE"/>
    <s v="MONTOIR-DE-BRETAGNE(44)"/>
    <x v="0"/>
    <s v="MERCHANT"/>
    <n v="1"/>
    <s v="Global"/>
    <n v="1"/>
    <x v="0"/>
    <x v="669"/>
    <n v="435"/>
    <n v="435"/>
  </r>
  <r>
    <x v="7"/>
    <s v="FRANCE"/>
    <s v="DUNKERQUE(59)"/>
    <x v="6"/>
    <s v="PARTIALLY CONTRACTED"/>
    <n v="1"/>
    <s v="Global"/>
    <n v="1"/>
    <x v="0"/>
    <x v="670"/>
    <n v="788"/>
    <n v="788"/>
  </r>
  <r>
    <x v="7"/>
    <s v="GERMANY"/>
    <s v="ZOLLING"/>
    <x v="7"/>
    <s v="MERCHANT"/>
    <n v="0.5"/>
    <s v="Global"/>
    <n v="0.5"/>
    <x v="0"/>
    <x v="258"/>
    <n v="10"/>
    <n v="10"/>
  </r>
  <r>
    <x v="7"/>
    <s v="GERMANY"/>
    <s v="FARGE"/>
    <x v="5"/>
    <s v="MERCHANT"/>
    <n v="1"/>
    <s v="Global"/>
    <n v="1"/>
    <x v="0"/>
    <x v="658"/>
    <n v="350"/>
    <n v="350"/>
  </r>
  <r>
    <x v="7"/>
    <s v="GERMANY"/>
    <s v="WILHELMSHAVEN"/>
    <x v="5"/>
    <s v="MERCHANT"/>
    <n v="1"/>
    <s v="Global"/>
    <n v="0.52"/>
    <x v="0"/>
    <x v="671"/>
    <n v="726"/>
    <n v="377.52"/>
  </r>
  <r>
    <x v="7"/>
    <s v="GERMANY"/>
    <s v="ZOLLING"/>
    <x v="5"/>
    <s v="MERCHANT"/>
    <n v="1"/>
    <s v="Global"/>
    <n v="1"/>
    <x v="0"/>
    <x v="672"/>
    <n v="472"/>
    <n v="472"/>
  </r>
  <r>
    <x v="7"/>
    <s v="GERMANY"/>
    <s v="BKW HYDRO"/>
    <x v="11"/>
    <s v="MERCHANT"/>
    <n v="1"/>
    <s v="Global"/>
    <n v="1"/>
    <x v="0"/>
    <x v="3"/>
    <n v="46"/>
    <n v="46"/>
  </r>
  <r>
    <x v="7"/>
    <s v="GERMANY"/>
    <s v="ZOLLING"/>
    <x v="6"/>
    <s v="MERCHANT"/>
    <n v="1"/>
    <s v="Global"/>
    <n v="1"/>
    <x v="0"/>
    <x v="3"/>
    <n v="46"/>
    <n v="46"/>
  </r>
  <r>
    <x v="7"/>
    <s v="GREECE"/>
    <s v="VIOTIA 2"/>
    <x v="0"/>
    <s v="MERCHANT"/>
    <n v="0.5"/>
    <s v="Equity"/>
    <n v="0.5"/>
    <x v="0"/>
    <x v="673"/>
    <n v="211"/>
    <n v="211"/>
  </r>
  <r>
    <x v="7"/>
    <s v="ITALY"/>
    <s v="TIRRENO"/>
    <x v="11"/>
    <s v="NON MERCHANT"/>
    <n v="0.5"/>
    <s v="Equity"/>
    <n v="0.5"/>
    <x v="0"/>
    <x v="674"/>
    <n v="37.26"/>
    <n v="37.26"/>
  </r>
  <r>
    <x v="7"/>
    <s v="ITALY"/>
    <s v="LEINI"/>
    <x v="0"/>
    <s v="MERCHANT"/>
    <n v="1"/>
    <s v="Global"/>
    <n v="1"/>
    <x v="0"/>
    <x v="675"/>
    <n v="390"/>
    <n v="390"/>
  </r>
  <r>
    <x v="7"/>
    <s v="ITALY"/>
    <s v="NAPOLI LEVANTE"/>
    <x v="0"/>
    <s v="MERCHANT"/>
    <n v="0.5"/>
    <s v="Equity"/>
    <n v="0.5"/>
    <x v="0"/>
    <x v="676"/>
    <n v="193.35"/>
    <n v="193.35"/>
  </r>
  <r>
    <x v="7"/>
    <s v="ITALY"/>
    <s v="ROSIGNANO 2"/>
    <x v="0"/>
    <s v="MERCHANT"/>
    <n v="1"/>
    <s v="Global"/>
    <n v="1"/>
    <x v="0"/>
    <x v="675"/>
    <n v="390"/>
    <n v="390"/>
  </r>
  <r>
    <x v="7"/>
    <s v="ITALY"/>
    <s v="TORREVALDALIGA"/>
    <x v="0"/>
    <s v="MERCHANT"/>
    <n v="0.5"/>
    <s v="Equity"/>
    <n v="0.5"/>
    <x v="0"/>
    <x v="677"/>
    <n v="566.95000000000005"/>
    <n v="566.95000000000005"/>
  </r>
  <r>
    <x v="7"/>
    <s v="ITALY"/>
    <s v="VADO LIGURE"/>
    <x v="0"/>
    <s v="MERCHANT"/>
    <n v="0.5"/>
    <s v="Equity"/>
    <n v="0.5"/>
    <x v="0"/>
    <x v="678"/>
    <n v="390.9"/>
    <n v="390.9"/>
  </r>
  <r>
    <x v="7"/>
    <s v="ITALY"/>
    <s v="VOGHERA"/>
    <x v="0"/>
    <s v="MERCHANT"/>
    <n v="1"/>
    <s v="Global"/>
    <n v="0.8"/>
    <x v="0"/>
    <x v="675"/>
    <n v="390"/>
    <n v="312"/>
  </r>
  <r>
    <x v="7"/>
    <s v="NETHERLANDS"/>
    <s v="ROTTERDAM"/>
    <x v="5"/>
    <s v="MERCHANT"/>
    <n v="1"/>
    <s v="Global"/>
    <n v="1"/>
    <x v="0"/>
    <x v="679"/>
    <n v="731"/>
    <n v="731"/>
  </r>
  <r>
    <x v="7"/>
    <s v="NETHERLANDS"/>
    <s v="BERGUM"/>
    <x v="0"/>
    <s v="NON MERCHANT"/>
    <n v="1"/>
    <s v="Global"/>
    <n v="1"/>
    <x v="0"/>
    <x v="680"/>
    <n v="145.6"/>
    <n v="145.6"/>
  </r>
  <r>
    <x v="7"/>
    <s v="NETHERLANDS"/>
    <s v="EEMS"/>
    <x v="0"/>
    <s v="MERCHANT"/>
    <n v="1"/>
    <s v="Global"/>
    <n v="1"/>
    <x v="0"/>
    <x v="681"/>
    <n v="357"/>
    <n v="357"/>
  </r>
  <r>
    <x v="7"/>
    <s v="NETHERLANDS"/>
    <s v="EEMS"/>
    <x v="0"/>
    <s v="MERCHANT"/>
    <n v="1"/>
    <s v="Global"/>
    <n v="1"/>
    <x v="0"/>
    <x v="682"/>
    <n v="723"/>
    <n v="723"/>
  </r>
  <r>
    <x v="7"/>
    <s v="NETHERLANDS"/>
    <s v="EEMS"/>
    <x v="0"/>
    <s v="NON MERCHANT"/>
    <n v="1"/>
    <s v="Global"/>
    <n v="1"/>
    <x v="0"/>
    <x v="683"/>
    <n v="131"/>
    <n v="131"/>
  </r>
  <r>
    <x v="7"/>
    <s v="NETHERLANDS"/>
    <s v="EEMS"/>
    <x v="0"/>
    <s v="MERCHANT"/>
    <n v="1"/>
    <s v="Global"/>
    <n v="1"/>
    <x v="0"/>
    <x v="684"/>
    <n v="718"/>
    <n v="718"/>
  </r>
  <r>
    <x v="7"/>
    <s v="NETHERLANDS"/>
    <s v="FLEVO"/>
    <x v="0"/>
    <s v="MERCHANT"/>
    <n v="1"/>
    <s v="Global"/>
    <n v="1"/>
    <x v="0"/>
    <x v="685"/>
    <n v="426.1"/>
    <n v="426.1"/>
  </r>
  <r>
    <x v="7"/>
    <s v="NETHERLANDS"/>
    <s v="FLEVO"/>
    <x v="0"/>
    <s v="MERCHANT"/>
    <n v="1"/>
    <s v="Global"/>
    <n v="1"/>
    <x v="0"/>
    <x v="686"/>
    <n v="415"/>
    <n v="415"/>
  </r>
  <r>
    <x v="7"/>
    <s v="PANAMA"/>
    <s v="POCRI"/>
    <x v="2"/>
    <s v="NON MERCHANT"/>
    <n v="1"/>
    <s v="Global"/>
    <n v="1"/>
    <x v="0"/>
    <x v="687"/>
    <n v="20.95"/>
    <n v="20.95"/>
  </r>
  <r>
    <x v="7"/>
    <s v="PORTUGAL"/>
    <s v="PEGO I"/>
    <x v="5"/>
    <s v="NON MERCHANT"/>
    <n v="0.28100000000000003"/>
    <s v="Equity"/>
    <n v="0.28100000000000003"/>
    <x v="0"/>
    <x v="688"/>
    <n v="161.85599999999999"/>
    <n v="161.85599999999999"/>
  </r>
  <r>
    <x v="7"/>
    <s v="PORTUGAL"/>
    <s v="PEGO II - ELECGAS"/>
    <x v="0"/>
    <s v="NON MERCHANT"/>
    <n v="0.25"/>
    <s v="Equity"/>
    <n v="0.25"/>
    <x v="0"/>
    <x v="689"/>
    <n v="210"/>
    <n v="210"/>
  </r>
  <r>
    <x v="7"/>
    <s v="PORTUGAL"/>
    <s v="TAPADA - TURBOGAS"/>
    <x v="0"/>
    <s v="NON MERCHANT"/>
    <n v="0.5"/>
    <s v="Equity"/>
    <n v="0.5"/>
    <x v="0"/>
    <x v="690"/>
    <n v="495"/>
    <n v="495"/>
  </r>
  <r>
    <x v="7"/>
    <s v="SOUTH AFRICA"/>
    <s v="BERG RIVER"/>
    <x v="2"/>
    <s v="NON MERCHANT"/>
    <n v="0.19500000000000001"/>
    <s v="Equity"/>
    <n v="0.19500000000000001"/>
    <x v="0"/>
    <x v="691"/>
    <n v="2.0609999999999999"/>
    <n v="2.0609999999999999"/>
  </r>
  <r>
    <x v="7"/>
    <s v="SOUTH AFRICA"/>
    <s v="MATSIKAMA"/>
    <x v="2"/>
    <s v="NON MERCHANT"/>
    <n v="0.19500000000000001"/>
    <s v="Equity"/>
    <n v="0.19500000000000001"/>
    <x v="0"/>
    <x v="692"/>
    <n v="2.069"/>
    <n v="2.069"/>
  </r>
  <r>
    <x v="7"/>
    <s v="SPAIN"/>
    <s v="CARTAGENA"/>
    <x v="0"/>
    <s v="MERCHANT"/>
    <n v="1"/>
    <s v="Global"/>
    <n v="1"/>
    <x v="0"/>
    <x v="693"/>
    <n v="1199.25"/>
    <n v="1199.25"/>
  </r>
  <r>
    <x v="7"/>
    <s v="SPAIN"/>
    <s v="CASTELNOU"/>
    <x v="0"/>
    <s v="MERCHANT"/>
    <n v="1"/>
    <s v="Global"/>
    <n v="1"/>
    <x v="0"/>
    <x v="694"/>
    <n v="790.6"/>
    <n v="79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5312244-B6B4-4A18-9CB9-C8FE111CDF6C}" name="Tableau croisé dynamique5" cacheId="0" applyNumberFormats="0" applyBorderFormats="0" applyFontFormats="0" applyPatternFormats="0" applyAlignmentFormats="0" applyWidthHeightFormats="1" dataCaption="Values" updatedVersion="6" minRefreshableVersion="3" showCalcMbrs="0" useAutoFormatting="1" itemPrintTitles="1" createdVersion="3" indent="0" outline="1" outlineData="1" multipleFieldFilters="0" chartFormat="3" rowHeaderCaption="Capacity MW">
  <location ref="B6:E16" firstHeaderRow="1" firstDataRow="2" firstDataCol="1" rowPageCount="2" colPageCount="1"/>
  <pivotFields count="12">
    <pivotField axis="axisRow" showAll="0" sortType="ascending">
      <items count="9">
        <item x="0"/>
        <item x="1"/>
        <item x="2"/>
        <item x="3"/>
        <item n="GEM" x="4"/>
        <item x="5"/>
        <item x="6"/>
        <item x="7"/>
        <item t="default"/>
      </items>
    </pivotField>
    <pivotField showAll="0"/>
    <pivotField showAll="0"/>
    <pivotField axis="axisPage" showAll="0">
      <items count="13">
        <item x="7"/>
        <item x="5"/>
        <item x="0"/>
        <item x="8"/>
        <item x="6"/>
        <item x="2"/>
        <item x="11"/>
        <item x="10"/>
        <item x="1"/>
        <item x="3"/>
        <item x="4"/>
        <item x="9"/>
        <item t="default"/>
      </items>
    </pivotField>
    <pivotField showAll="0"/>
    <pivotField numFmtId="166" showAll="0"/>
    <pivotField showAll="0"/>
    <pivotField showAll="0"/>
    <pivotField axis="axisPage" multipleItemSelectionAllowed="1" showAll="0" defaultSubtotal="0">
      <items count="2">
        <item x="0"/>
        <item h="1" x="1"/>
      </items>
    </pivotField>
    <pivotField dataField="1" numFmtId="4" showAll="0">
      <items count="696">
        <item x="123"/>
        <item x="122"/>
        <item x="559"/>
        <item x="449"/>
        <item x="132"/>
        <item x="394"/>
        <item x="649"/>
        <item x="651"/>
        <item x="462"/>
        <item x="129"/>
        <item x="494"/>
        <item x="403"/>
        <item x="317"/>
        <item x="322"/>
        <item x="134"/>
        <item x="513"/>
        <item x="360"/>
        <item x="472"/>
        <item x="416"/>
        <item x="131"/>
        <item x="247"/>
        <item x="370"/>
        <item x="367"/>
        <item x="171"/>
        <item x="422"/>
        <item x="418"/>
        <item x="439"/>
        <item x="464"/>
        <item x="172"/>
        <item x="450"/>
        <item x="482"/>
        <item x="174"/>
        <item x="179"/>
        <item x="173"/>
        <item x="454"/>
        <item x="386"/>
        <item x="176"/>
        <item x="371"/>
        <item x="471"/>
        <item x="453"/>
        <item x="373"/>
        <item x="637"/>
        <item x="379"/>
        <item x="393"/>
        <item x="475"/>
        <item x="510"/>
        <item x="126"/>
        <item x="507"/>
        <item x="366"/>
        <item x="198"/>
        <item x="417"/>
        <item x="495"/>
        <item x="127"/>
        <item x="368"/>
        <item x="362"/>
        <item x="378"/>
        <item x="363"/>
        <item x="444"/>
        <item x="404"/>
        <item x="407"/>
        <item x="425"/>
        <item x="361"/>
        <item x="12"/>
        <item x="447"/>
        <item x="50"/>
        <item x="445"/>
        <item x="392"/>
        <item x="296"/>
        <item x="177"/>
        <item x="330"/>
        <item x="175"/>
        <item x="290"/>
        <item x="275"/>
        <item x="263"/>
        <item x="463"/>
        <item x="8"/>
        <item x="16"/>
        <item x="396"/>
        <item x="435"/>
        <item x="480"/>
        <item x="133"/>
        <item x="303"/>
        <item x="632"/>
        <item x="390"/>
        <item x="136"/>
        <item x="307"/>
        <item x="438"/>
        <item x="135"/>
        <item x="506"/>
        <item x="130"/>
        <item x="178"/>
        <item x="451"/>
        <item x="428"/>
        <item x="397"/>
        <item x="308"/>
        <item x="409"/>
        <item x="434"/>
        <item x="497"/>
        <item x="629"/>
        <item x="406"/>
        <item x="382"/>
        <item x="380"/>
        <item x="410"/>
        <item x="318"/>
        <item x="423"/>
        <item x="512"/>
        <item x="359"/>
        <item x="500"/>
        <item x="446"/>
        <item x="204"/>
        <item x="227"/>
        <item x="39"/>
        <item x="473"/>
        <item x="488"/>
        <item x="168"/>
        <item x="395"/>
        <item x="509"/>
        <item x="125"/>
        <item x="22"/>
        <item x="628"/>
        <item x="243"/>
        <item x="211"/>
        <item x="636"/>
        <item x="381"/>
        <item x="635"/>
        <item x="203"/>
        <item x="641"/>
        <item x="634"/>
        <item x="170"/>
        <item x="467"/>
        <item x="182"/>
        <item x="49"/>
        <item x="237"/>
        <item x="128"/>
        <item x="246"/>
        <item x="59"/>
        <item x="40"/>
        <item x="273"/>
        <item x="271"/>
        <item x="387"/>
        <item x="384"/>
        <item x="501"/>
        <item x="229"/>
        <item x="456"/>
        <item x="459"/>
        <item x="602"/>
        <item x="391"/>
        <item x="457"/>
        <item x="281"/>
        <item x="630"/>
        <item x="341"/>
        <item x="374"/>
        <item x="505"/>
        <item x="503"/>
        <item x="300"/>
        <item x="502"/>
        <item x="496"/>
        <item x="631"/>
        <item x="282"/>
        <item x="369"/>
        <item x="452"/>
        <item x="433"/>
        <item x="112"/>
        <item x="642"/>
        <item x="477"/>
        <item x="383"/>
        <item x="627"/>
        <item x="15"/>
        <item x="504"/>
        <item x="28"/>
        <item x="638"/>
        <item x="552"/>
        <item x="45"/>
        <item x="328"/>
        <item x="499"/>
        <item x="18"/>
        <item x="460"/>
        <item x="405"/>
        <item x="270"/>
        <item x="238"/>
        <item x="344"/>
        <item x="633"/>
        <item x="9"/>
        <item x="239"/>
        <item x="138"/>
        <item x="230"/>
        <item x="587"/>
        <item x="234"/>
        <item x="52"/>
        <item x="272"/>
        <item x="54"/>
        <item x="53"/>
        <item x="375"/>
        <item x="443"/>
        <item x="44"/>
        <item x="162"/>
        <item x="41"/>
        <item x="232"/>
        <item x="259"/>
        <item x="17"/>
        <item x="476"/>
        <item x="19"/>
        <item x="385"/>
        <item x="538"/>
        <item x="36"/>
        <item x="466"/>
        <item x="389"/>
        <item x="32"/>
        <item x="23"/>
        <item x="21"/>
        <item x="294"/>
        <item x="400"/>
        <item x="490"/>
        <item x="241"/>
        <item x="511"/>
        <item x="357"/>
        <item x="33"/>
        <item x="233"/>
        <item x="338"/>
        <item x="508"/>
        <item x="436"/>
        <item x="346"/>
        <item x="235"/>
        <item x="286"/>
        <item x="30"/>
        <item x="546"/>
        <item x="437"/>
        <item x="58"/>
        <item x="355"/>
        <item x="426"/>
        <item x="242"/>
        <item x="401"/>
        <item x="388"/>
        <item x="293"/>
        <item x="265"/>
        <item x="11"/>
        <item x="287"/>
        <item x="228"/>
        <item x="465"/>
        <item x="280"/>
        <item x="441"/>
        <item x="292"/>
        <item x="148"/>
        <item x="38"/>
        <item x="146"/>
        <item x="20"/>
        <item x="55"/>
        <item x="458"/>
        <item x="551"/>
        <item x="535"/>
        <item x="266"/>
        <item x="372"/>
        <item x="201"/>
        <item x="291"/>
        <item x="202"/>
        <item x="161"/>
        <item x="493"/>
        <item x="515"/>
        <item x="142"/>
        <item x="516"/>
        <item x="334"/>
        <item x="470"/>
        <item x="144"/>
        <item x="62"/>
        <item x="484"/>
        <item x="626"/>
        <item x="215"/>
        <item x="24"/>
        <item x="415"/>
        <item x="356"/>
        <item x="350"/>
        <item x="56"/>
        <item x="432"/>
        <item x="256"/>
        <item x="167"/>
        <item x="42"/>
        <item x="185"/>
        <item x="298"/>
        <item x="14"/>
        <item x="269"/>
        <item x="231"/>
        <item x="333"/>
        <item x="319"/>
        <item x="37"/>
        <item x="288"/>
        <item x="25"/>
        <item x="254"/>
        <item x="321"/>
        <item x="486"/>
        <item x="408"/>
        <item x="151"/>
        <item x="364"/>
        <item x="149"/>
        <item x="429"/>
        <item x="343"/>
        <item x="424"/>
        <item x="48"/>
        <item x="431"/>
        <item x="261"/>
        <item x="27"/>
        <item x="13"/>
        <item x="548"/>
        <item x="267"/>
        <item x="339"/>
        <item x="327"/>
        <item x="111"/>
        <item x="268"/>
        <item x="150"/>
        <item x="474"/>
        <item x="342"/>
        <item x="250"/>
        <item x="448"/>
        <item x="461"/>
        <item x="351"/>
        <item x="159"/>
        <item x="377"/>
        <item x="468"/>
        <item x="345"/>
        <item x="419"/>
        <item x="491"/>
        <item x="141"/>
        <item x="46"/>
        <item x="442"/>
        <item x="650"/>
        <item x="160"/>
        <item x="527"/>
        <item x="398"/>
        <item x="29"/>
        <item x="521"/>
        <item x="358"/>
        <item x="35"/>
        <item x="563"/>
        <item x="469"/>
        <item x="481"/>
        <item x="147"/>
        <item x="43"/>
        <item x="158"/>
        <item x="205"/>
        <item x="145"/>
        <item x="304"/>
        <item x="313"/>
        <item x="289"/>
        <item x="479"/>
        <item x="498"/>
        <item x="143"/>
        <item x="252"/>
        <item x="596"/>
        <item x="155"/>
        <item x="524"/>
        <item x="483"/>
        <item x="349"/>
        <item x="193"/>
        <item x="421"/>
        <item x="414"/>
        <item x="691"/>
        <item x="353"/>
        <item x="692"/>
        <item x="348"/>
        <item x="337"/>
        <item x="492"/>
        <item x="325"/>
        <item x="540"/>
        <item x="420"/>
        <item x="489"/>
        <item x="519"/>
        <item x="526"/>
        <item x="413"/>
        <item x="455"/>
        <item x="529"/>
        <item x="430"/>
        <item x="412"/>
        <item x="140"/>
        <item x="236"/>
        <item x="257"/>
        <item x="539"/>
        <item x="190"/>
        <item x="156"/>
        <item x="336"/>
        <item x="534"/>
        <item x="485"/>
        <item x="514"/>
        <item x="157"/>
        <item x="195"/>
        <item x="376"/>
        <item x="152"/>
        <item x="525"/>
        <item x="599"/>
        <item x="153"/>
        <item x="181"/>
        <item x="244"/>
        <item x="399"/>
        <item x="208"/>
        <item x="240"/>
        <item x="554"/>
        <item x="61"/>
        <item x="139"/>
        <item x="620"/>
        <item x="528"/>
        <item x="520"/>
        <item x="365"/>
        <item x="260"/>
        <item x="163"/>
        <item x="530"/>
        <item x="10"/>
        <item x="154"/>
        <item x="354"/>
        <item x="31"/>
        <item x="545"/>
        <item x="555"/>
        <item x="532"/>
        <item x="262"/>
        <item x="518"/>
        <item x="665"/>
        <item x="253"/>
        <item x="664"/>
        <item x="51"/>
        <item x="258"/>
        <item x="326"/>
        <item x="57"/>
        <item x="331"/>
        <item x="213"/>
        <item x="549"/>
        <item x="687"/>
        <item x="245"/>
        <item x="547"/>
        <item x="640"/>
        <item x="34"/>
        <item x="440"/>
        <item x="522"/>
        <item x="192"/>
        <item x="255"/>
        <item x="572"/>
        <item x="487"/>
        <item x="427"/>
        <item x="544"/>
        <item x="562"/>
        <item x="219"/>
        <item x="283"/>
        <item x="560"/>
        <item x="653"/>
        <item x="216"/>
        <item x="224"/>
        <item x="402"/>
        <item x="194"/>
        <item x="574"/>
        <item x="553"/>
        <item x="180"/>
        <item x="206"/>
        <item x="47"/>
        <item x="196"/>
        <item x="523"/>
        <item x="207"/>
        <item x="169"/>
        <item x="543"/>
        <item x="69"/>
        <item x="99"/>
        <item x="645"/>
        <item x="63"/>
        <item x="222"/>
        <item x="323"/>
        <item x="550"/>
        <item x="537"/>
        <item x="264"/>
        <item x="595"/>
        <item x="557"/>
        <item x="542"/>
        <item x="561"/>
        <item x="212"/>
        <item x="284"/>
        <item x="533"/>
        <item x="220"/>
        <item x="663"/>
        <item x="329"/>
        <item x="221"/>
        <item x="616"/>
        <item x="661"/>
        <item x="622"/>
        <item x="66"/>
        <item x="191"/>
        <item x="517"/>
        <item x="558"/>
        <item x="565"/>
        <item x="217"/>
        <item x="335"/>
        <item x="657"/>
        <item x="311"/>
        <item x="3"/>
        <item x="199"/>
        <item x="295"/>
        <item x="226"/>
        <item x="531"/>
        <item x="618"/>
        <item x="67"/>
        <item x="601"/>
        <item x="536"/>
        <item x="225"/>
        <item x="312"/>
        <item x="214"/>
        <item x="607"/>
        <item x="316"/>
        <item x="603"/>
        <item x="26"/>
        <item x="75"/>
        <item x="320"/>
        <item x="478"/>
        <item x="605"/>
        <item x="662"/>
        <item x="411"/>
        <item x="189"/>
        <item x="200"/>
        <item x="667"/>
        <item x="209"/>
        <item x="186"/>
        <item x="315"/>
        <item x="301"/>
        <item x="347"/>
        <item x="674"/>
        <item x="68"/>
        <item x="105"/>
        <item x="340"/>
        <item x="541"/>
        <item x="71"/>
        <item x="188"/>
        <item x="306"/>
        <item x="101"/>
        <item x="183"/>
        <item x="656"/>
        <item x="277"/>
        <item x="98"/>
        <item x="72"/>
        <item x="332"/>
        <item x="625"/>
        <item x="608"/>
        <item x="585"/>
        <item x="600"/>
        <item x="617"/>
        <item x="97"/>
        <item x="623"/>
        <item x="582"/>
        <item x="589"/>
        <item x="223"/>
        <item x="218"/>
        <item x="110"/>
        <item x="586"/>
        <item x="610"/>
        <item x="4"/>
        <item x="310"/>
        <item x="309"/>
        <item x="0"/>
        <item x="107"/>
        <item x="609"/>
        <item x="639"/>
        <item x="274"/>
        <item x="615"/>
        <item x="187"/>
        <item x="352"/>
        <item x="683"/>
        <item x="611"/>
        <item x="184"/>
        <item x="249"/>
        <item x="64"/>
        <item x="680"/>
        <item x="299"/>
        <item x="90"/>
        <item x="197"/>
        <item x="606"/>
        <item x="74"/>
        <item x="659"/>
        <item x="279"/>
        <item x="556"/>
        <item x="109"/>
        <item x="583"/>
        <item x="305"/>
        <item x="591"/>
        <item x="592"/>
        <item x="248"/>
        <item x="573"/>
        <item x="278"/>
        <item x="643"/>
        <item x="276"/>
        <item x="644"/>
        <item x="647"/>
        <item x="210"/>
        <item x="314"/>
        <item x="108"/>
        <item x="297"/>
        <item x="580"/>
        <item x="137"/>
        <item x="576"/>
        <item x="597"/>
        <item x="65"/>
        <item x="70"/>
        <item x="588"/>
        <item x="604"/>
        <item x="60"/>
        <item x="102"/>
        <item x="646"/>
        <item x="78"/>
        <item x="104"/>
        <item x="166"/>
        <item x="302"/>
        <item x="584"/>
        <item x="666"/>
        <item x="77"/>
        <item x="593"/>
        <item x="567"/>
        <item x="106"/>
        <item x="96"/>
        <item x="590"/>
        <item x="285"/>
        <item x="658"/>
        <item x="681"/>
        <item x="2"/>
        <item x="84"/>
        <item x="676"/>
        <item x="675"/>
        <item x="624"/>
        <item x="660"/>
        <item x="579"/>
        <item x="594"/>
        <item x="686"/>
        <item x="673"/>
        <item x="324"/>
        <item x="577"/>
        <item x="685"/>
        <item x="668"/>
        <item x="598"/>
        <item x="669"/>
        <item x="568"/>
        <item x="652"/>
        <item x="654"/>
        <item x="165"/>
        <item x="672"/>
        <item x="1"/>
        <item x="94"/>
        <item x="114"/>
        <item x="655"/>
        <item x="92"/>
        <item x="88"/>
        <item x="619"/>
        <item x="83"/>
        <item x="613"/>
        <item x="621"/>
        <item x="688"/>
        <item x="82"/>
        <item x="614"/>
        <item x="100"/>
        <item x="79"/>
        <item x="95"/>
        <item x="80"/>
        <item x="103"/>
        <item x="684"/>
        <item x="682"/>
        <item x="671"/>
        <item x="679"/>
        <item x="81"/>
        <item x="164"/>
        <item x="113"/>
        <item x="566"/>
        <item x="678"/>
        <item x="670"/>
        <item x="694"/>
        <item x="689"/>
        <item x="612"/>
        <item x="7"/>
        <item x="6"/>
        <item x="690"/>
        <item x="85"/>
        <item x="575"/>
        <item x="569"/>
        <item x="564"/>
        <item x="677"/>
        <item x="578"/>
        <item x="648"/>
        <item x="693"/>
        <item x="5"/>
        <item x="76"/>
        <item x="581"/>
        <item x="570"/>
        <item x="118"/>
        <item x="87"/>
        <item x="117"/>
        <item x="120"/>
        <item x="73"/>
        <item x="119"/>
        <item x="116"/>
        <item x="91"/>
        <item x="115"/>
        <item x="251"/>
        <item x="93"/>
        <item x="86"/>
        <item x="89"/>
        <item x="121"/>
        <item x="124"/>
        <item x="571"/>
        <item t="default"/>
      </items>
    </pivotField>
    <pivotField dataField="1" numFmtId="4" showAll="0"/>
    <pivotField dataField="1" numFmtId="4" showAll="0"/>
  </pivotFields>
  <rowFields count="1">
    <field x="0"/>
  </rowFields>
  <rowItems count="9">
    <i>
      <x/>
    </i>
    <i>
      <x v="1"/>
    </i>
    <i>
      <x v="2"/>
    </i>
    <i>
      <x v="3"/>
    </i>
    <i>
      <x v="4"/>
    </i>
    <i>
      <x v="5"/>
    </i>
    <i>
      <x v="6"/>
    </i>
    <i>
      <x v="7"/>
    </i>
    <i t="grand">
      <x/>
    </i>
  </rowItems>
  <colFields count="1">
    <field x="-2"/>
  </colFields>
  <colItems count="3">
    <i>
      <x/>
    </i>
    <i i="1">
      <x v="1"/>
    </i>
    <i i="2">
      <x v="2"/>
    </i>
  </colItems>
  <pageFields count="2">
    <pageField fld="3" hier="-1"/>
    <pageField fld="8" hier="-1"/>
  </pageFields>
  <dataFields count="3">
    <dataField name="Somme de Capa. MW 100%" fld="9" baseField="0" baseItem="0"/>
    <dataField name="Somme de Capa. MW % conso" fld="10" baseField="0" baseItem="0"/>
    <dataField name="Somme de Capa MW Net owners." fld="11" baseField="0" baseItem="0"/>
  </dataFields>
  <formats count="2">
    <format dxfId="1">
      <pivotArea outline="0" collapsedLevelsAreSubtotals="1" fieldPosition="0"/>
    </format>
    <format dxfId="0">
      <pivotArea field="-2" type="button" dataOnly="0" labelOnly="1" outline="0" axis="axisCol" fieldPosition="0"/>
    </format>
  </formats>
  <chartFormats count="18">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pivotArea type="data" outline="0" fieldPosition="0">
        <references count="2">
          <reference field="4294967294" count="1" selected="0">
            <x v="0"/>
          </reference>
          <reference field="0" count="1" selected="0">
            <x v="0"/>
          </reference>
        </references>
      </pivotArea>
    </chartFormat>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 chart="2" format="31" series="1">
      <pivotArea type="data" outline="0" fieldPosition="0">
        <references count="1">
          <reference field="4294967294" count="1" selected="0">
            <x v="0"/>
          </reference>
        </references>
      </pivotArea>
    </chartFormat>
    <chartFormat chart="2" format="32" series="1">
      <pivotArea type="data" outline="0" fieldPosition="0">
        <references count="1">
          <reference field="4294967294" count="1" selected="0">
            <x v="1"/>
          </reference>
        </references>
      </pivotArea>
    </chartFormat>
    <chartFormat chart="2" format="33" series="1">
      <pivotArea type="data" outline="0" fieldPosition="0">
        <references count="1">
          <reference field="4294967294" count="1" selected="0">
            <x v="2"/>
          </reference>
        </references>
      </pivotArea>
    </chartFormat>
    <chartFormat chart="2" format="34">
      <pivotArea type="data" outline="0" fieldPosition="0">
        <references count="2">
          <reference field="4294967294" count="1" selected="0">
            <x v="0"/>
          </reference>
          <reference field="0" count="1" selected="0">
            <x v="0"/>
          </reference>
        </references>
      </pivotArea>
    </chartFormat>
    <chartFormat chart="2" format="35">
      <pivotArea type="data" outline="0" fieldPosition="0">
        <references count="2">
          <reference field="4294967294" count="1" selected="0">
            <x v="0"/>
          </reference>
          <reference field="0" count="1" selected="0">
            <x v="1"/>
          </reference>
        </references>
      </pivotArea>
    </chartFormat>
    <chartFormat chart="2" format="36">
      <pivotArea type="data" outline="0" fieldPosition="0">
        <references count="2">
          <reference field="4294967294" count="1" selected="0">
            <x v="0"/>
          </reference>
          <reference field="0" count="1" selected="0">
            <x v="2"/>
          </reference>
        </references>
      </pivotArea>
    </chartFormat>
    <chartFormat chart="2" format="37">
      <pivotArea type="data" outline="0" fieldPosition="0">
        <references count="2">
          <reference field="4294967294" count="1" selected="0">
            <x v="0"/>
          </reference>
          <reference field="0" count="1" selected="0">
            <x v="3"/>
          </reference>
        </references>
      </pivotArea>
    </chartFormat>
    <chartFormat chart="2" format="38">
      <pivotArea type="data" outline="0" fieldPosition="0">
        <references count="2">
          <reference field="4294967294" count="1" selected="0">
            <x v="0"/>
          </reference>
          <reference field="0" count="1" selected="0">
            <x v="4"/>
          </reference>
        </references>
      </pivotArea>
    </chartFormat>
    <chartFormat chart="2" format="39">
      <pivotArea type="data" outline="0" fieldPosition="0">
        <references count="2">
          <reference field="4294967294" count="1" selected="0">
            <x v="0"/>
          </reference>
          <reference field="0" count="1" selected="0">
            <x v="5"/>
          </reference>
        </references>
      </pivotArea>
    </chartFormat>
    <chartFormat chart="2" format="40">
      <pivotArea type="data" outline="0" fieldPosition="0">
        <references count="2">
          <reference field="4294967294" count="1" selected="0">
            <x v="0"/>
          </reference>
          <reference field="0" count="1" selected="0">
            <x v="6"/>
          </reference>
        </references>
      </pivotArea>
    </chartFormat>
    <chartFormat chart="2" format="41">
      <pivotArea type="data" outline="0" fieldPosition="0">
        <references count="2">
          <reference field="4294967294" count="1" selected="0">
            <x v="0"/>
          </reference>
          <reference field="0" count="1" selected="0">
            <x v="7"/>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7:L1177" totalsRowCount="1" headerRowDxfId="20" totalsRowDxfId="18" headerRowBorderDxfId="19" headerRowCellStyle="SAPBEXstdItem">
  <autoFilter ref="A7:L1176" xr:uid="{00000000-0009-0000-0100-000001000000}">
    <filterColumn colId="8">
      <filters>
        <filter val="In operation"/>
      </filters>
    </filterColumn>
  </autoFilter>
  <sortState xmlns:xlrd2="http://schemas.microsoft.com/office/spreadsheetml/2017/richdata2" ref="A8:L1176">
    <sortCondition ref="A8:A1176"/>
    <sortCondition ref="B8:B1176"/>
    <sortCondition ref="D8:D1176"/>
  </sortState>
  <tableColumns count="12">
    <tableColumn id="1" xr3:uid="{00000000-0010-0000-0000-000001000000}" name="Segment" totalsRowLabel="Overall result" totalsRowDxfId="17"/>
    <tableColumn id="3" xr3:uid="{00000000-0010-0000-0000-000003000000}" name="Country" totalsRowDxfId="16"/>
    <tableColumn id="4" xr3:uid="{00000000-0010-0000-0000-000004000000}" name="Plant name" totalsRowDxfId="15"/>
    <tableColumn id="5" xr3:uid="{00000000-0010-0000-0000-000005000000}" name="Fuel" totalsRowDxfId="14"/>
    <tableColumn id="6" xr3:uid="{00000000-0010-0000-0000-000006000000}" name="Contractual position (2)" totalsRowDxfId="13"/>
    <tableColumn id="7" xr3:uid="{00000000-0010-0000-0000-000007000000}" name="% Conso (3)" dataDxfId="12" totalsRowDxfId="11"/>
    <tableColumn id="8" xr3:uid="{00000000-0010-0000-0000-000008000000}" name="Conso. method" totalsRowDxfId="10"/>
    <tableColumn id="9" xr3:uid="{00000000-0010-0000-0000-000009000000}" name="% Net Owners. (4)" totalsRowDxfId="9"/>
    <tableColumn id="11" xr3:uid="{00000000-0010-0000-0000-00000B000000}" name="Status" totalsRowDxfId="8"/>
    <tableColumn id="12" xr3:uid="{00000000-0010-0000-0000-00000C000000}" name="Capa. MW 100%" totalsRowFunction="sum" dataDxfId="7" totalsRowDxfId="6"/>
    <tableColumn id="13" xr3:uid="{00000000-0010-0000-0000-00000D000000}" name="Capa. MW % conso" totalsRowFunction="sum" dataDxfId="5" totalsRowDxfId="4"/>
    <tableColumn id="14" xr3:uid="{00000000-0010-0000-0000-00000E000000}" name="Capa MW Net owners." totalsRowFunction="sum" dataDxfId="3" totalsRowDxfId="2"/>
  </tableColumns>
  <tableStyleInfo name="TableStyleMedium2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6:C50"/>
  <sheetViews>
    <sheetView showGridLines="0" tabSelected="1" view="pageBreakPreview" topLeftCell="A3" zoomScaleNormal="100" zoomScaleSheetLayoutView="100" zoomScalePageLayoutView="25" workbookViewId="0">
      <selection activeCell="E9" sqref="E9"/>
    </sheetView>
  </sheetViews>
  <sheetFormatPr baseColWidth="10" defaultColWidth="11.42578125" defaultRowHeight="15"/>
  <cols>
    <col min="1" max="1" width="2.5703125" customWidth="1"/>
    <col min="2" max="2" width="36.140625" customWidth="1"/>
    <col min="3" max="3" width="71.7109375" customWidth="1"/>
    <col min="4" max="4" width="2.85546875" customWidth="1"/>
    <col min="5" max="5" width="6.28515625" customWidth="1"/>
  </cols>
  <sheetData>
    <row r="6" spans="2:3" ht="15.75" customHeight="1"/>
    <row r="14" spans="2:3">
      <c r="B14" s="50"/>
      <c r="C14" s="50"/>
    </row>
    <row r="15" spans="2:3" ht="15.75" customHeight="1">
      <c r="B15" s="50"/>
      <c r="C15" s="50"/>
    </row>
    <row r="16" spans="2:3">
      <c r="B16" s="50"/>
      <c r="C16" s="50"/>
    </row>
    <row r="17" spans="2:3">
      <c r="B17" s="50"/>
      <c r="C17" s="50"/>
    </row>
    <row r="18" spans="2:3">
      <c r="B18" s="50"/>
      <c r="C18" s="50"/>
    </row>
    <row r="20" spans="2:3" ht="18">
      <c r="B20" s="51"/>
    </row>
    <row r="24" spans="2:3">
      <c r="B24" s="42" t="s">
        <v>557</v>
      </c>
    </row>
    <row r="28" spans="2:3" ht="15.75">
      <c r="B28" s="43" t="s">
        <v>454</v>
      </c>
      <c r="C28" s="43"/>
    </row>
    <row r="29" spans="2:3" ht="16.5" thickBot="1">
      <c r="B29" s="52"/>
      <c r="C29" s="52"/>
    </row>
    <row r="30" spans="2:3" ht="16.5" thickTop="1" thickBot="1">
      <c r="B30" s="332" t="s">
        <v>587</v>
      </c>
      <c r="C30" s="332"/>
    </row>
    <row r="31" spans="2:3" ht="7.5" customHeight="1" thickTop="1" thickBot="1">
      <c r="B31" s="53"/>
      <c r="C31" s="53"/>
    </row>
    <row r="32" spans="2:3" ht="16.5" thickTop="1" thickBot="1">
      <c r="B32" s="326" t="s">
        <v>455</v>
      </c>
      <c r="C32" s="329" t="s">
        <v>1543</v>
      </c>
    </row>
    <row r="33" spans="2:3" ht="16.5" thickTop="1" thickBot="1">
      <c r="B33" s="326"/>
      <c r="C33" s="330"/>
    </row>
    <row r="34" spans="2:3" ht="16.5" thickTop="1" thickBot="1">
      <c r="B34" s="326"/>
      <c r="C34" s="329" t="s">
        <v>1544</v>
      </c>
    </row>
    <row r="35" spans="2:3" ht="16.5" thickTop="1" thickBot="1">
      <c r="B35" s="326"/>
      <c r="C35" s="330"/>
    </row>
    <row r="36" spans="2:3" ht="16.5" thickTop="1" thickBot="1">
      <c r="B36" s="326"/>
      <c r="C36" s="327" t="s">
        <v>456</v>
      </c>
    </row>
    <row r="37" spans="2:3" ht="16.5" thickTop="1" thickBot="1">
      <c r="B37" s="326"/>
      <c r="C37" s="328"/>
    </row>
    <row r="38" spans="2:3" ht="16.5" thickTop="1" thickBot="1">
      <c r="B38" s="326"/>
      <c r="C38" s="329" t="s">
        <v>457</v>
      </c>
    </row>
    <row r="39" spans="2:3" ht="16.5" thickTop="1" thickBot="1">
      <c r="B39" s="326"/>
      <c r="C39" s="330"/>
    </row>
    <row r="40" spans="2:3" ht="7.5" customHeight="1" thickTop="1" thickBot="1">
      <c r="B40" s="53"/>
      <c r="C40" s="53"/>
    </row>
    <row r="41" spans="2:3" ht="16.5" thickTop="1" thickBot="1">
      <c r="B41" s="326" t="s">
        <v>1109</v>
      </c>
      <c r="C41" s="327" t="s">
        <v>1110</v>
      </c>
    </row>
    <row r="42" spans="2:3" ht="16.5" thickTop="1" thickBot="1">
      <c r="B42" s="326"/>
      <c r="C42" s="328"/>
    </row>
    <row r="43" spans="2:3" ht="16.5" thickTop="1" thickBot="1">
      <c r="B43" s="326"/>
      <c r="C43" s="329" t="s">
        <v>1111</v>
      </c>
    </row>
    <row r="44" spans="2:3" ht="16.5" thickTop="1" thickBot="1">
      <c r="B44" s="326"/>
      <c r="C44" s="330"/>
    </row>
    <row r="45" spans="2:3" ht="16.5" thickTop="1" thickBot="1">
      <c r="B45" s="326"/>
      <c r="C45" s="327" t="s">
        <v>1112</v>
      </c>
    </row>
    <row r="46" spans="2:3" ht="16.5" thickTop="1" thickBot="1">
      <c r="B46" s="326"/>
      <c r="C46" s="328"/>
    </row>
    <row r="47" spans="2:3" ht="7.5" customHeight="1" thickTop="1" thickBot="1">
      <c r="B47" s="53"/>
      <c r="C47" s="53"/>
    </row>
    <row r="48" spans="2:3" ht="16.5" thickTop="1" thickBot="1">
      <c r="B48" s="331" t="s">
        <v>694</v>
      </c>
      <c r="C48" s="331"/>
    </row>
    <row r="49" spans="2:3" ht="7.5" customHeight="1" thickTop="1" thickBot="1">
      <c r="B49" s="53"/>
      <c r="C49" s="53"/>
    </row>
    <row r="50" spans="2:3" ht="15.75" thickTop="1"/>
  </sheetData>
  <mergeCells count="11">
    <mergeCell ref="B30:C30"/>
    <mergeCell ref="B32:B39"/>
    <mergeCell ref="C32:C33"/>
    <mergeCell ref="C36:C37"/>
    <mergeCell ref="C38:C39"/>
    <mergeCell ref="C34:C35"/>
    <mergeCell ref="B41:B46"/>
    <mergeCell ref="C41:C42"/>
    <mergeCell ref="C43:C44"/>
    <mergeCell ref="C45:C46"/>
    <mergeCell ref="B48:C48"/>
  </mergeCells>
  <hyperlinks>
    <hyperlink ref="B30:C30" location="'1 ENGIE presence'!PPRES" display="ENGIE presence Ú" xr:uid="{00000000-0004-0000-0000-000000000000}"/>
    <hyperlink ref="C32:C33" location="'2.1 Power plants list'!A1" display="Power generation fleet Ú" xr:uid="{00000000-0004-0000-0000-000001000000}"/>
    <hyperlink ref="C36:C37" location="'2.3 Nuclear assets in Belgium'!A1" display="Nuclear assets in Belgium Ú" xr:uid="{00000000-0004-0000-0000-000002000000}"/>
    <hyperlink ref="C38:C39" location="'2.4 Other industrial assets'!A1" display="Other major industrial assets Ú" xr:uid="{00000000-0004-0000-0000-000003000000}"/>
    <hyperlink ref="C34:C35" location="'2.2 Power plants synthesis'!A1" display="Power generation fleet (synthesis) Ú" xr:uid="{00000000-0004-0000-0000-000005000000}"/>
    <hyperlink ref="B30" location="'1 ENGIE presence'!A1" display="ENGIE presence Ú" xr:uid="{00000000-0004-0000-0000-000006000000}"/>
    <hyperlink ref="C41:C42" location="'3.1 KPIs finance P&amp;L CAPEX'!A1" display="P&amp;L, CAPEX, Capital Employed Ú" xr:uid="{00000000-0004-0000-0000-000007000000}"/>
    <hyperlink ref="C43:C44" location="'3.2 KPIs finance divisional'!A1" display="Divisional P&amp;L, CAPEX, Capital Employed Ú" xr:uid="{00000000-0004-0000-0000-000008000000}"/>
    <hyperlink ref="C45:C46" location="'3.3 KPIs finance BS'!A1" display="Balance sheet Ú" xr:uid="{00000000-0004-0000-0000-000009000000}"/>
    <hyperlink ref="B48:C48" location="'5 Weather sensitivity'!Zone_d_impression" display="Weather sensitivity Ú" xr:uid="{00000000-0004-0000-0000-00000A000000}"/>
  </hyperlinks>
  <printOptions horizontalCentered="1"/>
  <pageMargins left="0.23622047244094491" right="0.23622047244094491" top="0.19685039370078741" bottom="0.19685039370078741" header="0.19685039370078741" footer="0.19685039370078741"/>
  <pageSetup paperSize="11" scale="92" fitToHeight="0" orientation="landscape" r:id="rId1"/>
  <headerFooter differentFirst="1">
    <oddFooter>&amp;C&amp;10Page &amp;P/&amp;N</oddFooter>
  </headerFooter>
  <rowBreaks count="1" manualBreakCount="1">
    <brk id="26" min="1" max="2" man="1"/>
  </rowBreaks>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ED0C-A9CE-4B81-8391-D88DA0673090}">
  <sheetPr>
    <pageSetUpPr fitToPage="1"/>
  </sheetPr>
  <dimension ref="A1:I582"/>
  <sheetViews>
    <sheetView showGridLines="0" view="pageBreakPreview" zoomScale="110" zoomScaleNormal="85" zoomScaleSheetLayoutView="110" workbookViewId="0">
      <selection activeCell="B97" sqref="B97"/>
    </sheetView>
  </sheetViews>
  <sheetFormatPr baseColWidth="10" defaultColWidth="11.42578125" defaultRowHeight="15"/>
  <cols>
    <col min="1" max="1" width="7.7109375" customWidth="1"/>
    <col min="2" max="2" width="48" customWidth="1"/>
    <col min="3" max="3" width="18.5703125" style="225" customWidth="1"/>
    <col min="4" max="4" width="18.5703125" customWidth="1"/>
    <col min="5" max="5" width="18.5703125" style="184" customWidth="1"/>
    <col min="6" max="6" width="7.7109375" customWidth="1"/>
  </cols>
  <sheetData>
    <row r="1" spans="1:9" s="1" customFormat="1" ht="33.75" customHeight="1">
      <c r="A1"/>
      <c r="B1" s="351" t="s">
        <v>1037</v>
      </c>
      <c r="C1" s="351"/>
      <c r="D1" s="351"/>
      <c r="E1" s="351"/>
      <c r="F1"/>
      <c r="G1"/>
      <c r="H1"/>
      <c r="I1"/>
    </row>
    <row r="2" spans="1:9" s="1" customFormat="1" ht="20.25" customHeight="1">
      <c r="A2"/>
      <c r="B2" s="144" t="s">
        <v>1560</v>
      </c>
      <c r="C2" s="312"/>
      <c r="D2" s="312"/>
      <c r="E2" s="312"/>
      <c r="F2"/>
      <c r="G2"/>
      <c r="H2"/>
      <c r="I2"/>
    </row>
    <row r="3" spans="1:9" ht="25.5" customHeight="1">
      <c r="B3" s="352" t="s">
        <v>1561</v>
      </c>
      <c r="C3" s="352"/>
      <c r="D3" s="352"/>
      <c r="E3" s="352"/>
    </row>
    <row r="4" spans="1:9" ht="5.25" customHeight="1">
      <c r="B4" s="313"/>
      <c r="C4" s="314"/>
      <c r="D4" s="315"/>
      <c r="E4" s="315"/>
    </row>
    <row r="5" spans="1:9" ht="15.75">
      <c r="A5" s="316"/>
      <c r="B5" s="353" t="s">
        <v>1086</v>
      </c>
      <c r="C5" s="353"/>
      <c r="D5" s="353"/>
      <c r="E5" s="353"/>
      <c r="F5" s="316"/>
    </row>
    <row r="6" spans="1:9" ht="6" customHeight="1">
      <c r="B6" s="354"/>
      <c r="C6" s="354"/>
      <c r="E6"/>
    </row>
    <row r="7" spans="1:9">
      <c r="B7" s="317" t="s">
        <v>1038</v>
      </c>
      <c r="C7" s="318" t="s">
        <v>1039</v>
      </c>
      <c r="D7" s="318" t="s">
        <v>1040</v>
      </c>
      <c r="E7" s="318" t="s">
        <v>2</v>
      </c>
    </row>
    <row r="8" spans="1:9" ht="15.75" thickBot="1">
      <c r="B8" s="241" t="s">
        <v>1562</v>
      </c>
      <c r="C8" s="245" t="s">
        <v>87</v>
      </c>
      <c r="D8" s="248" t="s">
        <v>1075</v>
      </c>
      <c r="E8" s="249" t="s">
        <v>1598</v>
      </c>
    </row>
    <row r="9" spans="1:9" ht="15.75" thickBot="1">
      <c r="B9" s="242" t="s">
        <v>1054</v>
      </c>
      <c r="C9" s="246" t="s">
        <v>87</v>
      </c>
      <c r="D9" s="250" t="s">
        <v>1075</v>
      </c>
      <c r="E9" s="251" t="s">
        <v>1563</v>
      </c>
    </row>
    <row r="10" spans="1:9" ht="15.75" thickBot="1">
      <c r="B10" s="242" t="s">
        <v>1564</v>
      </c>
      <c r="C10" s="246" t="s">
        <v>87</v>
      </c>
      <c r="D10" s="250" t="s">
        <v>1075</v>
      </c>
      <c r="E10" s="251" t="s">
        <v>1563</v>
      </c>
    </row>
    <row r="11" spans="1:9" ht="15.75" thickBot="1">
      <c r="B11" s="242" t="s">
        <v>1565</v>
      </c>
      <c r="C11" s="246" t="s">
        <v>87</v>
      </c>
      <c r="D11" s="250" t="s">
        <v>1075</v>
      </c>
      <c r="E11" s="251" t="s">
        <v>1563</v>
      </c>
    </row>
    <row r="12" spans="1:9" ht="15.75" thickBot="1">
      <c r="B12" s="242" t="s">
        <v>1055</v>
      </c>
      <c r="C12" s="246" t="s">
        <v>87</v>
      </c>
      <c r="D12" s="250" t="s">
        <v>1075</v>
      </c>
      <c r="E12" s="251" t="s">
        <v>1563</v>
      </c>
    </row>
    <row r="13" spans="1:9">
      <c r="B13" s="244" t="s">
        <v>1566</v>
      </c>
      <c r="C13" s="247" t="s">
        <v>87</v>
      </c>
      <c r="D13" s="253" t="s">
        <v>1075</v>
      </c>
      <c r="E13" s="254" t="s">
        <v>1563</v>
      </c>
    </row>
    <row r="14" spans="1:9">
      <c r="B14" s="350" t="s">
        <v>1567</v>
      </c>
      <c r="C14" s="350"/>
      <c r="D14" s="350"/>
      <c r="E14" s="350"/>
    </row>
    <row r="15" spans="1:9">
      <c r="B15" s="350" t="s">
        <v>1568</v>
      </c>
      <c r="C15" s="350"/>
      <c r="D15" s="350"/>
      <c r="E15" s="350"/>
    </row>
    <row r="16" spans="1:9">
      <c r="B16" s="319"/>
      <c r="C16" s="319"/>
      <c r="D16" s="319"/>
      <c r="E16" s="319"/>
    </row>
    <row r="17" spans="2:5" ht="15.75">
      <c r="B17" s="353" t="s">
        <v>1087</v>
      </c>
      <c r="C17" s="353"/>
      <c r="D17" s="353"/>
      <c r="E17" s="353"/>
    </row>
    <row r="18" spans="2:5" ht="6" customHeight="1">
      <c r="B18" s="354"/>
      <c r="C18" s="354"/>
      <c r="E18"/>
    </row>
    <row r="19" spans="2:5">
      <c r="B19" s="317" t="s">
        <v>1038</v>
      </c>
      <c r="C19" s="318" t="s">
        <v>1039</v>
      </c>
      <c r="D19" s="318" t="s">
        <v>1040</v>
      </c>
      <c r="E19" s="318" t="s">
        <v>2</v>
      </c>
    </row>
    <row r="20" spans="2:5" ht="15.75" thickBot="1">
      <c r="B20" s="241" t="s">
        <v>1569</v>
      </c>
      <c r="C20" s="258" t="s">
        <v>67</v>
      </c>
      <c r="D20" s="249" t="s">
        <v>1076</v>
      </c>
      <c r="E20" s="250" t="s">
        <v>1563</v>
      </c>
    </row>
    <row r="21" spans="2:5" ht="15.75" thickBot="1">
      <c r="B21" s="242" t="s">
        <v>1056</v>
      </c>
      <c r="C21" s="259" t="s">
        <v>74</v>
      </c>
      <c r="D21" s="251" t="s">
        <v>1077</v>
      </c>
      <c r="E21" s="250" t="s">
        <v>1563</v>
      </c>
    </row>
    <row r="22" spans="2:5">
      <c r="B22" s="257" t="s">
        <v>1570</v>
      </c>
      <c r="C22" s="260" t="s">
        <v>65</v>
      </c>
      <c r="D22" s="261" t="s">
        <v>1078</v>
      </c>
      <c r="E22" s="253" t="s">
        <v>1563</v>
      </c>
    </row>
    <row r="23" spans="2:5" ht="11.25" customHeight="1">
      <c r="B23" s="239"/>
      <c r="C23" s="320"/>
      <c r="D23" s="240"/>
      <c r="E23" s="240"/>
    </row>
    <row r="24" spans="2:5" ht="14.25" customHeight="1">
      <c r="B24" s="355" t="s">
        <v>1088</v>
      </c>
      <c r="C24" s="355"/>
      <c r="D24" s="355"/>
      <c r="E24" s="355"/>
    </row>
    <row r="25" spans="2:5" ht="6" customHeight="1">
      <c r="B25" s="354"/>
      <c r="C25" s="354"/>
      <c r="E25"/>
    </row>
    <row r="26" spans="2:5" ht="14.25" customHeight="1">
      <c r="B26" s="317" t="s">
        <v>1038</v>
      </c>
      <c r="C26" s="318" t="s">
        <v>1039</v>
      </c>
      <c r="D26" s="318" t="s">
        <v>1040</v>
      </c>
      <c r="E26" s="318" t="s">
        <v>2</v>
      </c>
    </row>
    <row r="27" spans="2:5" ht="15.75" thickBot="1">
      <c r="B27" s="241" t="s">
        <v>1571</v>
      </c>
      <c r="C27" s="245" t="s">
        <v>128</v>
      </c>
      <c r="D27" s="263" t="s">
        <v>1079</v>
      </c>
      <c r="E27" s="250" t="s">
        <v>1563</v>
      </c>
    </row>
    <row r="28" spans="2:5" ht="15.75" thickBot="1">
      <c r="B28" s="264" t="s">
        <v>1572</v>
      </c>
      <c r="C28" s="246" t="s">
        <v>138</v>
      </c>
      <c r="D28" s="265" t="s">
        <v>1080</v>
      </c>
      <c r="E28" s="250" t="s">
        <v>1597</v>
      </c>
    </row>
    <row r="29" spans="2:5" ht="15.75" thickBot="1">
      <c r="B29" s="267" t="s">
        <v>1057</v>
      </c>
      <c r="C29" s="246" t="s">
        <v>138</v>
      </c>
      <c r="D29" s="268" t="s">
        <v>1080</v>
      </c>
      <c r="E29" s="269" t="s">
        <v>1563</v>
      </c>
    </row>
    <row r="30" spans="2:5">
      <c r="B30" s="257" t="s">
        <v>1058</v>
      </c>
      <c r="C30" s="270" t="s">
        <v>118</v>
      </c>
      <c r="D30" s="271" t="s">
        <v>1081</v>
      </c>
      <c r="E30" s="253" t="s">
        <v>1563</v>
      </c>
    </row>
    <row r="31" spans="2:5">
      <c r="B31" s="350" t="s">
        <v>1573</v>
      </c>
      <c r="C31" s="350"/>
      <c r="D31" s="350"/>
      <c r="E31" s="350"/>
    </row>
    <row r="32" spans="2:5">
      <c r="B32" s="350" t="s">
        <v>1574</v>
      </c>
      <c r="C32" s="350"/>
      <c r="D32" s="350"/>
      <c r="E32" s="350"/>
    </row>
    <row r="33" spans="1:6" ht="14.25" customHeight="1">
      <c r="B33" s="321"/>
      <c r="C33" s="321"/>
      <c r="D33" s="321"/>
      <c r="E33" s="321"/>
    </row>
    <row r="34" spans="1:6" ht="14.25" customHeight="1">
      <c r="B34" s="355" t="s">
        <v>699</v>
      </c>
      <c r="C34" s="355"/>
      <c r="D34" s="355"/>
      <c r="E34" s="355"/>
    </row>
    <row r="35" spans="1:6" ht="6" customHeight="1">
      <c r="B35" s="357"/>
      <c r="C35" s="357"/>
      <c r="D35" s="38"/>
      <c r="E35" s="38"/>
    </row>
    <row r="36" spans="1:6" ht="15" customHeight="1">
      <c r="B36" s="255" t="s">
        <v>1038</v>
      </c>
      <c r="C36" s="272" t="s">
        <v>1039</v>
      </c>
      <c r="D36" s="272" t="s">
        <v>1040</v>
      </c>
      <c r="E36" s="272" t="s">
        <v>2</v>
      </c>
    </row>
    <row r="37" spans="1:6" ht="15.75" thickBot="1">
      <c r="B37" s="241" t="s">
        <v>1575</v>
      </c>
      <c r="C37" s="245" t="s">
        <v>11</v>
      </c>
      <c r="D37" s="263" t="s">
        <v>1075</v>
      </c>
      <c r="E37" s="250" t="s">
        <v>1563</v>
      </c>
    </row>
    <row r="38" spans="1:6" ht="15.75" thickBot="1">
      <c r="B38" s="242" t="s">
        <v>1059</v>
      </c>
      <c r="C38" s="245" t="s">
        <v>11</v>
      </c>
      <c r="D38" s="265" t="s">
        <v>1075</v>
      </c>
      <c r="E38" s="250" t="s">
        <v>1563</v>
      </c>
    </row>
    <row r="39" spans="1:6" ht="15.75" thickBot="1">
      <c r="B39" s="243" t="s">
        <v>1060</v>
      </c>
      <c r="C39" s="245" t="s">
        <v>11</v>
      </c>
      <c r="D39" s="265" t="s">
        <v>1075</v>
      </c>
      <c r="E39" s="250" t="s">
        <v>1563</v>
      </c>
    </row>
    <row r="40" spans="1:6" s="224" customFormat="1" ht="15.75" thickBot="1">
      <c r="A40"/>
      <c r="B40" s="267" t="s">
        <v>1576</v>
      </c>
      <c r="C40" s="273" t="s">
        <v>39</v>
      </c>
      <c r="D40" s="265" t="s">
        <v>1075</v>
      </c>
      <c r="E40" s="250" t="s">
        <v>1563</v>
      </c>
      <c r="F40"/>
    </row>
    <row r="41" spans="1:6">
      <c r="B41" s="257" t="s">
        <v>1061</v>
      </c>
      <c r="C41" s="270" t="s">
        <v>39</v>
      </c>
      <c r="D41" s="271" t="s">
        <v>1075</v>
      </c>
      <c r="E41" s="253" t="s">
        <v>1563</v>
      </c>
    </row>
    <row r="42" spans="1:6">
      <c r="B42" s="322"/>
      <c r="C42" s="323"/>
      <c r="D42" s="324"/>
      <c r="E42" s="324"/>
    </row>
    <row r="43" spans="1:6" ht="15.75">
      <c r="B43" s="355" t="s">
        <v>1082</v>
      </c>
      <c r="C43" s="355"/>
      <c r="D43" s="355"/>
      <c r="E43" s="355"/>
    </row>
    <row r="44" spans="1:6" ht="6" customHeight="1">
      <c r="B44" s="356"/>
      <c r="C44" s="356"/>
      <c r="D44" s="38"/>
      <c r="E44" s="38"/>
    </row>
    <row r="45" spans="1:6">
      <c r="B45" s="255" t="s">
        <v>1038</v>
      </c>
      <c r="C45" s="272" t="s">
        <v>1039</v>
      </c>
      <c r="D45" s="272" t="s">
        <v>1040</v>
      </c>
      <c r="E45" s="272" t="s">
        <v>2</v>
      </c>
    </row>
    <row r="46" spans="1:6" ht="15.75" customHeight="1" thickBot="1">
      <c r="B46" s="241" t="s">
        <v>1577</v>
      </c>
      <c r="C46" s="259" t="s">
        <v>3</v>
      </c>
      <c r="D46" s="249" t="s">
        <v>1075</v>
      </c>
      <c r="E46" s="250" t="s">
        <v>1563</v>
      </c>
    </row>
    <row r="47" spans="1:6" ht="20.25" customHeight="1" thickBot="1">
      <c r="B47" s="243" t="s">
        <v>1578</v>
      </c>
      <c r="C47" s="259" t="s">
        <v>3</v>
      </c>
      <c r="D47" s="249" t="s">
        <v>1075</v>
      </c>
      <c r="E47" s="266" t="s">
        <v>1563</v>
      </c>
    </row>
    <row r="48" spans="1:6" ht="15.75" thickBot="1">
      <c r="B48" s="267" t="s">
        <v>1062</v>
      </c>
      <c r="C48" s="259" t="s">
        <v>3</v>
      </c>
      <c r="D48" s="249" t="s">
        <v>1075</v>
      </c>
      <c r="E48" s="269" t="s">
        <v>1563</v>
      </c>
    </row>
    <row r="49" spans="1:6" ht="15.75" thickBot="1">
      <c r="B49" s="242" t="s">
        <v>1579</v>
      </c>
      <c r="C49" s="274" t="s">
        <v>3</v>
      </c>
      <c r="D49" s="249" t="s">
        <v>1075</v>
      </c>
      <c r="E49" s="250" t="s">
        <v>1563</v>
      </c>
    </row>
    <row r="50" spans="1:6" ht="15.75" thickBot="1">
      <c r="B50" s="242" t="s">
        <v>1580</v>
      </c>
      <c r="C50" s="259" t="s">
        <v>3</v>
      </c>
      <c r="D50" s="249" t="s">
        <v>1075</v>
      </c>
      <c r="E50" s="250" t="s">
        <v>1563</v>
      </c>
    </row>
    <row r="51" spans="1:6" ht="15.75" thickBot="1">
      <c r="B51" s="242" t="s">
        <v>1063</v>
      </c>
      <c r="C51" s="259" t="s">
        <v>3</v>
      </c>
      <c r="D51" s="251" t="s">
        <v>1083</v>
      </c>
      <c r="E51" s="250" t="s">
        <v>1563</v>
      </c>
    </row>
    <row r="52" spans="1:6" ht="15.75" thickBot="1">
      <c r="B52" s="242" t="s">
        <v>1581</v>
      </c>
      <c r="C52" s="259" t="s">
        <v>3</v>
      </c>
      <c r="D52" s="251" t="s">
        <v>1075</v>
      </c>
      <c r="E52" s="250" t="s">
        <v>1563</v>
      </c>
    </row>
    <row r="53" spans="1:6" s="224" customFormat="1" ht="13.5" customHeight="1">
      <c r="B53" s="257" t="s">
        <v>1042</v>
      </c>
      <c r="C53" s="260" t="s">
        <v>3</v>
      </c>
      <c r="D53" s="261" t="s">
        <v>1582</v>
      </c>
      <c r="E53" s="253" t="s">
        <v>1563</v>
      </c>
    </row>
    <row r="54" spans="1:6">
      <c r="B54" s="322"/>
      <c r="C54" s="323"/>
      <c r="D54" s="324"/>
      <c r="E54" s="324"/>
    </row>
    <row r="55" spans="1:6">
      <c r="B55" s="322"/>
      <c r="C55" s="323"/>
      <c r="D55" s="324"/>
      <c r="E55" s="324"/>
    </row>
    <row r="56" spans="1:6" ht="15.75">
      <c r="B56" s="355" t="s">
        <v>1089</v>
      </c>
      <c r="C56" s="355"/>
      <c r="D56" s="355"/>
      <c r="E56" s="355"/>
    </row>
    <row r="57" spans="1:6" ht="6" customHeight="1">
      <c r="B57" s="356"/>
      <c r="C57" s="356"/>
      <c r="D57" s="38"/>
      <c r="E57" s="38"/>
    </row>
    <row r="58" spans="1:6">
      <c r="B58" s="255" t="s">
        <v>1038</v>
      </c>
      <c r="C58" s="272" t="s">
        <v>1039</v>
      </c>
      <c r="D58" s="272" t="s">
        <v>1040</v>
      </c>
      <c r="E58" s="272" t="s">
        <v>2</v>
      </c>
    </row>
    <row r="59" spans="1:6" ht="15.75" thickBot="1">
      <c r="B59" s="275" t="s">
        <v>1064</v>
      </c>
      <c r="C59" s="276" t="s">
        <v>28</v>
      </c>
      <c r="D59" s="277" t="s">
        <v>1075</v>
      </c>
      <c r="E59" s="278" t="s">
        <v>1563</v>
      </c>
    </row>
    <row r="60" spans="1:6" s="224" customFormat="1" ht="15.75" thickBot="1">
      <c r="B60" s="279" t="s">
        <v>1583</v>
      </c>
      <c r="C60" s="280" t="s">
        <v>28</v>
      </c>
      <c r="D60" s="277" t="s">
        <v>1075</v>
      </c>
      <c r="E60" s="278" t="s">
        <v>1563</v>
      </c>
    </row>
    <row r="61" spans="1:6" s="224" customFormat="1" ht="15.75" thickBot="1">
      <c r="B61" s="279" t="s">
        <v>1584</v>
      </c>
      <c r="C61" s="280" t="s">
        <v>52</v>
      </c>
      <c r="D61" s="277" t="s">
        <v>1075</v>
      </c>
      <c r="E61" s="278" t="s">
        <v>1563</v>
      </c>
    </row>
    <row r="62" spans="1:6" s="224" customFormat="1" ht="15.75" thickBot="1">
      <c r="B62" s="279" t="s">
        <v>1585</v>
      </c>
      <c r="C62" s="280" t="s">
        <v>52</v>
      </c>
      <c r="D62" s="281" t="s">
        <v>1075</v>
      </c>
      <c r="E62" s="278" t="s">
        <v>1563</v>
      </c>
    </row>
    <row r="63" spans="1:6" s="224" customFormat="1" ht="15.75" thickBot="1">
      <c r="B63" s="279" t="s">
        <v>1065</v>
      </c>
      <c r="C63" s="280" t="s">
        <v>63</v>
      </c>
      <c r="D63" s="281" t="s">
        <v>1084</v>
      </c>
      <c r="E63" s="278" t="s">
        <v>1563</v>
      </c>
    </row>
    <row r="64" spans="1:6" s="224" customFormat="1" ht="15.75" thickBot="1">
      <c r="A64" s="215"/>
      <c r="B64" s="279" t="s">
        <v>1586</v>
      </c>
      <c r="C64" s="280" t="s">
        <v>207</v>
      </c>
      <c r="D64" s="281" t="s">
        <v>1075</v>
      </c>
      <c r="E64" s="278" t="s">
        <v>1563</v>
      </c>
      <c r="F64" s="215"/>
    </row>
    <row r="65" spans="1:6" s="224" customFormat="1" ht="15.75" thickBot="1">
      <c r="B65" s="279" t="s">
        <v>1587</v>
      </c>
      <c r="C65" s="280" t="s">
        <v>207</v>
      </c>
      <c r="D65" s="281" t="s">
        <v>1075</v>
      </c>
      <c r="E65" s="278" t="s">
        <v>1563</v>
      </c>
    </row>
    <row r="66" spans="1:6" s="224" customFormat="1" ht="15.75" thickBot="1">
      <c r="B66" s="279" t="s">
        <v>1066</v>
      </c>
      <c r="C66" s="280" t="s">
        <v>207</v>
      </c>
      <c r="D66" s="281" t="s">
        <v>1085</v>
      </c>
      <c r="E66" s="278" t="s">
        <v>1563</v>
      </c>
    </row>
    <row r="67" spans="1:6" s="224" customFormat="1" ht="15.75" thickBot="1">
      <c r="A67" s="215"/>
      <c r="B67" s="279" t="s">
        <v>1588</v>
      </c>
      <c r="C67" s="280" t="s">
        <v>207</v>
      </c>
      <c r="D67" s="281" t="s">
        <v>1075</v>
      </c>
      <c r="E67" s="278" t="s">
        <v>1563</v>
      </c>
      <c r="F67" s="215"/>
    </row>
    <row r="68" spans="1:6" s="224" customFormat="1" ht="15.75" thickBot="1">
      <c r="A68"/>
      <c r="B68" s="279" t="s">
        <v>1067</v>
      </c>
      <c r="C68" s="280" t="s">
        <v>207</v>
      </c>
      <c r="D68" s="281" t="s">
        <v>1075</v>
      </c>
      <c r="E68" s="278" t="s">
        <v>1563</v>
      </c>
      <c r="F68"/>
    </row>
    <row r="69" spans="1:6" s="224" customFormat="1">
      <c r="A69"/>
      <c r="B69" s="282" t="s">
        <v>1068</v>
      </c>
      <c r="C69" s="260" t="s">
        <v>207</v>
      </c>
      <c r="D69" s="261" t="s">
        <v>1075</v>
      </c>
      <c r="E69" s="253" t="s">
        <v>1563</v>
      </c>
      <c r="F69"/>
    </row>
    <row r="70" spans="1:6">
      <c r="B70" s="322"/>
      <c r="C70" s="323"/>
      <c r="D70" s="324"/>
      <c r="E70" s="324"/>
    </row>
    <row r="71" spans="1:6">
      <c r="B71" s="322"/>
      <c r="C71" s="323"/>
      <c r="D71" s="324"/>
      <c r="E71" s="324"/>
    </row>
    <row r="72" spans="1:6" s="224" customFormat="1" ht="15.75">
      <c r="A72" s="215"/>
      <c r="B72" s="355" t="s">
        <v>1069</v>
      </c>
      <c r="C72" s="355"/>
      <c r="D72" s="355"/>
      <c r="E72" s="355"/>
      <c r="F72" s="215"/>
    </row>
    <row r="73" spans="1:6" ht="6" customHeight="1">
      <c r="B73" s="356"/>
      <c r="C73" s="356"/>
      <c r="D73" s="38"/>
      <c r="E73" s="38"/>
    </row>
    <row r="74" spans="1:6" s="224" customFormat="1">
      <c r="B74" s="255" t="s">
        <v>1038</v>
      </c>
      <c r="C74" s="255" t="s">
        <v>1039</v>
      </c>
      <c r="D74" s="256" t="s">
        <v>1040</v>
      </c>
      <c r="E74" s="255" t="s">
        <v>2</v>
      </c>
    </row>
    <row r="75" spans="1:6" s="224" customFormat="1" ht="15.75" thickBot="1">
      <c r="B75" s="283" t="s">
        <v>1041</v>
      </c>
      <c r="C75" s="258" t="s">
        <v>3</v>
      </c>
      <c r="D75" s="249" t="s">
        <v>1075</v>
      </c>
      <c r="E75" s="278" t="s">
        <v>1563</v>
      </c>
    </row>
    <row r="76" spans="1:6" ht="15.75" thickBot="1">
      <c r="A76" s="215"/>
      <c r="B76" s="284" t="s">
        <v>1589</v>
      </c>
      <c r="C76" s="259" t="s">
        <v>3</v>
      </c>
      <c r="D76" s="251" t="s">
        <v>1590</v>
      </c>
      <c r="E76" s="278" t="s">
        <v>1563</v>
      </c>
      <c r="F76" s="215"/>
    </row>
    <row r="77" spans="1:6" ht="15.75" thickBot="1">
      <c r="A77" s="215"/>
      <c r="B77" s="284" t="s">
        <v>1070</v>
      </c>
      <c r="C77" s="259" t="s">
        <v>3</v>
      </c>
      <c r="D77" s="251" t="s">
        <v>1590</v>
      </c>
      <c r="E77" s="278" t="s">
        <v>1563</v>
      </c>
      <c r="F77" s="215"/>
    </row>
    <row r="78" spans="1:6" ht="13.5" customHeight="1" thickBot="1">
      <c r="A78" s="215"/>
      <c r="B78" s="284" t="s">
        <v>1071</v>
      </c>
      <c r="C78" s="259" t="s">
        <v>3</v>
      </c>
      <c r="D78" s="251" t="s">
        <v>1591</v>
      </c>
      <c r="E78" s="278" t="s">
        <v>1563</v>
      </c>
      <c r="F78" s="215"/>
    </row>
    <row r="79" spans="1:6" ht="15.75" thickBot="1">
      <c r="B79" s="285" t="s">
        <v>1072</v>
      </c>
      <c r="C79" s="287" t="s">
        <v>28</v>
      </c>
      <c r="D79" s="252" t="s">
        <v>1075</v>
      </c>
      <c r="E79" s="278" t="s">
        <v>1563</v>
      </c>
    </row>
    <row r="80" spans="1:6">
      <c r="B80" s="286" t="s">
        <v>1073</v>
      </c>
      <c r="C80" s="288" t="s">
        <v>3</v>
      </c>
      <c r="D80" s="289" t="s">
        <v>1075</v>
      </c>
      <c r="E80" s="253" t="s">
        <v>1563</v>
      </c>
    </row>
    <row r="81" spans="2:5" s="38" customFormat="1">
      <c r="C81" s="237"/>
      <c r="E81" s="238"/>
    </row>
    <row r="82" spans="2:5" s="38" customFormat="1">
      <c r="C82" s="237"/>
      <c r="E82" s="238"/>
    </row>
    <row r="83" spans="2:5" s="38" customFormat="1" ht="15.75">
      <c r="B83" s="353" t="s">
        <v>1550</v>
      </c>
      <c r="C83" s="353"/>
      <c r="D83" s="353"/>
      <c r="E83" s="353"/>
    </row>
    <row r="84" spans="2:5" ht="6" customHeight="1">
      <c r="B84" s="356"/>
      <c r="C84" s="356"/>
      <c r="D84" s="38"/>
      <c r="E84" s="38"/>
    </row>
    <row r="85" spans="2:5" s="38" customFormat="1">
      <c r="B85" s="317" t="s">
        <v>1038</v>
      </c>
      <c r="C85" s="317" t="s">
        <v>1039</v>
      </c>
      <c r="D85" s="325" t="s">
        <v>1040</v>
      </c>
      <c r="E85" s="317" t="s">
        <v>2</v>
      </c>
    </row>
    <row r="86" spans="2:5" s="38" customFormat="1" ht="15.75" thickBot="1">
      <c r="B86" s="290" t="s">
        <v>1575</v>
      </c>
      <c r="C86" s="258" t="s">
        <v>1592</v>
      </c>
      <c r="D86" s="249" t="s">
        <v>1075</v>
      </c>
      <c r="E86" s="248" t="s">
        <v>1563</v>
      </c>
    </row>
    <row r="87" spans="2:5" s="38" customFormat="1" ht="15.75" thickBot="1">
      <c r="B87" s="291" t="s">
        <v>1074</v>
      </c>
      <c r="C87" s="259" t="s">
        <v>1593</v>
      </c>
      <c r="D87" s="249" t="s">
        <v>1075</v>
      </c>
      <c r="E87" s="250" t="s">
        <v>1563</v>
      </c>
    </row>
    <row r="88" spans="2:5" s="38" customFormat="1" ht="15.75" thickBot="1">
      <c r="B88" s="291" t="s">
        <v>1594</v>
      </c>
      <c r="C88" s="259" t="s">
        <v>1595</v>
      </c>
      <c r="D88" s="249" t="s">
        <v>1075</v>
      </c>
      <c r="E88" s="250" t="s">
        <v>1563</v>
      </c>
    </row>
    <row r="89" spans="2:5" s="38" customFormat="1" ht="15.75" thickBot="1">
      <c r="B89" s="291" t="s">
        <v>1596</v>
      </c>
      <c r="C89" s="259" t="s">
        <v>228</v>
      </c>
      <c r="D89" s="249" t="s">
        <v>1075</v>
      </c>
      <c r="E89" s="250" t="s">
        <v>1563</v>
      </c>
    </row>
    <row r="90" spans="2:5" s="38" customFormat="1">
      <c r="B90" s="262" t="s">
        <v>1577</v>
      </c>
      <c r="C90" s="260" t="s">
        <v>3</v>
      </c>
      <c r="D90" s="292" t="s">
        <v>1075</v>
      </c>
      <c r="E90" s="253" t="s">
        <v>1563</v>
      </c>
    </row>
    <row r="91" spans="2:5" s="38" customFormat="1">
      <c r="C91" s="237"/>
      <c r="E91" s="238"/>
    </row>
    <row r="92" spans="2:5" s="38" customFormat="1">
      <c r="C92" s="237"/>
      <c r="E92" s="238"/>
    </row>
    <row r="93" spans="2:5" s="38" customFormat="1">
      <c r="C93" s="237"/>
      <c r="E93" s="238"/>
    </row>
    <row r="94" spans="2:5" s="38" customFormat="1">
      <c r="C94" s="237"/>
      <c r="E94" s="238"/>
    </row>
    <row r="95" spans="2:5" s="38" customFormat="1">
      <c r="C95" s="237"/>
      <c r="E95" s="238"/>
    </row>
    <row r="96" spans="2:5" s="38" customFormat="1">
      <c r="C96" s="237"/>
      <c r="E96" s="238"/>
    </row>
    <row r="97" spans="3:5" s="38" customFormat="1">
      <c r="C97" s="237"/>
      <c r="E97" s="238"/>
    </row>
    <row r="98" spans="3:5" s="38" customFormat="1">
      <c r="C98" s="237"/>
      <c r="E98" s="238"/>
    </row>
    <row r="99" spans="3:5" s="38" customFormat="1">
      <c r="C99" s="237"/>
      <c r="E99" s="238"/>
    </row>
    <row r="100" spans="3:5" s="38" customFormat="1">
      <c r="C100" s="237"/>
      <c r="E100" s="238"/>
    </row>
    <row r="101" spans="3:5" s="38" customFormat="1">
      <c r="C101" s="237"/>
      <c r="E101" s="238"/>
    </row>
    <row r="102" spans="3:5" s="38" customFormat="1">
      <c r="C102" s="237"/>
      <c r="E102" s="238"/>
    </row>
    <row r="103" spans="3:5" s="38" customFormat="1">
      <c r="C103" s="237"/>
      <c r="E103" s="238"/>
    </row>
    <row r="104" spans="3:5" s="38" customFormat="1">
      <c r="C104" s="237"/>
      <c r="E104" s="238"/>
    </row>
    <row r="105" spans="3:5" s="38" customFormat="1">
      <c r="C105" s="237"/>
      <c r="E105" s="238"/>
    </row>
    <row r="106" spans="3:5" s="38" customFormat="1">
      <c r="C106" s="237"/>
      <c r="E106" s="238"/>
    </row>
    <row r="107" spans="3:5" s="38" customFormat="1">
      <c r="C107" s="237"/>
      <c r="E107" s="238"/>
    </row>
    <row r="108" spans="3:5" s="38" customFormat="1">
      <c r="C108" s="237"/>
      <c r="E108" s="238"/>
    </row>
    <row r="109" spans="3:5" s="38" customFormat="1">
      <c r="C109" s="237"/>
      <c r="E109" s="238"/>
    </row>
    <row r="110" spans="3:5" s="38" customFormat="1">
      <c r="C110" s="237"/>
      <c r="E110" s="238"/>
    </row>
    <row r="111" spans="3:5" s="38" customFormat="1">
      <c r="C111" s="237"/>
      <c r="E111" s="238"/>
    </row>
    <row r="112" spans="3:5" s="38" customFormat="1">
      <c r="C112" s="237"/>
      <c r="E112" s="238"/>
    </row>
    <row r="113" spans="3:5" s="38" customFormat="1">
      <c r="C113" s="237"/>
      <c r="E113" s="238"/>
    </row>
    <row r="114" spans="3:5" s="38" customFormat="1">
      <c r="C114" s="237"/>
      <c r="E114" s="238"/>
    </row>
    <row r="115" spans="3:5" s="38" customFormat="1">
      <c r="C115" s="237"/>
      <c r="E115" s="238"/>
    </row>
    <row r="116" spans="3:5" s="38" customFormat="1">
      <c r="C116" s="237"/>
      <c r="E116" s="238"/>
    </row>
    <row r="117" spans="3:5" s="38" customFormat="1">
      <c r="C117" s="237"/>
      <c r="E117" s="238"/>
    </row>
    <row r="118" spans="3:5" s="38" customFormat="1">
      <c r="C118" s="237"/>
      <c r="E118" s="238"/>
    </row>
    <row r="119" spans="3:5" s="38" customFormat="1">
      <c r="C119" s="237"/>
      <c r="E119" s="238"/>
    </row>
    <row r="120" spans="3:5" s="38" customFormat="1">
      <c r="C120" s="237"/>
      <c r="E120" s="238"/>
    </row>
    <row r="121" spans="3:5" s="38" customFormat="1">
      <c r="C121" s="237"/>
      <c r="E121" s="238"/>
    </row>
    <row r="122" spans="3:5" s="38" customFormat="1">
      <c r="C122" s="237"/>
      <c r="E122" s="238"/>
    </row>
    <row r="123" spans="3:5" s="38" customFormat="1">
      <c r="C123" s="237"/>
      <c r="E123" s="238"/>
    </row>
    <row r="124" spans="3:5" s="38" customFormat="1">
      <c r="C124" s="237"/>
      <c r="E124" s="238"/>
    </row>
    <row r="125" spans="3:5" s="38" customFormat="1">
      <c r="C125" s="237"/>
      <c r="E125" s="238"/>
    </row>
    <row r="126" spans="3:5" s="38" customFormat="1">
      <c r="C126" s="237"/>
      <c r="E126" s="238"/>
    </row>
    <row r="127" spans="3:5" s="38" customFormat="1">
      <c r="C127" s="237"/>
      <c r="E127" s="238"/>
    </row>
    <row r="128" spans="3:5" s="38" customFormat="1">
      <c r="C128" s="237"/>
      <c r="E128" s="238"/>
    </row>
    <row r="129" spans="3:5" s="38" customFormat="1">
      <c r="C129" s="237"/>
      <c r="E129" s="238"/>
    </row>
    <row r="130" spans="3:5" s="38" customFormat="1">
      <c r="C130" s="237"/>
      <c r="E130" s="238"/>
    </row>
    <row r="131" spans="3:5" s="38" customFormat="1">
      <c r="C131" s="237"/>
      <c r="E131" s="238"/>
    </row>
    <row r="132" spans="3:5" s="38" customFormat="1">
      <c r="C132" s="237"/>
      <c r="E132" s="238"/>
    </row>
    <row r="133" spans="3:5" s="38" customFormat="1">
      <c r="C133" s="237"/>
      <c r="E133" s="238"/>
    </row>
    <row r="134" spans="3:5" s="38" customFormat="1">
      <c r="C134" s="237"/>
      <c r="E134" s="238"/>
    </row>
    <row r="135" spans="3:5" s="38" customFormat="1">
      <c r="C135" s="237"/>
      <c r="E135" s="238"/>
    </row>
    <row r="136" spans="3:5" s="38" customFormat="1">
      <c r="C136" s="237"/>
      <c r="E136" s="238"/>
    </row>
    <row r="137" spans="3:5" s="38" customFormat="1">
      <c r="C137" s="237"/>
      <c r="E137" s="238"/>
    </row>
    <row r="138" spans="3:5" s="38" customFormat="1">
      <c r="C138" s="237"/>
      <c r="E138" s="238"/>
    </row>
    <row r="139" spans="3:5" s="38" customFormat="1">
      <c r="C139" s="237"/>
      <c r="E139" s="238"/>
    </row>
    <row r="140" spans="3:5" s="38" customFormat="1">
      <c r="C140" s="237"/>
      <c r="E140" s="238"/>
    </row>
    <row r="141" spans="3:5" s="38" customFormat="1">
      <c r="C141" s="237"/>
      <c r="E141" s="238"/>
    </row>
    <row r="142" spans="3:5" s="38" customFormat="1">
      <c r="C142" s="237"/>
      <c r="E142" s="238"/>
    </row>
    <row r="143" spans="3:5" s="38" customFormat="1">
      <c r="C143" s="237"/>
      <c r="E143" s="238"/>
    </row>
    <row r="144" spans="3:5" s="38" customFormat="1">
      <c r="C144" s="237"/>
      <c r="E144" s="238"/>
    </row>
    <row r="145" spans="3:5" s="38" customFormat="1">
      <c r="C145" s="237"/>
      <c r="E145" s="238"/>
    </row>
    <row r="146" spans="3:5" s="38" customFormat="1">
      <c r="C146" s="237"/>
      <c r="E146" s="238"/>
    </row>
    <row r="147" spans="3:5" s="38" customFormat="1">
      <c r="C147" s="237"/>
      <c r="E147" s="238"/>
    </row>
    <row r="148" spans="3:5" s="38" customFormat="1">
      <c r="C148" s="237"/>
      <c r="E148" s="238"/>
    </row>
    <row r="149" spans="3:5" s="38" customFormat="1">
      <c r="C149" s="237"/>
      <c r="E149" s="238"/>
    </row>
    <row r="150" spans="3:5" s="38" customFormat="1">
      <c r="C150" s="237"/>
      <c r="E150" s="238"/>
    </row>
    <row r="151" spans="3:5" s="38" customFormat="1">
      <c r="C151" s="237"/>
      <c r="E151" s="238"/>
    </row>
    <row r="152" spans="3:5" s="38" customFormat="1">
      <c r="C152" s="237"/>
      <c r="E152" s="238"/>
    </row>
    <row r="153" spans="3:5" s="38" customFormat="1">
      <c r="C153" s="237"/>
      <c r="E153" s="238"/>
    </row>
    <row r="154" spans="3:5" s="38" customFormat="1">
      <c r="C154" s="237"/>
      <c r="E154" s="238"/>
    </row>
    <row r="155" spans="3:5" s="38" customFormat="1">
      <c r="C155" s="237"/>
      <c r="E155" s="238"/>
    </row>
    <row r="156" spans="3:5" s="38" customFormat="1">
      <c r="C156" s="237"/>
      <c r="E156" s="238"/>
    </row>
    <row r="157" spans="3:5" s="38" customFormat="1">
      <c r="C157" s="237"/>
      <c r="E157" s="238"/>
    </row>
    <row r="158" spans="3:5" s="38" customFormat="1">
      <c r="C158" s="237"/>
      <c r="E158" s="238"/>
    </row>
    <row r="159" spans="3:5" s="38" customFormat="1">
      <c r="C159" s="237"/>
      <c r="E159" s="238"/>
    </row>
    <row r="160" spans="3:5" s="38" customFormat="1">
      <c r="C160" s="237"/>
      <c r="E160" s="238"/>
    </row>
    <row r="161" spans="3:5" s="38" customFormat="1">
      <c r="C161" s="237"/>
      <c r="E161" s="238"/>
    </row>
    <row r="162" spans="3:5" s="38" customFormat="1">
      <c r="C162" s="237"/>
      <c r="E162" s="238"/>
    </row>
    <row r="163" spans="3:5" s="38" customFormat="1">
      <c r="C163" s="237"/>
      <c r="E163" s="238"/>
    </row>
    <row r="164" spans="3:5" s="38" customFormat="1">
      <c r="C164" s="237"/>
      <c r="E164" s="238"/>
    </row>
    <row r="165" spans="3:5" s="38" customFormat="1">
      <c r="C165" s="237"/>
      <c r="E165" s="238"/>
    </row>
    <row r="166" spans="3:5" s="38" customFormat="1">
      <c r="C166" s="237"/>
      <c r="E166" s="238"/>
    </row>
    <row r="167" spans="3:5" s="38" customFormat="1">
      <c r="C167" s="237"/>
      <c r="E167" s="238"/>
    </row>
    <row r="168" spans="3:5" s="38" customFormat="1">
      <c r="C168" s="237"/>
      <c r="E168" s="238"/>
    </row>
    <row r="169" spans="3:5" s="38" customFormat="1">
      <c r="C169" s="237"/>
      <c r="E169" s="238"/>
    </row>
    <row r="170" spans="3:5" s="38" customFormat="1">
      <c r="C170" s="237"/>
      <c r="E170" s="238"/>
    </row>
    <row r="171" spans="3:5" s="38" customFormat="1">
      <c r="C171" s="237"/>
      <c r="E171" s="238"/>
    </row>
    <row r="172" spans="3:5" s="38" customFormat="1">
      <c r="C172" s="237"/>
      <c r="E172" s="238"/>
    </row>
    <row r="173" spans="3:5" s="38" customFormat="1">
      <c r="C173" s="237"/>
      <c r="E173" s="238"/>
    </row>
    <row r="174" spans="3:5" s="38" customFormat="1">
      <c r="C174" s="237"/>
      <c r="E174" s="238"/>
    </row>
    <row r="175" spans="3:5" s="38" customFormat="1">
      <c r="C175" s="237"/>
      <c r="E175" s="238"/>
    </row>
    <row r="176" spans="3:5" s="38" customFormat="1">
      <c r="C176" s="237"/>
      <c r="E176" s="238"/>
    </row>
    <row r="177" spans="3:5" s="38" customFormat="1">
      <c r="C177" s="237"/>
      <c r="E177" s="238"/>
    </row>
    <row r="178" spans="3:5" s="38" customFormat="1">
      <c r="C178" s="237"/>
      <c r="E178" s="238"/>
    </row>
    <row r="179" spans="3:5" s="38" customFormat="1">
      <c r="C179" s="237"/>
      <c r="E179" s="238"/>
    </row>
    <row r="180" spans="3:5" s="38" customFormat="1">
      <c r="C180" s="237"/>
      <c r="E180" s="238"/>
    </row>
    <row r="181" spans="3:5" s="38" customFormat="1">
      <c r="C181" s="237"/>
      <c r="E181" s="238"/>
    </row>
    <row r="182" spans="3:5" s="38" customFormat="1">
      <c r="C182" s="237"/>
      <c r="E182" s="238"/>
    </row>
    <row r="183" spans="3:5" s="38" customFormat="1">
      <c r="C183" s="237"/>
      <c r="E183" s="238"/>
    </row>
    <row r="184" spans="3:5" s="38" customFormat="1">
      <c r="C184" s="237"/>
      <c r="E184" s="238"/>
    </row>
    <row r="185" spans="3:5" s="38" customFormat="1">
      <c r="C185" s="237"/>
      <c r="E185" s="238"/>
    </row>
    <row r="186" spans="3:5" s="38" customFormat="1">
      <c r="C186" s="237"/>
      <c r="E186" s="238"/>
    </row>
    <row r="187" spans="3:5" s="38" customFormat="1">
      <c r="C187" s="237"/>
      <c r="E187" s="238"/>
    </row>
    <row r="188" spans="3:5" s="38" customFormat="1">
      <c r="C188" s="237"/>
      <c r="E188" s="238"/>
    </row>
    <row r="189" spans="3:5" s="38" customFormat="1">
      <c r="C189" s="237"/>
      <c r="E189" s="238"/>
    </row>
    <row r="190" spans="3:5" s="38" customFormat="1">
      <c r="C190" s="237"/>
      <c r="E190" s="238"/>
    </row>
    <row r="191" spans="3:5" s="38" customFormat="1">
      <c r="C191" s="237"/>
      <c r="E191" s="238"/>
    </row>
    <row r="192" spans="3:5" s="38" customFormat="1">
      <c r="C192" s="237"/>
      <c r="E192" s="238"/>
    </row>
    <row r="193" spans="3:5" s="38" customFormat="1">
      <c r="C193" s="237"/>
      <c r="E193" s="238"/>
    </row>
    <row r="194" spans="3:5" s="38" customFormat="1">
      <c r="C194" s="237"/>
      <c r="E194" s="238"/>
    </row>
    <row r="195" spans="3:5" s="38" customFormat="1">
      <c r="C195" s="237"/>
      <c r="E195" s="238"/>
    </row>
    <row r="196" spans="3:5" s="38" customFormat="1">
      <c r="C196" s="237"/>
      <c r="E196" s="238"/>
    </row>
    <row r="197" spans="3:5" s="38" customFormat="1">
      <c r="C197" s="237"/>
      <c r="E197" s="238"/>
    </row>
    <row r="198" spans="3:5" s="38" customFormat="1">
      <c r="C198" s="237"/>
      <c r="E198" s="238"/>
    </row>
    <row r="199" spans="3:5" s="38" customFormat="1">
      <c r="C199" s="237"/>
      <c r="E199" s="238"/>
    </row>
    <row r="200" spans="3:5" s="38" customFormat="1">
      <c r="C200" s="237"/>
      <c r="E200" s="238"/>
    </row>
    <row r="201" spans="3:5" s="38" customFormat="1">
      <c r="C201" s="237"/>
      <c r="E201" s="238"/>
    </row>
    <row r="202" spans="3:5" s="38" customFormat="1">
      <c r="C202" s="237"/>
      <c r="E202" s="238"/>
    </row>
    <row r="203" spans="3:5" s="38" customFormat="1">
      <c r="C203" s="237"/>
      <c r="E203" s="238"/>
    </row>
    <row r="204" spans="3:5" s="38" customFormat="1">
      <c r="C204" s="237"/>
      <c r="E204" s="238"/>
    </row>
    <row r="205" spans="3:5" s="38" customFormat="1">
      <c r="C205" s="237"/>
      <c r="E205" s="238"/>
    </row>
    <row r="206" spans="3:5" s="38" customFormat="1">
      <c r="C206" s="237"/>
      <c r="E206" s="238"/>
    </row>
    <row r="207" spans="3:5" s="38" customFormat="1">
      <c r="C207" s="237"/>
      <c r="E207" s="238"/>
    </row>
    <row r="208" spans="3:5" s="38" customFormat="1">
      <c r="C208" s="237"/>
      <c r="E208" s="238"/>
    </row>
    <row r="209" spans="3:5" s="38" customFormat="1">
      <c r="C209" s="237"/>
      <c r="E209" s="238"/>
    </row>
    <row r="210" spans="3:5" s="38" customFormat="1">
      <c r="C210" s="237"/>
      <c r="E210" s="238"/>
    </row>
    <row r="211" spans="3:5" s="38" customFormat="1">
      <c r="C211" s="237"/>
      <c r="E211" s="238"/>
    </row>
    <row r="212" spans="3:5" s="38" customFormat="1">
      <c r="C212" s="237"/>
      <c r="E212" s="238"/>
    </row>
    <row r="213" spans="3:5" s="38" customFormat="1">
      <c r="C213" s="237"/>
      <c r="E213" s="238"/>
    </row>
    <row r="214" spans="3:5" s="38" customFormat="1">
      <c r="C214" s="237"/>
      <c r="E214" s="238"/>
    </row>
    <row r="215" spans="3:5" s="38" customFormat="1">
      <c r="C215" s="237"/>
      <c r="E215" s="238"/>
    </row>
    <row r="216" spans="3:5" s="38" customFormat="1">
      <c r="C216" s="237"/>
      <c r="E216" s="238"/>
    </row>
    <row r="217" spans="3:5" s="38" customFormat="1">
      <c r="C217" s="237"/>
      <c r="E217" s="238"/>
    </row>
    <row r="218" spans="3:5" s="38" customFormat="1">
      <c r="C218" s="237"/>
      <c r="E218" s="238"/>
    </row>
    <row r="219" spans="3:5" s="38" customFormat="1">
      <c r="C219" s="237"/>
      <c r="E219" s="238"/>
    </row>
    <row r="220" spans="3:5" s="38" customFormat="1">
      <c r="C220" s="237"/>
      <c r="E220" s="238"/>
    </row>
    <row r="221" spans="3:5" s="38" customFormat="1">
      <c r="C221" s="237"/>
      <c r="E221" s="238"/>
    </row>
    <row r="222" spans="3:5" s="38" customFormat="1">
      <c r="C222" s="237"/>
      <c r="E222" s="238"/>
    </row>
    <row r="223" spans="3:5" s="38" customFormat="1">
      <c r="C223" s="237"/>
      <c r="E223" s="238"/>
    </row>
    <row r="224" spans="3:5" s="38" customFormat="1">
      <c r="C224" s="237"/>
      <c r="E224" s="238"/>
    </row>
    <row r="225" spans="3:5" s="38" customFormat="1">
      <c r="C225" s="237"/>
      <c r="E225" s="238"/>
    </row>
    <row r="226" spans="3:5" s="38" customFormat="1">
      <c r="C226" s="237"/>
      <c r="E226" s="238"/>
    </row>
    <row r="227" spans="3:5" s="38" customFormat="1">
      <c r="C227" s="237"/>
      <c r="E227" s="238"/>
    </row>
    <row r="228" spans="3:5" s="38" customFormat="1">
      <c r="C228" s="237"/>
      <c r="E228" s="238"/>
    </row>
    <row r="229" spans="3:5" s="38" customFormat="1">
      <c r="C229" s="237"/>
      <c r="E229" s="238"/>
    </row>
    <row r="230" spans="3:5" s="38" customFormat="1">
      <c r="C230" s="237"/>
      <c r="E230" s="238"/>
    </row>
    <row r="231" spans="3:5" s="38" customFormat="1">
      <c r="C231" s="237"/>
      <c r="E231" s="238"/>
    </row>
    <row r="232" spans="3:5" s="38" customFormat="1">
      <c r="C232" s="237"/>
      <c r="E232" s="238"/>
    </row>
    <row r="233" spans="3:5" s="38" customFormat="1">
      <c r="C233" s="237"/>
      <c r="E233" s="238"/>
    </row>
    <row r="234" spans="3:5" s="38" customFormat="1">
      <c r="C234" s="237"/>
      <c r="E234" s="238"/>
    </row>
    <row r="235" spans="3:5" s="38" customFormat="1">
      <c r="C235" s="237"/>
      <c r="E235" s="238"/>
    </row>
    <row r="236" spans="3:5" s="38" customFormat="1">
      <c r="C236" s="237"/>
      <c r="E236" s="238"/>
    </row>
    <row r="237" spans="3:5" s="38" customFormat="1">
      <c r="C237" s="237"/>
      <c r="E237" s="238"/>
    </row>
    <row r="238" spans="3:5" s="38" customFormat="1">
      <c r="C238" s="237"/>
      <c r="E238" s="238"/>
    </row>
    <row r="239" spans="3:5" s="38" customFormat="1">
      <c r="C239" s="237"/>
      <c r="E239" s="238"/>
    </row>
    <row r="240" spans="3:5" s="38" customFormat="1">
      <c r="C240" s="237"/>
      <c r="E240" s="238"/>
    </row>
    <row r="241" spans="3:5" s="38" customFormat="1">
      <c r="C241" s="237"/>
      <c r="E241" s="238"/>
    </row>
    <row r="242" spans="3:5" s="38" customFormat="1">
      <c r="C242" s="237"/>
      <c r="E242" s="238"/>
    </row>
    <row r="243" spans="3:5" s="38" customFormat="1">
      <c r="C243" s="237"/>
      <c r="E243" s="238"/>
    </row>
    <row r="244" spans="3:5" s="38" customFormat="1">
      <c r="C244" s="237"/>
      <c r="E244" s="238"/>
    </row>
    <row r="245" spans="3:5" s="38" customFormat="1">
      <c r="C245" s="237"/>
      <c r="E245" s="238"/>
    </row>
    <row r="246" spans="3:5" s="38" customFormat="1">
      <c r="C246" s="237"/>
      <c r="E246" s="238"/>
    </row>
    <row r="247" spans="3:5" s="38" customFormat="1">
      <c r="C247" s="237"/>
      <c r="E247" s="238"/>
    </row>
    <row r="248" spans="3:5" s="38" customFormat="1">
      <c r="C248" s="237"/>
      <c r="E248" s="238"/>
    </row>
    <row r="249" spans="3:5" s="38" customFormat="1">
      <c r="C249" s="237"/>
      <c r="E249" s="238"/>
    </row>
    <row r="250" spans="3:5" s="38" customFormat="1">
      <c r="C250" s="237"/>
      <c r="E250" s="238"/>
    </row>
    <row r="251" spans="3:5" s="38" customFormat="1">
      <c r="C251" s="237"/>
      <c r="E251" s="238"/>
    </row>
    <row r="252" spans="3:5" s="38" customFormat="1">
      <c r="C252" s="237"/>
      <c r="E252" s="238"/>
    </row>
    <row r="253" spans="3:5" s="38" customFormat="1">
      <c r="C253" s="237"/>
      <c r="E253" s="238"/>
    </row>
    <row r="254" spans="3:5" s="38" customFormat="1">
      <c r="C254" s="237"/>
      <c r="E254" s="238"/>
    </row>
    <row r="255" spans="3:5" s="38" customFormat="1">
      <c r="C255" s="237"/>
      <c r="E255" s="238"/>
    </row>
    <row r="256" spans="3:5" s="38" customFormat="1">
      <c r="C256" s="237"/>
      <c r="E256" s="238"/>
    </row>
    <row r="257" spans="3:5" s="38" customFormat="1">
      <c r="C257" s="237"/>
      <c r="E257" s="238"/>
    </row>
    <row r="258" spans="3:5" s="38" customFormat="1">
      <c r="C258" s="237"/>
      <c r="E258" s="238"/>
    </row>
    <row r="259" spans="3:5" s="38" customFormat="1">
      <c r="C259" s="237"/>
      <c r="E259" s="238"/>
    </row>
    <row r="260" spans="3:5" s="38" customFormat="1">
      <c r="C260" s="237"/>
      <c r="E260" s="238"/>
    </row>
    <row r="261" spans="3:5" s="38" customFormat="1">
      <c r="C261" s="237"/>
      <c r="E261" s="238"/>
    </row>
    <row r="262" spans="3:5" s="38" customFormat="1">
      <c r="C262" s="237"/>
      <c r="E262" s="238"/>
    </row>
    <row r="263" spans="3:5" s="38" customFormat="1">
      <c r="C263" s="237"/>
      <c r="E263" s="238"/>
    </row>
    <row r="264" spans="3:5" s="38" customFormat="1">
      <c r="C264" s="237"/>
      <c r="E264" s="238"/>
    </row>
    <row r="265" spans="3:5" s="38" customFormat="1">
      <c r="C265" s="237"/>
      <c r="E265" s="238"/>
    </row>
    <row r="266" spans="3:5" s="38" customFormat="1">
      <c r="C266" s="237"/>
      <c r="E266" s="238"/>
    </row>
    <row r="267" spans="3:5" s="38" customFormat="1">
      <c r="C267" s="237"/>
      <c r="E267" s="238"/>
    </row>
    <row r="268" spans="3:5" s="38" customFormat="1">
      <c r="C268" s="237"/>
      <c r="E268" s="238"/>
    </row>
    <row r="269" spans="3:5" s="38" customFormat="1">
      <c r="C269" s="237"/>
      <c r="E269" s="238"/>
    </row>
    <row r="270" spans="3:5" s="38" customFormat="1">
      <c r="C270" s="237"/>
      <c r="E270" s="238"/>
    </row>
    <row r="271" spans="3:5" s="38" customFormat="1">
      <c r="C271" s="237"/>
      <c r="E271" s="238"/>
    </row>
    <row r="272" spans="3:5" s="38" customFormat="1">
      <c r="C272" s="237"/>
      <c r="E272" s="238"/>
    </row>
    <row r="273" spans="3:5" s="38" customFormat="1">
      <c r="C273" s="237"/>
      <c r="E273" s="238"/>
    </row>
    <row r="274" spans="3:5" s="38" customFormat="1">
      <c r="C274" s="237"/>
      <c r="E274" s="238"/>
    </row>
    <row r="275" spans="3:5" s="38" customFormat="1">
      <c r="C275" s="237"/>
      <c r="E275" s="238"/>
    </row>
    <row r="276" spans="3:5" s="38" customFormat="1">
      <c r="C276" s="237"/>
      <c r="E276" s="238"/>
    </row>
    <row r="277" spans="3:5" s="38" customFormat="1">
      <c r="C277" s="237"/>
      <c r="E277" s="238"/>
    </row>
    <row r="278" spans="3:5" s="38" customFormat="1">
      <c r="C278" s="237"/>
      <c r="E278" s="238"/>
    </row>
    <row r="279" spans="3:5" s="38" customFormat="1">
      <c r="C279" s="237"/>
      <c r="E279" s="238"/>
    </row>
    <row r="280" spans="3:5" s="38" customFormat="1">
      <c r="C280" s="237"/>
      <c r="E280" s="238"/>
    </row>
    <row r="281" spans="3:5" s="38" customFormat="1">
      <c r="C281" s="237"/>
      <c r="E281" s="238"/>
    </row>
    <row r="282" spans="3:5" s="38" customFormat="1">
      <c r="C282" s="237"/>
      <c r="E282" s="238"/>
    </row>
    <row r="283" spans="3:5" s="38" customFormat="1">
      <c r="C283" s="237"/>
      <c r="E283" s="238"/>
    </row>
    <row r="284" spans="3:5" s="38" customFormat="1">
      <c r="C284" s="237"/>
      <c r="E284" s="238"/>
    </row>
    <row r="285" spans="3:5" s="38" customFormat="1">
      <c r="C285" s="237"/>
      <c r="E285" s="238"/>
    </row>
    <row r="286" spans="3:5" s="38" customFormat="1">
      <c r="C286" s="237"/>
      <c r="E286" s="238"/>
    </row>
    <row r="287" spans="3:5" s="38" customFormat="1">
      <c r="C287" s="237"/>
      <c r="E287" s="238"/>
    </row>
    <row r="288" spans="3:5" s="38" customFormat="1">
      <c r="C288" s="237"/>
      <c r="E288" s="238"/>
    </row>
    <row r="289" spans="3:5" s="38" customFormat="1">
      <c r="C289" s="237"/>
      <c r="E289" s="238"/>
    </row>
    <row r="290" spans="3:5" s="38" customFormat="1">
      <c r="C290" s="237"/>
      <c r="E290" s="238"/>
    </row>
    <row r="291" spans="3:5" s="38" customFormat="1">
      <c r="C291" s="237"/>
      <c r="E291" s="238"/>
    </row>
    <row r="292" spans="3:5" s="38" customFormat="1">
      <c r="C292" s="237"/>
      <c r="E292" s="238"/>
    </row>
    <row r="293" spans="3:5" s="38" customFormat="1">
      <c r="C293" s="237"/>
      <c r="E293" s="238"/>
    </row>
    <row r="294" spans="3:5" s="38" customFormat="1">
      <c r="C294" s="237"/>
      <c r="E294" s="238"/>
    </row>
    <row r="295" spans="3:5" s="38" customFormat="1">
      <c r="C295" s="237"/>
      <c r="E295" s="238"/>
    </row>
    <row r="296" spans="3:5" s="38" customFormat="1">
      <c r="C296" s="237"/>
      <c r="E296" s="238"/>
    </row>
    <row r="297" spans="3:5" s="38" customFormat="1">
      <c r="C297" s="237"/>
      <c r="E297" s="238"/>
    </row>
    <row r="298" spans="3:5" s="38" customFormat="1">
      <c r="C298" s="237"/>
      <c r="E298" s="238"/>
    </row>
    <row r="299" spans="3:5" s="38" customFormat="1">
      <c r="C299" s="237"/>
      <c r="E299" s="238"/>
    </row>
    <row r="300" spans="3:5" s="38" customFormat="1">
      <c r="C300" s="237"/>
      <c r="E300" s="238"/>
    </row>
    <row r="301" spans="3:5" s="38" customFormat="1">
      <c r="C301" s="237"/>
      <c r="E301" s="238"/>
    </row>
    <row r="302" spans="3:5" s="38" customFormat="1">
      <c r="C302" s="237"/>
      <c r="E302" s="238"/>
    </row>
    <row r="303" spans="3:5" s="38" customFormat="1">
      <c r="C303" s="237"/>
      <c r="E303" s="238"/>
    </row>
    <row r="304" spans="3:5" s="38" customFormat="1">
      <c r="C304" s="237"/>
      <c r="E304" s="238"/>
    </row>
    <row r="305" spans="3:5" s="38" customFormat="1">
      <c r="C305" s="237"/>
      <c r="E305" s="238"/>
    </row>
    <row r="306" spans="3:5" s="38" customFormat="1">
      <c r="C306" s="237"/>
      <c r="E306" s="238"/>
    </row>
    <row r="307" spans="3:5" s="38" customFormat="1">
      <c r="C307" s="237"/>
      <c r="E307" s="238"/>
    </row>
    <row r="308" spans="3:5" s="38" customFormat="1">
      <c r="C308" s="237"/>
      <c r="E308" s="238"/>
    </row>
    <row r="309" spans="3:5" s="38" customFormat="1">
      <c r="C309" s="237"/>
      <c r="E309" s="238"/>
    </row>
    <row r="310" spans="3:5" s="38" customFormat="1">
      <c r="C310" s="237"/>
      <c r="E310" s="238"/>
    </row>
    <row r="311" spans="3:5" s="38" customFormat="1">
      <c r="C311" s="237"/>
      <c r="E311" s="238"/>
    </row>
    <row r="312" spans="3:5" s="38" customFormat="1">
      <c r="C312" s="237"/>
      <c r="E312" s="238"/>
    </row>
    <row r="313" spans="3:5" s="38" customFormat="1">
      <c r="C313" s="237"/>
      <c r="E313" s="238"/>
    </row>
    <row r="314" spans="3:5" s="38" customFormat="1">
      <c r="C314" s="237"/>
      <c r="E314" s="238"/>
    </row>
    <row r="315" spans="3:5" s="38" customFormat="1">
      <c r="C315" s="237"/>
      <c r="E315" s="238"/>
    </row>
    <row r="316" spans="3:5" s="38" customFormat="1">
      <c r="C316" s="237"/>
      <c r="E316" s="238"/>
    </row>
    <row r="317" spans="3:5" s="38" customFormat="1">
      <c r="C317" s="237"/>
      <c r="E317" s="238"/>
    </row>
    <row r="318" spans="3:5" s="38" customFormat="1">
      <c r="C318" s="237"/>
      <c r="E318" s="238"/>
    </row>
    <row r="319" spans="3:5" s="38" customFormat="1">
      <c r="C319" s="237"/>
      <c r="E319" s="238"/>
    </row>
    <row r="320" spans="3:5" s="38" customFormat="1">
      <c r="C320" s="237"/>
      <c r="E320" s="238"/>
    </row>
    <row r="321" spans="3:5" s="38" customFormat="1">
      <c r="C321" s="237"/>
      <c r="E321" s="238"/>
    </row>
    <row r="322" spans="3:5" s="38" customFormat="1">
      <c r="C322" s="237"/>
      <c r="E322" s="238"/>
    </row>
    <row r="323" spans="3:5" s="38" customFormat="1">
      <c r="C323" s="237"/>
      <c r="E323" s="238"/>
    </row>
    <row r="324" spans="3:5" s="38" customFormat="1">
      <c r="C324" s="237"/>
      <c r="E324" s="238"/>
    </row>
    <row r="325" spans="3:5" s="38" customFormat="1">
      <c r="C325" s="237"/>
      <c r="E325" s="238"/>
    </row>
    <row r="326" spans="3:5" s="38" customFormat="1">
      <c r="C326" s="237"/>
      <c r="E326" s="238"/>
    </row>
    <row r="327" spans="3:5" s="38" customFormat="1">
      <c r="C327" s="237"/>
      <c r="E327" s="238"/>
    </row>
    <row r="328" spans="3:5" s="38" customFormat="1">
      <c r="C328" s="237"/>
      <c r="E328" s="238"/>
    </row>
    <row r="329" spans="3:5" s="38" customFormat="1">
      <c r="C329" s="237"/>
      <c r="E329" s="238"/>
    </row>
    <row r="330" spans="3:5" s="38" customFormat="1">
      <c r="C330" s="237"/>
      <c r="E330" s="238"/>
    </row>
    <row r="331" spans="3:5" s="38" customFormat="1">
      <c r="C331" s="237"/>
      <c r="E331" s="238"/>
    </row>
    <row r="332" spans="3:5" s="38" customFormat="1">
      <c r="C332" s="237"/>
      <c r="E332" s="238"/>
    </row>
    <row r="333" spans="3:5" s="38" customFormat="1">
      <c r="C333" s="237"/>
      <c r="E333" s="238"/>
    </row>
    <row r="334" spans="3:5" s="38" customFormat="1">
      <c r="C334" s="237"/>
      <c r="E334" s="238"/>
    </row>
    <row r="335" spans="3:5" s="38" customFormat="1">
      <c r="C335" s="237"/>
      <c r="E335" s="238"/>
    </row>
    <row r="336" spans="3:5" s="38" customFormat="1">
      <c r="C336" s="237"/>
      <c r="E336" s="238"/>
    </row>
    <row r="337" spans="3:5" s="38" customFormat="1">
      <c r="C337" s="237"/>
      <c r="E337" s="238"/>
    </row>
    <row r="338" spans="3:5" s="38" customFormat="1">
      <c r="C338" s="237"/>
      <c r="E338" s="238"/>
    </row>
    <row r="339" spans="3:5" s="38" customFormat="1">
      <c r="C339" s="237"/>
      <c r="E339" s="238"/>
    </row>
    <row r="340" spans="3:5" s="38" customFormat="1">
      <c r="C340" s="237"/>
      <c r="E340" s="238"/>
    </row>
    <row r="341" spans="3:5" s="38" customFormat="1">
      <c r="C341" s="237"/>
      <c r="E341" s="238"/>
    </row>
    <row r="342" spans="3:5" s="38" customFormat="1">
      <c r="C342" s="237"/>
      <c r="E342" s="238"/>
    </row>
    <row r="343" spans="3:5" s="38" customFormat="1">
      <c r="C343" s="237"/>
      <c r="E343" s="238"/>
    </row>
    <row r="344" spans="3:5" s="38" customFormat="1">
      <c r="C344" s="237"/>
      <c r="E344" s="238"/>
    </row>
    <row r="345" spans="3:5" s="38" customFormat="1">
      <c r="C345" s="237"/>
      <c r="E345" s="238"/>
    </row>
    <row r="346" spans="3:5" s="38" customFormat="1">
      <c r="C346" s="237"/>
      <c r="E346" s="238"/>
    </row>
    <row r="347" spans="3:5" s="38" customFormat="1">
      <c r="C347" s="237"/>
      <c r="E347" s="238"/>
    </row>
    <row r="348" spans="3:5" s="38" customFormat="1">
      <c r="C348" s="237"/>
      <c r="E348" s="238"/>
    </row>
    <row r="349" spans="3:5" s="38" customFormat="1">
      <c r="C349" s="237"/>
      <c r="E349" s="238"/>
    </row>
    <row r="350" spans="3:5" s="38" customFormat="1">
      <c r="C350" s="237"/>
      <c r="E350" s="238"/>
    </row>
    <row r="351" spans="3:5" s="38" customFormat="1">
      <c r="C351" s="237"/>
      <c r="E351" s="238"/>
    </row>
    <row r="352" spans="3:5" s="38" customFormat="1">
      <c r="C352" s="237"/>
      <c r="E352" s="238"/>
    </row>
    <row r="353" spans="3:5" s="38" customFormat="1">
      <c r="C353" s="237"/>
      <c r="E353" s="238"/>
    </row>
    <row r="354" spans="3:5" s="38" customFormat="1">
      <c r="C354" s="237"/>
      <c r="E354" s="238"/>
    </row>
    <row r="355" spans="3:5" s="38" customFormat="1">
      <c r="C355" s="237"/>
      <c r="E355" s="238"/>
    </row>
    <row r="356" spans="3:5" s="38" customFormat="1">
      <c r="C356" s="237"/>
      <c r="E356" s="238"/>
    </row>
    <row r="357" spans="3:5" s="38" customFormat="1">
      <c r="C357" s="237"/>
      <c r="E357" s="238"/>
    </row>
    <row r="358" spans="3:5" s="38" customFormat="1">
      <c r="C358" s="237"/>
      <c r="E358" s="238"/>
    </row>
    <row r="359" spans="3:5" s="38" customFormat="1">
      <c r="C359" s="237"/>
      <c r="E359" s="238"/>
    </row>
    <row r="360" spans="3:5" s="38" customFormat="1">
      <c r="C360" s="237"/>
      <c r="E360" s="238"/>
    </row>
    <row r="361" spans="3:5" s="38" customFormat="1">
      <c r="C361" s="237"/>
      <c r="E361" s="238"/>
    </row>
    <row r="362" spans="3:5" s="38" customFormat="1">
      <c r="C362" s="237"/>
      <c r="E362" s="238"/>
    </row>
    <row r="363" spans="3:5" s="38" customFormat="1">
      <c r="C363" s="237"/>
      <c r="E363" s="238"/>
    </row>
    <row r="364" spans="3:5" s="38" customFormat="1">
      <c r="C364" s="237"/>
      <c r="E364" s="238"/>
    </row>
    <row r="365" spans="3:5" s="38" customFormat="1">
      <c r="C365" s="237"/>
      <c r="E365" s="238"/>
    </row>
    <row r="366" spans="3:5" s="38" customFormat="1">
      <c r="C366" s="237"/>
      <c r="E366" s="238"/>
    </row>
    <row r="367" spans="3:5" s="38" customFormat="1">
      <c r="C367" s="237"/>
      <c r="E367" s="238"/>
    </row>
    <row r="368" spans="3:5" s="38" customFormat="1">
      <c r="C368" s="237"/>
      <c r="E368" s="238"/>
    </row>
    <row r="369" spans="3:5" s="38" customFormat="1">
      <c r="C369" s="237"/>
      <c r="E369" s="238"/>
    </row>
    <row r="370" spans="3:5" s="38" customFormat="1">
      <c r="C370" s="237"/>
      <c r="E370" s="238"/>
    </row>
    <row r="371" spans="3:5" s="38" customFormat="1">
      <c r="C371" s="237"/>
      <c r="E371" s="238"/>
    </row>
    <row r="372" spans="3:5" s="38" customFormat="1">
      <c r="C372" s="237"/>
      <c r="E372" s="238"/>
    </row>
    <row r="373" spans="3:5" s="38" customFormat="1">
      <c r="C373" s="237"/>
      <c r="E373" s="238"/>
    </row>
    <row r="374" spans="3:5" s="38" customFormat="1">
      <c r="C374" s="237"/>
      <c r="E374" s="238"/>
    </row>
    <row r="375" spans="3:5" s="38" customFormat="1">
      <c r="C375" s="237"/>
      <c r="E375" s="238"/>
    </row>
    <row r="376" spans="3:5" s="38" customFormat="1">
      <c r="C376" s="237"/>
      <c r="E376" s="238"/>
    </row>
    <row r="377" spans="3:5" s="38" customFormat="1">
      <c r="C377" s="237"/>
      <c r="E377" s="238"/>
    </row>
    <row r="378" spans="3:5" s="38" customFormat="1">
      <c r="C378" s="237"/>
      <c r="E378" s="238"/>
    </row>
    <row r="379" spans="3:5" s="38" customFormat="1">
      <c r="C379" s="237"/>
      <c r="E379" s="238"/>
    </row>
    <row r="380" spans="3:5" s="38" customFormat="1">
      <c r="C380" s="237"/>
      <c r="E380" s="238"/>
    </row>
    <row r="381" spans="3:5" s="38" customFormat="1">
      <c r="C381" s="237"/>
      <c r="E381" s="238"/>
    </row>
    <row r="382" spans="3:5" s="38" customFormat="1">
      <c r="C382" s="237"/>
      <c r="E382" s="238"/>
    </row>
    <row r="383" spans="3:5" s="38" customFormat="1">
      <c r="C383" s="237"/>
      <c r="E383" s="238"/>
    </row>
    <row r="384" spans="3:5" s="38" customFormat="1">
      <c r="C384" s="237"/>
      <c r="E384" s="238"/>
    </row>
    <row r="385" spans="3:5" s="38" customFormat="1">
      <c r="C385" s="237"/>
      <c r="E385" s="238"/>
    </row>
    <row r="386" spans="3:5" s="38" customFormat="1">
      <c r="C386" s="237"/>
      <c r="E386" s="238"/>
    </row>
    <row r="387" spans="3:5" s="38" customFormat="1">
      <c r="C387" s="237"/>
      <c r="E387" s="238"/>
    </row>
    <row r="388" spans="3:5" s="38" customFormat="1">
      <c r="C388" s="237"/>
      <c r="E388" s="238"/>
    </row>
    <row r="389" spans="3:5" s="38" customFormat="1">
      <c r="C389" s="237"/>
      <c r="E389" s="238"/>
    </row>
    <row r="390" spans="3:5" s="38" customFormat="1">
      <c r="C390" s="237"/>
      <c r="E390" s="238"/>
    </row>
    <row r="391" spans="3:5" s="38" customFormat="1">
      <c r="C391" s="237"/>
      <c r="E391" s="238"/>
    </row>
    <row r="392" spans="3:5" s="38" customFormat="1">
      <c r="C392" s="237"/>
      <c r="E392" s="238"/>
    </row>
    <row r="393" spans="3:5" s="38" customFormat="1">
      <c r="C393" s="237"/>
      <c r="E393" s="238"/>
    </row>
    <row r="394" spans="3:5" s="38" customFormat="1">
      <c r="C394" s="237"/>
      <c r="E394" s="238"/>
    </row>
    <row r="395" spans="3:5" s="38" customFormat="1">
      <c r="C395" s="237"/>
      <c r="E395" s="238"/>
    </row>
    <row r="396" spans="3:5" s="38" customFormat="1">
      <c r="C396" s="237"/>
      <c r="E396" s="238"/>
    </row>
    <row r="397" spans="3:5" s="38" customFormat="1">
      <c r="C397" s="237"/>
      <c r="E397" s="238"/>
    </row>
    <row r="398" spans="3:5" s="38" customFormat="1">
      <c r="C398" s="237"/>
      <c r="E398" s="238"/>
    </row>
    <row r="399" spans="3:5" s="38" customFormat="1">
      <c r="C399" s="237"/>
      <c r="E399" s="238"/>
    </row>
    <row r="400" spans="3:5" s="38" customFormat="1">
      <c r="C400" s="237"/>
      <c r="E400" s="238"/>
    </row>
    <row r="401" spans="3:5" s="38" customFormat="1">
      <c r="C401" s="237"/>
      <c r="E401" s="238"/>
    </row>
    <row r="402" spans="3:5" s="38" customFormat="1">
      <c r="C402" s="237"/>
      <c r="E402" s="238"/>
    </row>
    <row r="403" spans="3:5" s="38" customFormat="1">
      <c r="C403" s="237"/>
      <c r="E403" s="238"/>
    </row>
    <row r="404" spans="3:5" s="38" customFormat="1">
      <c r="C404" s="237"/>
      <c r="E404" s="238"/>
    </row>
    <row r="405" spans="3:5" s="38" customFormat="1">
      <c r="C405" s="237"/>
      <c r="E405" s="238"/>
    </row>
    <row r="406" spans="3:5" s="38" customFormat="1">
      <c r="C406" s="237"/>
      <c r="E406" s="238"/>
    </row>
    <row r="407" spans="3:5" s="38" customFormat="1">
      <c r="C407" s="237"/>
      <c r="E407" s="238"/>
    </row>
    <row r="408" spans="3:5" s="38" customFormat="1">
      <c r="C408" s="237"/>
      <c r="E408" s="238"/>
    </row>
    <row r="409" spans="3:5" s="38" customFormat="1">
      <c r="C409" s="237"/>
      <c r="E409" s="238"/>
    </row>
    <row r="410" spans="3:5" s="38" customFormat="1">
      <c r="C410" s="237"/>
      <c r="E410" s="238"/>
    </row>
    <row r="411" spans="3:5" s="38" customFormat="1">
      <c r="C411" s="237"/>
      <c r="E411" s="238"/>
    </row>
    <row r="412" spans="3:5" s="38" customFormat="1">
      <c r="C412" s="237"/>
      <c r="E412" s="238"/>
    </row>
    <row r="413" spans="3:5" s="38" customFormat="1">
      <c r="C413" s="237"/>
      <c r="E413" s="238"/>
    </row>
    <row r="414" spans="3:5" s="38" customFormat="1">
      <c r="C414" s="237"/>
      <c r="E414" s="238"/>
    </row>
    <row r="415" spans="3:5" s="38" customFormat="1">
      <c r="C415" s="237"/>
      <c r="E415" s="238"/>
    </row>
    <row r="416" spans="3:5" s="38" customFormat="1">
      <c r="C416" s="237"/>
      <c r="E416" s="238"/>
    </row>
    <row r="417" spans="3:5" s="38" customFormat="1">
      <c r="C417" s="237"/>
      <c r="E417" s="238"/>
    </row>
    <row r="418" spans="3:5" s="38" customFormat="1">
      <c r="C418" s="237"/>
      <c r="E418" s="238"/>
    </row>
    <row r="419" spans="3:5" s="38" customFormat="1">
      <c r="C419" s="237"/>
      <c r="E419" s="238"/>
    </row>
    <row r="420" spans="3:5" s="38" customFormat="1">
      <c r="C420" s="237"/>
      <c r="E420" s="238"/>
    </row>
    <row r="421" spans="3:5" s="38" customFormat="1">
      <c r="C421" s="237"/>
      <c r="E421" s="238"/>
    </row>
    <row r="422" spans="3:5" s="38" customFormat="1">
      <c r="C422" s="237"/>
      <c r="E422" s="238"/>
    </row>
    <row r="423" spans="3:5" s="38" customFormat="1">
      <c r="C423" s="237"/>
      <c r="E423" s="238"/>
    </row>
    <row r="424" spans="3:5" s="38" customFormat="1">
      <c r="C424" s="237"/>
      <c r="E424" s="238"/>
    </row>
    <row r="425" spans="3:5" s="38" customFormat="1">
      <c r="C425" s="237"/>
      <c r="E425" s="238"/>
    </row>
    <row r="426" spans="3:5" s="38" customFormat="1">
      <c r="C426" s="237"/>
      <c r="E426" s="238"/>
    </row>
    <row r="427" spans="3:5" s="38" customFormat="1">
      <c r="C427" s="237"/>
      <c r="E427" s="238"/>
    </row>
    <row r="428" spans="3:5" s="38" customFormat="1">
      <c r="C428" s="237"/>
      <c r="E428" s="238"/>
    </row>
    <row r="429" spans="3:5" s="38" customFormat="1">
      <c r="C429" s="237"/>
      <c r="E429" s="238"/>
    </row>
    <row r="430" spans="3:5" s="38" customFormat="1">
      <c r="C430" s="237"/>
      <c r="E430" s="238"/>
    </row>
    <row r="431" spans="3:5" s="38" customFormat="1">
      <c r="C431" s="237"/>
      <c r="E431" s="238"/>
    </row>
    <row r="432" spans="3:5" s="38" customFormat="1">
      <c r="C432" s="237"/>
      <c r="E432" s="238"/>
    </row>
    <row r="433" spans="3:5" s="38" customFormat="1">
      <c r="C433" s="237"/>
      <c r="E433" s="238"/>
    </row>
    <row r="434" spans="3:5" s="38" customFormat="1">
      <c r="C434" s="237"/>
      <c r="E434" s="238"/>
    </row>
    <row r="435" spans="3:5" s="38" customFormat="1">
      <c r="C435" s="237"/>
      <c r="E435" s="238"/>
    </row>
    <row r="436" spans="3:5" s="38" customFormat="1">
      <c r="C436" s="237"/>
      <c r="E436" s="238"/>
    </row>
    <row r="437" spans="3:5" s="38" customFormat="1">
      <c r="C437" s="237"/>
      <c r="E437" s="238"/>
    </row>
    <row r="438" spans="3:5" s="38" customFormat="1">
      <c r="C438" s="237"/>
      <c r="E438" s="238"/>
    </row>
    <row r="439" spans="3:5" s="38" customFormat="1">
      <c r="C439" s="237"/>
      <c r="E439" s="238"/>
    </row>
    <row r="440" spans="3:5" s="38" customFormat="1">
      <c r="C440" s="237"/>
      <c r="E440" s="238"/>
    </row>
    <row r="441" spans="3:5" s="38" customFormat="1">
      <c r="C441" s="237"/>
      <c r="E441" s="238"/>
    </row>
    <row r="442" spans="3:5" s="38" customFormat="1">
      <c r="C442" s="237"/>
      <c r="E442" s="238"/>
    </row>
    <row r="443" spans="3:5" s="38" customFormat="1">
      <c r="C443" s="237"/>
      <c r="E443" s="238"/>
    </row>
    <row r="444" spans="3:5" s="38" customFormat="1">
      <c r="C444" s="237"/>
      <c r="E444" s="238"/>
    </row>
    <row r="445" spans="3:5" s="38" customFormat="1">
      <c r="C445" s="237"/>
      <c r="E445" s="238"/>
    </row>
    <row r="446" spans="3:5" s="38" customFormat="1">
      <c r="C446" s="237"/>
      <c r="E446" s="238"/>
    </row>
    <row r="447" spans="3:5" s="38" customFormat="1">
      <c r="C447" s="237"/>
      <c r="E447" s="238"/>
    </row>
    <row r="448" spans="3:5" s="38" customFormat="1">
      <c r="C448" s="237"/>
      <c r="E448" s="238"/>
    </row>
    <row r="449" spans="3:5" s="38" customFormat="1">
      <c r="C449" s="237"/>
      <c r="E449" s="238"/>
    </row>
    <row r="450" spans="3:5" s="38" customFormat="1">
      <c r="C450" s="237"/>
      <c r="E450" s="238"/>
    </row>
    <row r="451" spans="3:5" s="38" customFormat="1">
      <c r="C451" s="237"/>
      <c r="E451" s="238"/>
    </row>
    <row r="452" spans="3:5" s="38" customFormat="1">
      <c r="C452" s="237"/>
      <c r="E452" s="238"/>
    </row>
    <row r="453" spans="3:5" s="38" customFormat="1">
      <c r="C453" s="237"/>
      <c r="E453" s="238"/>
    </row>
    <row r="454" spans="3:5" s="38" customFormat="1">
      <c r="C454" s="237"/>
      <c r="E454" s="238"/>
    </row>
    <row r="455" spans="3:5" s="38" customFormat="1">
      <c r="C455" s="237"/>
      <c r="E455" s="238"/>
    </row>
    <row r="456" spans="3:5" s="38" customFormat="1">
      <c r="C456" s="237"/>
      <c r="E456" s="238"/>
    </row>
    <row r="457" spans="3:5" s="38" customFormat="1">
      <c r="C457" s="237"/>
      <c r="E457" s="238"/>
    </row>
    <row r="458" spans="3:5" s="38" customFormat="1">
      <c r="C458" s="237"/>
      <c r="E458" s="238"/>
    </row>
    <row r="459" spans="3:5" s="38" customFormat="1">
      <c r="C459" s="237"/>
      <c r="E459" s="238"/>
    </row>
    <row r="460" spans="3:5" s="38" customFormat="1">
      <c r="C460" s="237"/>
      <c r="E460" s="238"/>
    </row>
    <row r="461" spans="3:5" s="38" customFormat="1">
      <c r="C461" s="237"/>
      <c r="E461" s="238"/>
    </row>
    <row r="462" spans="3:5" s="38" customFormat="1">
      <c r="C462" s="237"/>
      <c r="E462" s="238"/>
    </row>
    <row r="463" spans="3:5" s="38" customFormat="1">
      <c r="C463" s="237"/>
      <c r="E463" s="238"/>
    </row>
    <row r="464" spans="3:5" s="38" customFormat="1">
      <c r="C464" s="237"/>
      <c r="E464" s="238"/>
    </row>
    <row r="465" spans="3:5" s="38" customFormat="1">
      <c r="C465" s="237"/>
      <c r="E465" s="238"/>
    </row>
    <row r="466" spans="3:5" s="38" customFormat="1">
      <c r="C466" s="237"/>
      <c r="E466" s="238"/>
    </row>
    <row r="467" spans="3:5" s="38" customFormat="1">
      <c r="C467" s="237"/>
      <c r="E467" s="238"/>
    </row>
    <row r="468" spans="3:5" s="38" customFormat="1">
      <c r="C468" s="237"/>
      <c r="E468" s="238"/>
    </row>
    <row r="469" spans="3:5" s="38" customFormat="1">
      <c r="C469" s="237"/>
      <c r="E469" s="238"/>
    </row>
    <row r="470" spans="3:5" s="38" customFormat="1">
      <c r="C470" s="237"/>
      <c r="E470" s="238"/>
    </row>
    <row r="471" spans="3:5" s="38" customFormat="1">
      <c r="C471" s="237"/>
      <c r="E471" s="238"/>
    </row>
    <row r="472" spans="3:5" s="38" customFormat="1">
      <c r="C472" s="237"/>
      <c r="E472" s="238"/>
    </row>
    <row r="473" spans="3:5" s="38" customFormat="1">
      <c r="C473" s="237"/>
      <c r="E473" s="238"/>
    </row>
    <row r="474" spans="3:5" s="38" customFormat="1">
      <c r="C474" s="237"/>
      <c r="E474" s="238"/>
    </row>
    <row r="475" spans="3:5" s="38" customFormat="1">
      <c r="C475" s="237"/>
      <c r="E475" s="238"/>
    </row>
    <row r="476" spans="3:5" s="38" customFormat="1">
      <c r="C476" s="237"/>
      <c r="E476" s="238"/>
    </row>
    <row r="477" spans="3:5" s="38" customFormat="1">
      <c r="C477" s="237"/>
      <c r="E477" s="238"/>
    </row>
    <row r="478" spans="3:5" s="38" customFormat="1">
      <c r="C478" s="237"/>
      <c r="E478" s="238"/>
    </row>
    <row r="479" spans="3:5" s="38" customFormat="1">
      <c r="C479" s="237"/>
      <c r="E479" s="238"/>
    </row>
    <row r="480" spans="3:5" s="38" customFormat="1">
      <c r="C480" s="237"/>
      <c r="E480" s="238"/>
    </row>
    <row r="481" spans="3:5" s="38" customFormat="1">
      <c r="C481" s="237"/>
      <c r="E481" s="238"/>
    </row>
    <row r="482" spans="3:5" s="38" customFormat="1">
      <c r="C482" s="237"/>
      <c r="E482" s="238"/>
    </row>
    <row r="483" spans="3:5" s="38" customFormat="1">
      <c r="C483" s="237"/>
      <c r="E483" s="238"/>
    </row>
    <row r="484" spans="3:5" s="38" customFormat="1">
      <c r="C484" s="237"/>
      <c r="E484" s="238"/>
    </row>
    <row r="485" spans="3:5" s="38" customFormat="1">
      <c r="C485" s="237"/>
      <c r="E485" s="238"/>
    </row>
    <row r="486" spans="3:5" s="38" customFormat="1">
      <c r="C486" s="237"/>
      <c r="E486" s="238"/>
    </row>
    <row r="487" spans="3:5" s="38" customFormat="1">
      <c r="C487" s="237"/>
      <c r="E487" s="238"/>
    </row>
    <row r="488" spans="3:5" s="38" customFormat="1">
      <c r="C488" s="237"/>
      <c r="E488" s="238"/>
    </row>
    <row r="489" spans="3:5" s="38" customFormat="1">
      <c r="C489" s="237"/>
      <c r="E489" s="238"/>
    </row>
    <row r="490" spans="3:5" s="38" customFormat="1">
      <c r="C490" s="237"/>
      <c r="E490" s="238"/>
    </row>
    <row r="491" spans="3:5" s="38" customFormat="1">
      <c r="C491" s="237"/>
      <c r="E491" s="238"/>
    </row>
    <row r="492" spans="3:5" s="38" customFormat="1">
      <c r="C492" s="237"/>
      <c r="E492" s="238"/>
    </row>
    <row r="493" spans="3:5" s="38" customFormat="1">
      <c r="C493" s="237"/>
      <c r="E493" s="238"/>
    </row>
    <row r="494" spans="3:5" s="38" customFormat="1">
      <c r="C494" s="237"/>
      <c r="E494" s="238"/>
    </row>
    <row r="495" spans="3:5" s="38" customFormat="1">
      <c r="C495" s="237"/>
      <c r="E495" s="238"/>
    </row>
    <row r="496" spans="3:5" s="38" customFormat="1">
      <c r="C496" s="237"/>
      <c r="E496" s="238"/>
    </row>
    <row r="497" spans="3:5" s="38" customFormat="1">
      <c r="C497" s="237"/>
      <c r="E497" s="238"/>
    </row>
    <row r="498" spans="3:5" s="38" customFormat="1">
      <c r="C498" s="237"/>
      <c r="E498" s="238"/>
    </row>
    <row r="499" spans="3:5" s="38" customFormat="1">
      <c r="C499" s="237"/>
      <c r="E499" s="238"/>
    </row>
    <row r="500" spans="3:5" s="38" customFormat="1">
      <c r="C500" s="237"/>
      <c r="E500" s="238"/>
    </row>
    <row r="501" spans="3:5" s="38" customFormat="1">
      <c r="C501" s="237"/>
      <c r="E501" s="238"/>
    </row>
    <row r="502" spans="3:5" s="38" customFormat="1">
      <c r="C502" s="237"/>
      <c r="E502" s="238"/>
    </row>
    <row r="503" spans="3:5" s="38" customFormat="1">
      <c r="C503" s="237"/>
      <c r="E503" s="238"/>
    </row>
    <row r="504" spans="3:5" s="38" customFormat="1">
      <c r="C504" s="237"/>
      <c r="E504" s="238"/>
    </row>
    <row r="505" spans="3:5" s="38" customFormat="1">
      <c r="C505" s="237"/>
      <c r="E505" s="238"/>
    </row>
    <row r="506" spans="3:5" s="38" customFormat="1">
      <c r="C506" s="237"/>
      <c r="E506" s="238"/>
    </row>
    <row r="507" spans="3:5" s="38" customFormat="1">
      <c r="C507" s="237"/>
      <c r="E507" s="238"/>
    </row>
    <row r="508" spans="3:5" s="38" customFormat="1">
      <c r="C508" s="237"/>
      <c r="E508" s="238"/>
    </row>
    <row r="509" spans="3:5" s="38" customFormat="1">
      <c r="C509" s="237"/>
      <c r="E509" s="238"/>
    </row>
    <row r="510" spans="3:5" s="38" customFormat="1">
      <c r="C510" s="237"/>
      <c r="E510" s="238"/>
    </row>
    <row r="511" spans="3:5" s="38" customFormat="1">
      <c r="C511" s="237"/>
      <c r="E511" s="238"/>
    </row>
    <row r="512" spans="3:5" s="38" customFormat="1">
      <c r="C512" s="237"/>
      <c r="E512" s="238"/>
    </row>
    <row r="513" spans="3:5" s="38" customFormat="1">
      <c r="C513" s="237"/>
      <c r="E513" s="238"/>
    </row>
    <row r="514" spans="3:5" s="38" customFormat="1">
      <c r="C514" s="237"/>
      <c r="E514" s="238"/>
    </row>
    <row r="515" spans="3:5" s="38" customFormat="1">
      <c r="C515" s="237"/>
      <c r="E515" s="238"/>
    </row>
    <row r="516" spans="3:5" s="38" customFormat="1">
      <c r="C516" s="237"/>
      <c r="E516" s="238"/>
    </row>
    <row r="517" spans="3:5" s="38" customFormat="1">
      <c r="C517" s="237"/>
      <c r="E517" s="238"/>
    </row>
    <row r="518" spans="3:5" s="38" customFormat="1">
      <c r="C518" s="237"/>
      <c r="E518" s="238"/>
    </row>
    <row r="519" spans="3:5" s="38" customFormat="1">
      <c r="C519" s="237"/>
      <c r="E519" s="238"/>
    </row>
    <row r="520" spans="3:5" s="38" customFormat="1">
      <c r="C520" s="237"/>
      <c r="E520" s="238"/>
    </row>
    <row r="521" spans="3:5" s="38" customFormat="1">
      <c r="C521" s="237"/>
      <c r="E521" s="238"/>
    </row>
    <row r="522" spans="3:5" s="38" customFormat="1">
      <c r="C522" s="237"/>
      <c r="E522" s="238"/>
    </row>
    <row r="523" spans="3:5" s="38" customFormat="1">
      <c r="C523" s="237"/>
      <c r="E523" s="238"/>
    </row>
    <row r="524" spans="3:5" s="38" customFormat="1">
      <c r="C524" s="237"/>
      <c r="E524" s="238"/>
    </row>
    <row r="525" spans="3:5" s="38" customFormat="1">
      <c r="C525" s="237"/>
      <c r="E525" s="238"/>
    </row>
    <row r="526" spans="3:5" s="38" customFormat="1">
      <c r="C526" s="237"/>
      <c r="E526" s="238"/>
    </row>
    <row r="527" spans="3:5" s="38" customFormat="1">
      <c r="C527" s="237"/>
      <c r="E527" s="238"/>
    </row>
    <row r="528" spans="3:5" s="38" customFormat="1">
      <c r="C528" s="237"/>
      <c r="E528" s="238"/>
    </row>
    <row r="529" spans="3:5" s="38" customFormat="1">
      <c r="C529" s="237"/>
      <c r="E529" s="238"/>
    </row>
    <row r="530" spans="3:5" s="38" customFormat="1">
      <c r="C530" s="237"/>
      <c r="E530" s="238"/>
    </row>
    <row r="531" spans="3:5" s="38" customFormat="1">
      <c r="C531" s="237"/>
      <c r="E531" s="238"/>
    </row>
    <row r="532" spans="3:5" s="38" customFormat="1">
      <c r="C532" s="237"/>
      <c r="E532" s="238"/>
    </row>
    <row r="533" spans="3:5" s="38" customFormat="1">
      <c r="C533" s="237"/>
      <c r="E533" s="238"/>
    </row>
    <row r="534" spans="3:5" s="38" customFormat="1">
      <c r="C534" s="237"/>
      <c r="E534" s="238"/>
    </row>
    <row r="535" spans="3:5" s="38" customFormat="1">
      <c r="C535" s="237"/>
      <c r="E535" s="238"/>
    </row>
    <row r="536" spans="3:5" s="38" customFormat="1">
      <c r="C536" s="237"/>
      <c r="E536" s="238"/>
    </row>
    <row r="537" spans="3:5" s="38" customFormat="1">
      <c r="C537" s="237"/>
      <c r="E537" s="238"/>
    </row>
    <row r="538" spans="3:5" s="38" customFormat="1">
      <c r="C538" s="237"/>
      <c r="E538" s="238"/>
    </row>
    <row r="539" spans="3:5" s="38" customFormat="1">
      <c r="C539" s="237"/>
      <c r="E539" s="238"/>
    </row>
    <row r="540" spans="3:5" s="38" customFormat="1">
      <c r="C540" s="237"/>
      <c r="E540" s="238"/>
    </row>
    <row r="541" spans="3:5" s="38" customFormat="1">
      <c r="C541" s="237"/>
      <c r="E541" s="238"/>
    </row>
    <row r="542" spans="3:5" s="38" customFormat="1">
      <c r="C542" s="237"/>
      <c r="E542" s="238"/>
    </row>
    <row r="543" spans="3:5" s="38" customFormat="1">
      <c r="C543" s="237"/>
      <c r="E543" s="238"/>
    </row>
    <row r="544" spans="3:5" s="38" customFormat="1">
      <c r="C544" s="237"/>
      <c r="E544" s="238"/>
    </row>
    <row r="545" spans="3:5" s="38" customFormat="1">
      <c r="C545" s="237"/>
      <c r="E545" s="238"/>
    </row>
    <row r="546" spans="3:5" s="38" customFormat="1">
      <c r="C546" s="237"/>
      <c r="E546" s="238"/>
    </row>
    <row r="547" spans="3:5" s="38" customFormat="1">
      <c r="C547" s="237"/>
      <c r="E547" s="238"/>
    </row>
    <row r="548" spans="3:5" s="38" customFormat="1">
      <c r="C548" s="237"/>
      <c r="E548" s="238"/>
    </row>
    <row r="549" spans="3:5" s="38" customFormat="1">
      <c r="C549" s="237"/>
      <c r="E549" s="238"/>
    </row>
    <row r="550" spans="3:5" s="38" customFormat="1">
      <c r="C550" s="237"/>
      <c r="E550" s="238"/>
    </row>
    <row r="551" spans="3:5" s="38" customFormat="1">
      <c r="C551" s="237"/>
      <c r="E551" s="238"/>
    </row>
    <row r="552" spans="3:5" s="38" customFormat="1">
      <c r="C552" s="237"/>
      <c r="E552" s="238"/>
    </row>
    <row r="553" spans="3:5" s="38" customFormat="1">
      <c r="C553" s="237"/>
      <c r="E553" s="238"/>
    </row>
    <row r="554" spans="3:5" s="38" customFormat="1">
      <c r="C554" s="237"/>
      <c r="E554" s="238"/>
    </row>
    <row r="555" spans="3:5" s="38" customFormat="1">
      <c r="C555" s="237"/>
      <c r="E555" s="238"/>
    </row>
    <row r="556" spans="3:5" s="38" customFormat="1">
      <c r="C556" s="237"/>
      <c r="E556" s="238"/>
    </row>
    <row r="557" spans="3:5" s="38" customFormat="1">
      <c r="C557" s="237"/>
      <c r="E557" s="238"/>
    </row>
    <row r="558" spans="3:5" s="38" customFormat="1">
      <c r="C558" s="237"/>
      <c r="E558" s="238"/>
    </row>
    <row r="559" spans="3:5" s="38" customFormat="1">
      <c r="C559" s="237"/>
      <c r="E559" s="238"/>
    </row>
    <row r="560" spans="3:5" s="38" customFormat="1">
      <c r="C560" s="237"/>
      <c r="E560" s="238"/>
    </row>
    <row r="561" spans="3:5" s="38" customFormat="1">
      <c r="C561" s="237"/>
      <c r="E561" s="238"/>
    </row>
    <row r="562" spans="3:5" s="38" customFormat="1">
      <c r="C562" s="237"/>
      <c r="E562" s="238"/>
    </row>
    <row r="563" spans="3:5" s="38" customFormat="1">
      <c r="C563" s="237"/>
      <c r="E563" s="238"/>
    </row>
    <row r="564" spans="3:5" s="38" customFormat="1">
      <c r="C564" s="237"/>
      <c r="E564" s="238"/>
    </row>
    <row r="565" spans="3:5" s="38" customFormat="1">
      <c r="C565" s="237"/>
      <c r="E565" s="238"/>
    </row>
    <row r="566" spans="3:5" s="38" customFormat="1">
      <c r="C566" s="237"/>
      <c r="E566" s="238"/>
    </row>
    <row r="567" spans="3:5" s="38" customFormat="1">
      <c r="C567" s="237"/>
      <c r="E567" s="238"/>
    </row>
    <row r="568" spans="3:5" s="38" customFormat="1">
      <c r="C568" s="237"/>
      <c r="E568" s="238"/>
    </row>
    <row r="569" spans="3:5" s="38" customFormat="1">
      <c r="C569" s="237"/>
      <c r="E569" s="238"/>
    </row>
    <row r="570" spans="3:5" s="38" customFormat="1">
      <c r="C570" s="237"/>
      <c r="E570" s="238"/>
    </row>
    <row r="571" spans="3:5" s="38" customFormat="1">
      <c r="C571" s="237"/>
      <c r="E571" s="238"/>
    </row>
    <row r="572" spans="3:5" s="38" customFormat="1">
      <c r="C572" s="237"/>
      <c r="E572" s="238"/>
    </row>
    <row r="573" spans="3:5" s="38" customFormat="1">
      <c r="C573" s="237"/>
      <c r="E573" s="238"/>
    </row>
    <row r="574" spans="3:5" s="38" customFormat="1">
      <c r="C574" s="237"/>
      <c r="E574" s="238"/>
    </row>
    <row r="575" spans="3:5" s="38" customFormat="1">
      <c r="C575" s="237"/>
      <c r="E575" s="238"/>
    </row>
    <row r="576" spans="3:5" s="38" customFormat="1">
      <c r="C576" s="237"/>
      <c r="E576" s="238"/>
    </row>
    <row r="577" spans="3:5" s="38" customFormat="1">
      <c r="C577" s="237"/>
      <c r="E577" s="238"/>
    </row>
    <row r="578" spans="3:5" s="38" customFormat="1">
      <c r="C578" s="237"/>
      <c r="E578" s="238"/>
    </row>
    <row r="579" spans="3:5" s="38" customFormat="1">
      <c r="C579" s="237"/>
      <c r="E579" s="238"/>
    </row>
    <row r="580" spans="3:5" s="38" customFormat="1">
      <c r="C580" s="237"/>
      <c r="E580" s="238"/>
    </row>
    <row r="581" spans="3:5" s="38" customFormat="1">
      <c r="C581" s="237"/>
      <c r="E581" s="238"/>
    </row>
    <row r="582" spans="3:5" s="38" customFormat="1">
      <c r="C582" s="237"/>
      <c r="E582" s="238"/>
    </row>
  </sheetData>
  <mergeCells count="22">
    <mergeCell ref="B72:E72"/>
    <mergeCell ref="B73:C73"/>
    <mergeCell ref="B83:E83"/>
    <mergeCell ref="B84:C84"/>
    <mergeCell ref="B34:E34"/>
    <mergeCell ref="B35:C35"/>
    <mergeCell ref="B43:E43"/>
    <mergeCell ref="B44:C44"/>
    <mergeCell ref="B56:E56"/>
    <mergeCell ref="B57:C57"/>
    <mergeCell ref="B32:E32"/>
    <mergeCell ref="B1:E1"/>
    <mergeCell ref="B3:E3"/>
    <mergeCell ref="B5:E5"/>
    <mergeCell ref="B6:C6"/>
    <mergeCell ref="B14:E14"/>
    <mergeCell ref="B15:E15"/>
    <mergeCell ref="B17:E17"/>
    <mergeCell ref="B18:C18"/>
    <mergeCell ref="B24:E24"/>
    <mergeCell ref="B25:C25"/>
    <mergeCell ref="B31:E31"/>
  </mergeCells>
  <printOptions horizontalCentered="1"/>
  <pageMargins left="0.23622047244094491" right="0.23622047244094491" top="0.19685039370078741" bottom="0.19685039370078741" header="0.19685039370078741" footer="0.19685039370078741"/>
  <pageSetup paperSize="11" scale="83" fitToHeight="0" orientation="landscape" r:id="rId1"/>
  <headerFooter differentFirst="1">
    <oddFooter>&amp;C&amp;10Page &amp;P/&amp;N</oddFooter>
  </headerFooter>
  <rowBreaks count="2" manualBreakCount="2">
    <brk id="54" max="5" man="1"/>
    <brk id="81"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pageSetUpPr fitToPage="1"/>
  </sheetPr>
  <dimension ref="B1:K22"/>
  <sheetViews>
    <sheetView showGridLines="0" view="pageBreakPreview" zoomScale="85" zoomScaleNormal="100" zoomScaleSheetLayoutView="85" workbookViewId="0">
      <selection activeCell="C10" sqref="C10"/>
    </sheetView>
  </sheetViews>
  <sheetFormatPr baseColWidth="10" defaultColWidth="11.42578125" defaultRowHeight="15"/>
  <cols>
    <col min="1" max="1" width="3.42578125" customWidth="1"/>
    <col min="2" max="3" width="16.85546875" customWidth="1"/>
    <col min="4" max="4" width="17.7109375" customWidth="1"/>
    <col min="5" max="5" width="7.5703125" customWidth="1"/>
    <col min="6" max="6" width="2.5703125" customWidth="1"/>
    <col min="7" max="9" width="16.85546875" customWidth="1"/>
    <col min="10" max="10" width="9.7109375" customWidth="1"/>
  </cols>
  <sheetData>
    <row r="1" spans="2:11" ht="45.75" customHeight="1">
      <c r="B1" s="359" t="s">
        <v>903</v>
      </c>
      <c r="C1" s="359"/>
      <c r="D1" s="359"/>
      <c r="E1" s="359"/>
      <c r="F1" s="359"/>
      <c r="G1" s="359"/>
      <c r="H1" s="359"/>
      <c r="I1" s="359"/>
      <c r="J1" s="359"/>
    </row>
    <row r="3" spans="2:11" ht="15.75" customHeight="1">
      <c r="B3" s="358" t="s">
        <v>250</v>
      </c>
      <c r="C3" s="358"/>
      <c r="D3" s="358"/>
      <c r="E3" s="358"/>
      <c r="F3" s="358"/>
      <c r="G3" s="358"/>
      <c r="H3" s="358"/>
      <c r="I3" s="358"/>
      <c r="J3" s="358"/>
    </row>
    <row r="4" spans="2:11" s="46" customFormat="1" ht="7.5" customHeight="1">
      <c r="B4" s="32"/>
      <c r="C4" s="32"/>
      <c r="D4" s="32"/>
      <c r="E4" s="32"/>
      <c r="F4" s="32"/>
      <c r="G4" s="32"/>
      <c r="H4" s="32"/>
      <c r="I4" s="32"/>
      <c r="J4" s="32"/>
    </row>
    <row r="5" spans="2:11" s="1" customFormat="1" ht="14.25">
      <c r="B5" s="33" t="s">
        <v>251</v>
      </c>
      <c r="C5" s="33"/>
      <c r="D5" s="33"/>
      <c r="E5" s="33"/>
    </row>
    <row r="6" spans="2:11" s="1" customFormat="1" ht="14.25">
      <c r="B6" s="34" t="s">
        <v>252</v>
      </c>
      <c r="C6" s="34"/>
      <c r="D6" s="34"/>
      <c r="E6" s="34"/>
    </row>
    <row r="7" spans="2:11" s="1" customFormat="1" ht="14.25">
      <c r="B7" s="47"/>
      <c r="C7" s="47"/>
    </row>
    <row r="8" spans="2:11" s="11" customFormat="1" ht="46.5" customHeight="1">
      <c r="B8" s="360" t="s">
        <v>896</v>
      </c>
      <c r="C8" s="361"/>
      <c r="D8" s="362"/>
      <c r="G8" s="363" t="s">
        <v>897</v>
      </c>
      <c r="H8" s="364"/>
      <c r="I8" s="365"/>
      <c r="K8" s="111"/>
    </row>
    <row r="9" spans="2:11" s="11" customFormat="1" ht="6.75" customHeight="1"/>
    <row r="10" spans="2:11" s="11" customFormat="1" ht="30" customHeight="1">
      <c r="B10" s="299" t="s">
        <v>249</v>
      </c>
      <c r="C10" s="299">
        <v>2018</v>
      </c>
      <c r="D10" s="299">
        <v>2017</v>
      </c>
      <c r="F10" s="12"/>
      <c r="G10" s="299" t="s">
        <v>249</v>
      </c>
      <c r="H10" s="299">
        <v>2018</v>
      </c>
      <c r="I10" s="299">
        <v>2017</v>
      </c>
    </row>
    <row r="11" spans="2:11" s="11" customFormat="1" ht="12.75">
      <c r="B11" s="300" t="s">
        <v>245</v>
      </c>
      <c r="C11" s="302">
        <v>2.0299999999999998</v>
      </c>
      <c r="D11" s="301">
        <v>-0.43673375665385</v>
      </c>
      <c r="G11" s="300" t="s">
        <v>245</v>
      </c>
      <c r="H11" s="303">
        <v>4.41</v>
      </c>
      <c r="I11" s="301">
        <v>-0.91899856738502694</v>
      </c>
    </row>
    <row r="12" spans="2:11" s="11" customFormat="1" ht="12.75">
      <c r="B12" s="300" t="s">
        <v>246</v>
      </c>
      <c r="C12" s="301">
        <v>-0.78</v>
      </c>
      <c r="D12" s="302">
        <f>0.608435586472499-D11</f>
        <v>1.0451693431263489</v>
      </c>
      <c r="G12" s="300" t="s">
        <v>246</v>
      </c>
      <c r="H12" s="303">
        <v>-1.6</v>
      </c>
      <c r="I12" s="302">
        <f>1.24112367450072-I11</f>
        <v>2.1601222418857469</v>
      </c>
    </row>
    <row r="13" spans="2:11" s="11" customFormat="1" ht="12.75">
      <c r="B13" s="300" t="s">
        <v>549</v>
      </c>
      <c r="C13" s="301">
        <v>-0.75</v>
      </c>
      <c r="D13" s="302">
        <v>0.46097727813225103</v>
      </c>
      <c r="G13" s="300" t="s">
        <v>549</v>
      </c>
      <c r="H13" s="303">
        <v>-1.72</v>
      </c>
      <c r="I13" s="302">
        <v>0.9731441417292801</v>
      </c>
    </row>
    <row r="14" spans="2:11" s="11" customFormat="1" ht="12.75">
      <c r="B14" s="300" t="s">
        <v>550</v>
      </c>
      <c r="C14" s="301">
        <v>-4.1399999999999997</v>
      </c>
      <c r="D14" s="301">
        <v>-1.3953062042595699</v>
      </c>
      <c r="G14" s="300" t="s">
        <v>550</v>
      </c>
      <c r="H14" s="303">
        <v>-9.19</v>
      </c>
      <c r="I14" s="301">
        <v>-2.940455977276291</v>
      </c>
    </row>
    <row r="15" spans="2:11" s="11" customFormat="1" ht="12.75">
      <c r="C15" s="10"/>
      <c r="H15" s="10"/>
    </row>
    <row r="16" spans="2:11" s="11" customFormat="1" ht="12.75">
      <c r="B16" s="300" t="s">
        <v>247</v>
      </c>
      <c r="C16" s="302">
        <f>C11+C12</f>
        <v>1.2499999999999998</v>
      </c>
      <c r="D16" s="302">
        <f>D11+D12</f>
        <v>0.60843558647249885</v>
      </c>
      <c r="G16" s="300" t="s">
        <v>247</v>
      </c>
      <c r="H16" s="302">
        <f>H11+H12</f>
        <v>2.81</v>
      </c>
      <c r="I16" s="302">
        <f>I11+I12</f>
        <v>1.2411236745007199</v>
      </c>
    </row>
    <row r="17" spans="2:9" s="11" customFormat="1" ht="12.75">
      <c r="B17" s="300" t="s">
        <v>551</v>
      </c>
      <c r="C17" s="301">
        <f>C13+C14</f>
        <v>-4.8899999999999997</v>
      </c>
      <c r="D17" s="301">
        <f>D13+D14</f>
        <v>-0.93432892612731888</v>
      </c>
      <c r="G17" s="300" t="s">
        <v>551</v>
      </c>
      <c r="H17" s="301">
        <f>H13+H14</f>
        <v>-10.91</v>
      </c>
      <c r="I17" s="301">
        <f>I13+I14</f>
        <v>-1.9673118355470109</v>
      </c>
    </row>
    <row r="18" spans="2:9" s="11" customFormat="1" ht="12.75">
      <c r="C18" s="10"/>
      <c r="H18" s="10"/>
    </row>
    <row r="19" spans="2:9" s="11" customFormat="1" ht="12.75">
      <c r="B19" s="300" t="s">
        <v>552</v>
      </c>
      <c r="C19" s="301">
        <f>SUM(C16:C17)</f>
        <v>-3.6399999999999997</v>
      </c>
      <c r="D19" s="301">
        <f>SUM(D16:D17)</f>
        <v>-0.32589333965482004</v>
      </c>
      <c r="G19" s="300" t="s">
        <v>552</v>
      </c>
      <c r="H19" s="301">
        <f>SUM(H16:H17)</f>
        <v>-8.1</v>
      </c>
      <c r="I19" s="301">
        <f>I16+I17</f>
        <v>-0.72618816104629103</v>
      </c>
    </row>
    <row r="20" spans="2:9" s="11" customFormat="1" ht="12.75"/>
    <row r="21" spans="2:9" s="11" customFormat="1" ht="12.75">
      <c r="B21" s="49" t="s">
        <v>248</v>
      </c>
      <c r="C21" s="49"/>
      <c r="G21" s="48"/>
      <c r="H21" s="48"/>
    </row>
    <row r="22" spans="2:9">
      <c r="B22" s="1"/>
      <c r="C22" s="1"/>
    </row>
  </sheetData>
  <mergeCells count="4">
    <mergeCell ref="B3:J3"/>
    <mergeCell ref="B1:J1"/>
    <mergeCell ref="B8:D8"/>
    <mergeCell ref="G8:I8"/>
  </mergeCells>
  <printOptions horizontalCentered="1"/>
  <pageMargins left="0.23622047244094491" right="0.23622047244094491" top="0.19685039370078741" bottom="0.19685039370078741" header="0.19685039370078741" footer="0.19685039370078741"/>
  <pageSetup paperSize="11" scale="79" fitToHeight="0" orientation="landscape" r:id="rId1"/>
  <headerFooter differentFirst="1">
    <oddFooter>&amp;C&amp;10Page &amp;P/&amp;N</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71"/>
  <sheetViews>
    <sheetView showGridLines="0" view="pageBreakPreview" zoomScale="55" zoomScaleNormal="70" zoomScaleSheetLayoutView="55" workbookViewId="0">
      <selection activeCell="A6" sqref="A6"/>
    </sheetView>
  </sheetViews>
  <sheetFormatPr baseColWidth="10" defaultColWidth="11.42578125" defaultRowHeight="20.25"/>
  <cols>
    <col min="1" max="1" width="12.7109375" style="23" customWidth="1"/>
    <col min="2" max="2" width="35.42578125" style="24" customWidth="1"/>
    <col min="3" max="3" width="15.85546875" style="1" customWidth="1"/>
    <col min="4" max="4" width="17" style="1" customWidth="1"/>
    <col min="5" max="7" width="15.85546875" style="1" customWidth="1"/>
    <col min="8" max="8" width="25" style="1" customWidth="1"/>
    <col min="9" max="9" width="18" style="1" customWidth="1"/>
    <col min="10" max="10" width="16.85546875" style="1" customWidth="1"/>
    <col min="11" max="16384" width="11.42578125" style="1"/>
  </cols>
  <sheetData>
    <row r="2" spans="1:10" ht="31.5" customHeight="1">
      <c r="A2" s="335" t="s">
        <v>834</v>
      </c>
      <c r="B2" s="335"/>
      <c r="C2" s="335"/>
      <c r="D2" s="335"/>
      <c r="E2" s="335"/>
      <c r="F2" s="335"/>
      <c r="G2" s="335"/>
      <c r="H2" s="335"/>
      <c r="I2" s="335"/>
      <c r="J2" s="335"/>
    </row>
    <row r="3" spans="1:10" ht="18.75" customHeight="1">
      <c r="A3" s="102" t="s">
        <v>1144</v>
      </c>
      <c r="B3" s="65"/>
    </row>
    <row r="4" spans="1:10" s="15" customFormat="1" ht="76.5" customHeight="1">
      <c r="A4" s="336" t="s">
        <v>890</v>
      </c>
      <c r="B4" s="336"/>
      <c r="C4" s="338" t="s">
        <v>827</v>
      </c>
      <c r="D4" s="338"/>
      <c r="E4" s="338"/>
      <c r="F4" s="338"/>
      <c r="G4" s="338"/>
      <c r="H4" s="116" t="s">
        <v>900</v>
      </c>
      <c r="I4" s="339" t="s">
        <v>828</v>
      </c>
      <c r="J4" s="339"/>
    </row>
    <row r="5" spans="1:10" s="15" customFormat="1" ht="108.75" customHeight="1">
      <c r="A5" s="337"/>
      <c r="B5" s="337"/>
      <c r="C5" s="118" t="s">
        <v>835</v>
      </c>
      <c r="D5" s="118" t="s">
        <v>219</v>
      </c>
      <c r="E5" s="118" t="s">
        <v>220</v>
      </c>
      <c r="F5" s="118" t="s">
        <v>836</v>
      </c>
      <c r="G5" s="118" t="s">
        <v>837</v>
      </c>
      <c r="H5" s="117" t="s">
        <v>901</v>
      </c>
      <c r="I5" s="119" t="s">
        <v>221</v>
      </c>
      <c r="J5" s="119" t="s">
        <v>1147</v>
      </c>
    </row>
    <row r="6" spans="1:10" s="8" customFormat="1" ht="51.75" customHeight="1">
      <c r="A6" s="112" t="s">
        <v>3</v>
      </c>
      <c r="B6" s="26" t="s">
        <v>3</v>
      </c>
      <c r="C6" s="127" t="s">
        <v>236</v>
      </c>
      <c r="D6" s="128" t="s">
        <v>236</v>
      </c>
      <c r="E6" s="128" t="s">
        <v>236</v>
      </c>
      <c r="F6" s="128" t="s">
        <v>236</v>
      </c>
      <c r="G6" s="128" t="s">
        <v>236</v>
      </c>
      <c r="H6" s="120" t="s">
        <v>236</v>
      </c>
      <c r="I6" s="57" t="s">
        <v>891</v>
      </c>
      <c r="J6" s="58" t="s">
        <v>236</v>
      </c>
    </row>
    <row r="7" spans="1:10" s="27" customFormat="1" ht="6.75" customHeight="1">
      <c r="A7" s="63"/>
      <c r="B7" s="63"/>
      <c r="C7" s="55"/>
      <c r="D7" s="56"/>
      <c r="E7" s="56"/>
      <c r="F7" s="56"/>
      <c r="G7" s="56"/>
      <c r="H7" s="56"/>
      <c r="I7" s="56"/>
      <c r="J7" s="56"/>
    </row>
    <row r="8" spans="1:10" s="8" customFormat="1" ht="36.75" customHeight="1">
      <c r="A8" s="333" t="s">
        <v>829</v>
      </c>
      <c r="B8" s="28" t="s">
        <v>11</v>
      </c>
      <c r="C8" s="129" t="s">
        <v>236</v>
      </c>
      <c r="D8" s="130" t="s">
        <v>236</v>
      </c>
      <c r="E8" s="130" t="s">
        <v>236</v>
      </c>
      <c r="F8" s="130" t="s">
        <v>236</v>
      </c>
      <c r="G8" s="130" t="s">
        <v>236</v>
      </c>
      <c r="H8" s="121" t="s">
        <v>236</v>
      </c>
      <c r="I8" s="59"/>
      <c r="J8" s="59" t="s">
        <v>236</v>
      </c>
    </row>
    <row r="9" spans="1:10" s="8" customFormat="1" ht="36.75" customHeight="1">
      <c r="A9" s="333"/>
      <c r="B9" s="28" t="s">
        <v>38</v>
      </c>
      <c r="C9" s="129" t="s">
        <v>236</v>
      </c>
      <c r="D9" s="130" t="s">
        <v>236</v>
      </c>
      <c r="E9" s="130"/>
      <c r="F9" s="130" t="s">
        <v>236</v>
      </c>
      <c r="G9" s="130" t="s">
        <v>236</v>
      </c>
      <c r="H9" s="123"/>
      <c r="I9" s="106"/>
      <c r="J9" s="106"/>
    </row>
    <row r="10" spans="1:10" s="8" customFormat="1" ht="36.75" customHeight="1">
      <c r="A10" s="333"/>
      <c r="B10" s="26" t="s">
        <v>39</v>
      </c>
      <c r="C10" s="127" t="s">
        <v>236</v>
      </c>
      <c r="D10" s="128" t="s">
        <v>236</v>
      </c>
      <c r="E10" s="128" t="s">
        <v>236</v>
      </c>
      <c r="F10" s="128" t="s">
        <v>236</v>
      </c>
      <c r="G10" s="128" t="s">
        <v>236</v>
      </c>
      <c r="H10" s="122" t="s">
        <v>236</v>
      </c>
      <c r="I10" s="58"/>
      <c r="J10" s="58" t="s">
        <v>236</v>
      </c>
    </row>
    <row r="11" spans="1:10" s="27" customFormat="1" ht="6.75" customHeight="1">
      <c r="A11" s="67"/>
      <c r="B11" s="63"/>
      <c r="C11" s="55"/>
      <c r="D11" s="56"/>
      <c r="E11" s="56"/>
      <c r="F11" s="56"/>
      <c r="G11" s="56"/>
      <c r="H11" s="56"/>
      <c r="I11" s="56"/>
      <c r="J11" s="56"/>
    </row>
    <row r="12" spans="1:10" s="8" customFormat="1" ht="36.75" customHeight="1">
      <c r="A12" s="340" t="s">
        <v>833</v>
      </c>
      <c r="B12" s="28" t="s">
        <v>171</v>
      </c>
      <c r="C12" s="129" t="s">
        <v>236</v>
      </c>
      <c r="D12" s="130" t="s">
        <v>236</v>
      </c>
      <c r="E12" s="130"/>
      <c r="F12" s="130"/>
      <c r="G12" s="130" t="s">
        <v>236</v>
      </c>
      <c r="H12" s="121"/>
      <c r="I12" s="59"/>
      <c r="J12" s="59"/>
    </row>
    <row r="13" spans="1:10" s="8" customFormat="1" ht="36.75" customHeight="1">
      <c r="A13" s="340"/>
      <c r="B13" s="25" t="s">
        <v>224</v>
      </c>
      <c r="C13" s="131" t="s">
        <v>236</v>
      </c>
      <c r="D13" s="132" t="s">
        <v>236</v>
      </c>
      <c r="E13" s="132" t="s">
        <v>236</v>
      </c>
      <c r="F13" s="132"/>
      <c r="G13" s="132" t="s">
        <v>236</v>
      </c>
      <c r="H13" s="123" t="s">
        <v>236</v>
      </c>
      <c r="I13" s="57"/>
      <c r="J13" s="57"/>
    </row>
    <row r="14" spans="1:10" s="8" customFormat="1" ht="36.75" customHeight="1">
      <c r="A14" s="340"/>
      <c r="B14" s="25" t="s">
        <v>28</v>
      </c>
      <c r="C14" s="131" t="s">
        <v>236</v>
      </c>
      <c r="D14" s="132" t="s">
        <v>236</v>
      </c>
      <c r="E14" s="132" t="s">
        <v>236</v>
      </c>
      <c r="F14" s="132" t="s">
        <v>236</v>
      </c>
      <c r="G14" s="132" t="s">
        <v>236</v>
      </c>
      <c r="H14" s="123" t="s">
        <v>236</v>
      </c>
      <c r="I14" s="57" t="s">
        <v>230</v>
      </c>
      <c r="J14" s="57" t="s">
        <v>236</v>
      </c>
    </row>
    <row r="15" spans="1:10" s="8" customFormat="1" ht="36.75" customHeight="1">
      <c r="A15" s="340"/>
      <c r="B15" s="25" t="s">
        <v>48</v>
      </c>
      <c r="C15" s="131" t="s">
        <v>236</v>
      </c>
      <c r="D15" s="132" t="s">
        <v>236</v>
      </c>
      <c r="E15" s="132"/>
      <c r="F15" s="132" t="s">
        <v>236</v>
      </c>
      <c r="G15" s="132"/>
      <c r="H15" s="123" t="s">
        <v>236</v>
      </c>
      <c r="I15" s="57"/>
      <c r="J15" s="57"/>
    </row>
    <row r="16" spans="1:10" s="8" customFormat="1" ht="36.75" customHeight="1">
      <c r="A16" s="340"/>
      <c r="B16" s="25" t="s">
        <v>51</v>
      </c>
      <c r="C16" s="131" t="s">
        <v>236</v>
      </c>
      <c r="D16" s="132" t="s">
        <v>236</v>
      </c>
      <c r="E16" s="132"/>
      <c r="F16" s="132"/>
      <c r="G16" s="132"/>
      <c r="H16" s="123"/>
      <c r="I16" s="57"/>
      <c r="J16" s="57"/>
    </row>
    <row r="17" spans="1:10" s="8" customFormat="1" ht="36.75" customHeight="1">
      <c r="A17" s="340"/>
      <c r="B17" s="25" t="s">
        <v>52</v>
      </c>
      <c r="C17" s="131" t="s">
        <v>236</v>
      </c>
      <c r="D17" s="132" t="s">
        <v>236</v>
      </c>
      <c r="E17" s="132" t="s">
        <v>236</v>
      </c>
      <c r="F17" s="132" t="s">
        <v>236</v>
      </c>
      <c r="G17" s="132" t="s">
        <v>236</v>
      </c>
      <c r="H17" s="123" t="s">
        <v>236</v>
      </c>
      <c r="I17" s="57"/>
      <c r="J17" s="57" t="s">
        <v>236</v>
      </c>
    </row>
    <row r="18" spans="1:10" s="8" customFormat="1" ht="36.75" customHeight="1">
      <c r="A18" s="340"/>
      <c r="B18" s="28" t="s">
        <v>225</v>
      </c>
      <c r="C18" s="129" t="s">
        <v>236</v>
      </c>
      <c r="D18" s="130" t="s">
        <v>236</v>
      </c>
      <c r="E18" s="130"/>
      <c r="F18" s="129" t="s">
        <v>236</v>
      </c>
      <c r="G18" s="130"/>
      <c r="H18" s="123"/>
      <c r="I18" s="59"/>
      <c r="J18" s="59"/>
    </row>
    <row r="19" spans="1:10" s="8" customFormat="1" ht="36.75" customHeight="1">
      <c r="A19" s="340"/>
      <c r="B19" s="25" t="s">
        <v>158</v>
      </c>
      <c r="C19" s="131"/>
      <c r="D19" s="132" t="s">
        <v>236</v>
      </c>
      <c r="E19" s="132" t="s">
        <v>236</v>
      </c>
      <c r="F19" s="132"/>
      <c r="G19" s="132"/>
      <c r="H19" s="123"/>
      <c r="I19" s="60"/>
      <c r="J19" s="60"/>
    </row>
    <row r="20" spans="1:10" s="8" customFormat="1" ht="36.75" customHeight="1">
      <c r="A20" s="340"/>
      <c r="B20" s="25" t="s">
        <v>61</v>
      </c>
      <c r="C20" s="131" t="s">
        <v>236</v>
      </c>
      <c r="D20" s="132" t="s">
        <v>236</v>
      </c>
      <c r="E20" s="132" t="s">
        <v>236</v>
      </c>
      <c r="F20" s="132" t="s">
        <v>236</v>
      </c>
      <c r="G20" s="132"/>
      <c r="H20" s="123" t="s">
        <v>236</v>
      </c>
      <c r="I20" s="57"/>
      <c r="J20" s="57"/>
    </row>
    <row r="21" spans="1:10" s="8" customFormat="1" ht="36.75" customHeight="1">
      <c r="A21" s="340"/>
      <c r="B21" s="25" t="s">
        <v>62</v>
      </c>
      <c r="C21" s="131" t="s">
        <v>236</v>
      </c>
      <c r="D21" s="132" t="s">
        <v>236</v>
      </c>
      <c r="E21" s="132"/>
      <c r="F21" s="132"/>
      <c r="G21" s="132"/>
      <c r="H21" s="123" t="s">
        <v>236</v>
      </c>
      <c r="I21" s="57"/>
      <c r="J21" s="57"/>
    </row>
    <row r="22" spans="1:10" s="8" customFormat="1" ht="36.75" customHeight="1">
      <c r="A22" s="340"/>
      <c r="B22" s="25" t="s">
        <v>63</v>
      </c>
      <c r="C22" s="131" t="s">
        <v>236</v>
      </c>
      <c r="D22" s="132"/>
      <c r="E22" s="132" t="s">
        <v>236</v>
      </c>
      <c r="F22" s="132" t="s">
        <v>236</v>
      </c>
      <c r="G22" s="132" t="s">
        <v>236</v>
      </c>
      <c r="H22" s="123" t="s">
        <v>236</v>
      </c>
      <c r="I22" s="57" t="s">
        <v>232</v>
      </c>
      <c r="J22" s="57" t="s">
        <v>236</v>
      </c>
    </row>
    <row r="23" spans="1:10" s="8" customFormat="1" ht="36.75" customHeight="1">
      <c r="A23" s="340"/>
      <c r="B23" s="25" t="s">
        <v>226</v>
      </c>
      <c r="C23" s="131"/>
      <c r="D23" s="132"/>
      <c r="E23" s="132"/>
      <c r="F23" s="132"/>
      <c r="G23" s="132"/>
      <c r="H23" s="123"/>
      <c r="I23" s="57"/>
      <c r="J23" s="57" t="s">
        <v>236</v>
      </c>
    </row>
    <row r="24" spans="1:10" s="8" customFormat="1" ht="36.75" customHeight="1">
      <c r="A24" s="340"/>
      <c r="B24" s="25" t="s">
        <v>213</v>
      </c>
      <c r="C24" s="131" t="s">
        <v>236</v>
      </c>
      <c r="D24" s="132"/>
      <c r="E24" s="132"/>
      <c r="F24" s="132"/>
      <c r="G24" s="132"/>
      <c r="H24" s="123"/>
      <c r="I24" s="57"/>
      <c r="J24" s="57"/>
    </row>
    <row r="25" spans="1:10" s="8" customFormat="1" ht="36.75" customHeight="1">
      <c r="A25" s="340"/>
      <c r="B25" s="25" t="s">
        <v>45</v>
      </c>
      <c r="C25" s="131" t="s">
        <v>236</v>
      </c>
      <c r="D25" s="132" t="s">
        <v>236</v>
      </c>
      <c r="E25" s="133"/>
      <c r="F25" s="132" t="s">
        <v>236</v>
      </c>
      <c r="G25" s="132" t="s">
        <v>236</v>
      </c>
      <c r="H25" s="123" t="s">
        <v>236</v>
      </c>
      <c r="I25" s="57"/>
      <c r="J25" s="57" t="s">
        <v>236</v>
      </c>
    </row>
    <row r="26" spans="1:10" s="8" customFormat="1" ht="36.75" customHeight="1">
      <c r="A26" s="340"/>
      <c r="B26" s="26" t="s">
        <v>1115</v>
      </c>
      <c r="C26" s="132"/>
      <c r="D26" s="132" t="s">
        <v>236</v>
      </c>
      <c r="E26" s="132"/>
      <c r="F26" s="128"/>
      <c r="G26" s="128"/>
      <c r="H26" s="122"/>
      <c r="I26" s="58"/>
      <c r="J26" s="58"/>
    </row>
    <row r="27" spans="1:10" s="8" customFormat="1" ht="36.75" customHeight="1">
      <c r="A27" s="340"/>
      <c r="B27" s="26" t="s">
        <v>228</v>
      </c>
      <c r="C27" s="127" t="s">
        <v>236</v>
      </c>
      <c r="D27" s="128" t="s">
        <v>236</v>
      </c>
      <c r="E27" s="133"/>
      <c r="F27" s="128"/>
      <c r="G27" s="128"/>
      <c r="H27" s="122"/>
      <c r="I27" s="58"/>
      <c r="J27" s="58"/>
    </row>
    <row r="28" spans="1:10" s="8" customFormat="1" ht="36.75" customHeight="1">
      <c r="A28" s="340"/>
      <c r="B28" s="26" t="s">
        <v>207</v>
      </c>
      <c r="C28" s="127" t="s">
        <v>236</v>
      </c>
      <c r="D28" s="128" t="s">
        <v>236</v>
      </c>
      <c r="E28" s="128" t="s">
        <v>236</v>
      </c>
      <c r="F28" s="128" t="s">
        <v>236</v>
      </c>
      <c r="G28" s="128" t="s">
        <v>236</v>
      </c>
      <c r="H28" s="122" t="s">
        <v>236</v>
      </c>
      <c r="I28" s="58" t="s">
        <v>233</v>
      </c>
      <c r="J28" s="58"/>
    </row>
    <row r="29" spans="1:10" s="8" customFormat="1" ht="36.75" customHeight="1">
      <c r="A29" s="340"/>
      <c r="B29" s="26" t="s">
        <v>1149</v>
      </c>
      <c r="C29" s="127"/>
      <c r="D29" s="128"/>
      <c r="E29" s="128"/>
      <c r="F29" s="128"/>
      <c r="G29" s="128"/>
      <c r="H29" s="122"/>
      <c r="I29" s="58"/>
      <c r="J29" s="58" t="s">
        <v>236</v>
      </c>
    </row>
    <row r="30" spans="1:10" s="27" customFormat="1" ht="6.75" customHeight="1">
      <c r="A30" s="67"/>
      <c r="B30" s="63"/>
      <c r="C30" s="55"/>
      <c r="D30" s="56"/>
      <c r="E30" s="56"/>
      <c r="F30" s="56"/>
      <c r="G30" s="56"/>
      <c r="H30" s="56"/>
      <c r="I30" s="56"/>
      <c r="J30" s="56"/>
    </row>
    <row r="31" spans="1:10" s="8" customFormat="1" ht="36.75" customHeight="1">
      <c r="A31" s="333" t="s">
        <v>898</v>
      </c>
      <c r="B31" s="28" t="s">
        <v>192</v>
      </c>
      <c r="C31" s="134"/>
      <c r="D31" s="132"/>
      <c r="E31" s="132"/>
      <c r="F31" s="132"/>
      <c r="G31" s="132" t="s">
        <v>236</v>
      </c>
      <c r="H31" s="124"/>
      <c r="I31" s="57" t="s">
        <v>237</v>
      </c>
      <c r="J31" s="57"/>
    </row>
    <row r="32" spans="1:10" s="8" customFormat="1" ht="36.75" customHeight="1">
      <c r="A32" s="333"/>
      <c r="B32" s="107" t="s">
        <v>65</v>
      </c>
      <c r="C32" s="131" t="s">
        <v>236</v>
      </c>
      <c r="D32" s="132" t="s">
        <v>236</v>
      </c>
      <c r="E32" s="132" t="s">
        <v>236</v>
      </c>
      <c r="F32" s="132" t="s">
        <v>236</v>
      </c>
      <c r="G32" s="132"/>
      <c r="H32" s="124" t="s">
        <v>236</v>
      </c>
      <c r="I32" s="57"/>
      <c r="J32" s="57"/>
    </row>
    <row r="33" spans="1:10" s="8" customFormat="1" ht="45.75" customHeight="1">
      <c r="A33" s="333"/>
      <c r="B33" s="25" t="s">
        <v>67</v>
      </c>
      <c r="C33" s="131" t="s">
        <v>236</v>
      </c>
      <c r="D33" s="132" t="s">
        <v>236</v>
      </c>
      <c r="E33" s="132" t="s">
        <v>236</v>
      </c>
      <c r="F33" s="132" t="s">
        <v>236</v>
      </c>
      <c r="G33" s="132" t="s">
        <v>236</v>
      </c>
      <c r="H33" s="124" t="s">
        <v>236</v>
      </c>
      <c r="I33" s="57" t="s">
        <v>892</v>
      </c>
      <c r="J33" s="57"/>
    </row>
    <row r="34" spans="1:10" s="8" customFormat="1" ht="45.75" customHeight="1">
      <c r="A34" s="333"/>
      <c r="B34" s="25" t="s">
        <v>82</v>
      </c>
      <c r="C34" s="131"/>
      <c r="D34" s="132" t="s">
        <v>236</v>
      </c>
      <c r="E34" s="132"/>
      <c r="F34" s="132"/>
      <c r="G34" s="132" t="s">
        <v>236</v>
      </c>
      <c r="H34" s="124" t="s">
        <v>236</v>
      </c>
      <c r="I34" s="57" t="s">
        <v>237</v>
      </c>
      <c r="J34" s="57"/>
    </row>
    <row r="35" spans="1:10" s="8" customFormat="1" ht="45.75" customHeight="1">
      <c r="A35" s="333"/>
      <c r="B35" s="26" t="s">
        <v>74</v>
      </c>
      <c r="C35" s="127"/>
      <c r="D35" s="128"/>
      <c r="E35" s="128" t="s">
        <v>236</v>
      </c>
      <c r="F35" s="128" t="s">
        <v>236</v>
      </c>
      <c r="G35" s="128" t="s">
        <v>236</v>
      </c>
      <c r="H35" s="120" t="s">
        <v>236</v>
      </c>
      <c r="I35" s="58" t="s">
        <v>238</v>
      </c>
      <c r="J35" s="58"/>
    </row>
    <row r="36" spans="1:10" s="27" customFormat="1" ht="6.75" customHeight="1">
      <c r="A36" s="67"/>
      <c r="B36" s="63"/>
      <c r="C36" s="55"/>
      <c r="D36" s="56"/>
      <c r="E36" s="56"/>
      <c r="F36" s="56"/>
      <c r="G36" s="56"/>
      <c r="H36" s="56"/>
      <c r="I36" s="56"/>
      <c r="J36" s="56"/>
    </row>
    <row r="37" spans="1:10" s="8" customFormat="1" ht="36.75" customHeight="1">
      <c r="A37" s="333" t="s">
        <v>79</v>
      </c>
      <c r="B37" s="28" t="s">
        <v>80</v>
      </c>
      <c r="C37" s="129" t="s">
        <v>236</v>
      </c>
      <c r="D37" s="130" t="s">
        <v>236</v>
      </c>
      <c r="E37" s="135"/>
      <c r="F37" s="130"/>
      <c r="G37" s="130"/>
      <c r="H37" s="121" t="s">
        <v>236</v>
      </c>
      <c r="I37" s="59" t="s">
        <v>233</v>
      </c>
      <c r="J37" s="59"/>
    </row>
    <row r="38" spans="1:10" s="8" customFormat="1" ht="36.75" customHeight="1">
      <c r="A38" s="333"/>
      <c r="B38" s="109" t="s">
        <v>85</v>
      </c>
      <c r="C38" s="136"/>
      <c r="D38" s="137"/>
      <c r="E38" s="137"/>
      <c r="F38" s="137"/>
      <c r="G38" s="137"/>
      <c r="H38" s="125" t="s">
        <v>236</v>
      </c>
      <c r="I38" s="110" t="s">
        <v>160</v>
      </c>
      <c r="J38" s="110" t="s">
        <v>236</v>
      </c>
    </row>
    <row r="39" spans="1:10" s="8" customFormat="1" ht="36.75" customHeight="1">
      <c r="A39" s="333"/>
      <c r="B39" s="26" t="s">
        <v>87</v>
      </c>
      <c r="C39" s="127" t="s">
        <v>236</v>
      </c>
      <c r="D39" s="127" t="s">
        <v>236</v>
      </c>
      <c r="E39" s="128"/>
      <c r="F39" s="128" t="s">
        <v>236</v>
      </c>
      <c r="G39" s="128" t="s">
        <v>236</v>
      </c>
      <c r="H39" s="120" t="s">
        <v>236</v>
      </c>
      <c r="I39" s="58" t="s">
        <v>893</v>
      </c>
      <c r="J39" s="58" t="s">
        <v>236</v>
      </c>
    </row>
    <row r="40" spans="1:10" s="27" customFormat="1" ht="6.75" customHeight="1">
      <c r="A40" s="67"/>
      <c r="B40" s="63"/>
      <c r="C40" s="55"/>
      <c r="D40" s="56"/>
      <c r="E40" s="56"/>
      <c r="F40" s="56"/>
      <c r="G40" s="56"/>
      <c r="H40" s="56"/>
      <c r="I40" s="56"/>
      <c r="J40" s="56"/>
    </row>
    <row r="41" spans="1:10" s="8" customFormat="1" ht="36.75" customHeight="1">
      <c r="A41" s="333" t="s">
        <v>832</v>
      </c>
      <c r="B41" s="28" t="s">
        <v>162</v>
      </c>
      <c r="C41" s="130" t="s">
        <v>236</v>
      </c>
      <c r="D41" s="130"/>
      <c r="E41" s="130" t="s">
        <v>236</v>
      </c>
      <c r="F41" s="130"/>
      <c r="G41" s="130"/>
      <c r="H41" s="126"/>
      <c r="I41" s="59"/>
      <c r="J41" s="110" t="s">
        <v>236</v>
      </c>
    </row>
    <row r="42" spans="1:10" s="8" customFormat="1" ht="36.75" customHeight="1">
      <c r="A42" s="333"/>
      <c r="B42" s="25" t="s">
        <v>138</v>
      </c>
      <c r="C42" s="131" t="s">
        <v>236</v>
      </c>
      <c r="D42" s="132" t="s">
        <v>236</v>
      </c>
      <c r="E42" s="132"/>
      <c r="F42" s="132" t="s">
        <v>236</v>
      </c>
      <c r="G42" s="132" t="s">
        <v>236</v>
      </c>
      <c r="H42" s="123" t="s">
        <v>236</v>
      </c>
      <c r="I42" s="60"/>
      <c r="J42" s="57"/>
    </row>
    <row r="43" spans="1:10" s="8" customFormat="1" ht="36.75" customHeight="1">
      <c r="A43" s="333"/>
      <c r="B43" s="25" t="s">
        <v>209</v>
      </c>
      <c r="C43" s="131"/>
      <c r="D43" s="132"/>
      <c r="E43" s="132" t="s">
        <v>236</v>
      </c>
      <c r="F43" s="132"/>
      <c r="G43" s="132"/>
      <c r="H43" s="123" t="s">
        <v>236</v>
      </c>
      <c r="I43" s="60"/>
      <c r="J43" s="60"/>
    </row>
    <row r="44" spans="1:10" ht="36.75" customHeight="1">
      <c r="A44" s="333"/>
      <c r="B44" s="25" t="s">
        <v>121</v>
      </c>
      <c r="C44" s="129" t="s">
        <v>236</v>
      </c>
      <c r="D44" s="132"/>
      <c r="E44" s="133"/>
      <c r="F44" s="132"/>
      <c r="G44" s="132"/>
      <c r="H44" s="123" t="s">
        <v>236</v>
      </c>
      <c r="I44" s="60"/>
      <c r="J44" s="60"/>
    </row>
    <row r="45" spans="1:10" s="8" customFormat="1" ht="36.75" customHeight="1">
      <c r="A45" s="333"/>
      <c r="B45" s="25" t="s">
        <v>161</v>
      </c>
      <c r="C45" s="131"/>
      <c r="D45" s="132"/>
      <c r="E45" s="132" t="s">
        <v>236</v>
      </c>
      <c r="F45" s="132"/>
      <c r="G45" s="132"/>
      <c r="H45" s="123"/>
      <c r="I45" s="60"/>
      <c r="J45" s="60"/>
    </row>
    <row r="46" spans="1:10" s="8" customFormat="1" ht="36.75" customHeight="1">
      <c r="A46" s="333"/>
      <c r="B46" s="25" t="s">
        <v>235</v>
      </c>
      <c r="C46" s="131" t="s">
        <v>236</v>
      </c>
      <c r="D46" s="132" t="s">
        <v>236</v>
      </c>
      <c r="E46" s="132"/>
      <c r="F46" s="129" t="s">
        <v>236</v>
      </c>
      <c r="G46" s="132"/>
      <c r="H46" s="123"/>
      <c r="I46" s="57"/>
      <c r="J46" s="57"/>
    </row>
    <row r="47" spans="1:10" s="8" customFormat="1" ht="36.75" customHeight="1">
      <c r="A47" s="333"/>
      <c r="B47" s="25" t="s">
        <v>165</v>
      </c>
      <c r="C47" s="131"/>
      <c r="D47" s="132"/>
      <c r="E47" s="132" t="s">
        <v>236</v>
      </c>
      <c r="F47" s="132"/>
      <c r="G47" s="132"/>
      <c r="H47" s="123" t="s">
        <v>236</v>
      </c>
      <c r="I47" s="60"/>
      <c r="J47" s="60"/>
    </row>
    <row r="48" spans="1:10" s="8" customFormat="1" ht="36.75" customHeight="1">
      <c r="A48" s="333"/>
      <c r="B48" s="26" t="s">
        <v>476</v>
      </c>
      <c r="C48" s="127"/>
      <c r="D48" s="128"/>
      <c r="E48" s="128" t="s">
        <v>236</v>
      </c>
      <c r="F48" s="128"/>
      <c r="G48" s="128"/>
      <c r="H48" s="120" t="s">
        <v>236</v>
      </c>
      <c r="I48" s="108"/>
      <c r="J48" s="108"/>
    </row>
    <row r="49" spans="1:10" s="8" customFormat="1" ht="36.75" customHeight="1">
      <c r="A49" s="333"/>
      <c r="B49" s="25" t="s">
        <v>122</v>
      </c>
      <c r="C49" s="131"/>
      <c r="D49" s="132"/>
      <c r="E49" s="132"/>
      <c r="F49" s="132"/>
      <c r="G49" s="132"/>
      <c r="H49" s="123" t="s">
        <v>236</v>
      </c>
      <c r="I49" s="57"/>
      <c r="J49" s="57"/>
    </row>
    <row r="50" spans="1:10" s="8" customFormat="1" ht="36.75" customHeight="1">
      <c r="A50" s="333"/>
      <c r="B50" s="25" t="s">
        <v>223</v>
      </c>
      <c r="C50" s="131" t="s">
        <v>236</v>
      </c>
      <c r="D50" s="132" t="s">
        <v>236</v>
      </c>
      <c r="E50" s="132"/>
      <c r="F50" s="132"/>
      <c r="G50" s="132"/>
      <c r="H50" s="123"/>
      <c r="I50" s="57"/>
      <c r="J50" s="57"/>
    </row>
    <row r="51" spans="1:10" s="8" customFormat="1" ht="36.75" customHeight="1">
      <c r="A51" s="333"/>
      <c r="B51" s="25" t="s">
        <v>222</v>
      </c>
      <c r="C51" s="131" t="s">
        <v>236</v>
      </c>
      <c r="D51" s="132" t="s">
        <v>236</v>
      </c>
      <c r="E51" s="132" t="s">
        <v>236</v>
      </c>
      <c r="F51" s="132"/>
      <c r="G51" s="132"/>
      <c r="H51" s="123" t="s">
        <v>236</v>
      </c>
      <c r="I51" s="60"/>
      <c r="J51" s="60"/>
    </row>
    <row r="52" spans="1:10" s="8" customFormat="1" ht="36.75" customHeight="1">
      <c r="A52" s="333"/>
      <c r="B52" s="25" t="s">
        <v>153</v>
      </c>
      <c r="C52" s="131" t="s">
        <v>236</v>
      </c>
      <c r="D52" s="132" t="s">
        <v>236</v>
      </c>
      <c r="E52" s="132"/>
      <c r="F52" s="132"/>
      <c r="G52" s="132"/>
      <c r="H52" s="123"/>
      <c r="I52" s="57"/>
      <c r="J52" s="58"/>
    </row>
    <row r="53" spans="1:10" s="8" customFormat="1" ht="36.75" customHeight="1">
      <c r="A53" s="333"/>
      <c r="B53" s="28" t="s">
        <v>103</v>
      </c>
      <c r="C53" s="129"/>
      <c r="D53" s="130"/>
      <c r="E53" s="130" t="s">
        <v>236</v>
      </c>
      <c r="F53" s="130"/>
      <c r="G53" s="130"/>
      <c r="H53" s="126" t="s">
        <v>236</v>
      </c>
      <c r="I53" s="61"/>
      <c r="J53" s="60"/>
    </row>
    <row r="54" spans="1:10" s="8" customFormat="1" ht="36.75" customHeight="1">
      <c r="A54" s="333"/>
      <c r="B54" s="25" t="s">
        <v>124</v>
      </c>
      <c r="C54" s="131"/>
      <c r="D54" s="132"/>
      <c r="E54" s="132"/>
      <c r="F54" s="132"/>
      <c r="G54" s="132"/>
      <c r="H54" s="124" t="s">
        <v>236</v>
      </c>
      <c r="I54" s="59"/>
      <c r="J54" s="59"/>
    </row>
    <row r="55" spans="1:10" s="8" customFormat="1" ht="36.75" customHeight="1">
      <c r="A55" s="333"/>
      <c r="B55" s="25" t="s">
        <v>498</v>
      </c>
      <c r="C55" s="131" t="s">
        <v>236</v>
      </c>
      <c r="D55" s="132" t="s">
        <v>236</v>
      </c>
      <c r="E55" s="132" t="s">
        <v>236</v>
      </c>
      <c r="F55" s="132"/>
      <c r="G55" s="132"/>
      <c r="H55" s="124"/>
      <c r="I55" s="57"/>
      <c r="J55" s="57"/>
    </row>
    <row r="56" spans="1:10" s="8" customFormat="1" ht="36.75" customHeight="1">
      <c r="A56" s="333"/>
      <c r="B56" s="25" t="s">
        <v>109</v>
      </c>
      <c r="C56" s="131" t="s">
        <v>236</v>
      </c>
      <c r="D56" s="132"/>
      <c r="E56" s="132" t="s">
        <v>236</v>
      </c>
      <c r="F56" s="132"/>
      <c r="G56" s="132"/>
      <c r="H56" s="123" t="s">
        <v>236</v>
      </c>
      <c r="I56" s="57"/>
      <c r="J56" s="57"/>
    </row>
    <row r="57" spans="1:10" s="8" customFormat="1" ht="36.75" customHeight="1">
      <c r="A57" s="333"/>
      <c r="B57" s="25" t="s">
        <v>210</v>
      </c>
      <c r="C57" s="131"/>
      <c r="D57" s="132"/>
      <c r="E57" s="132"/>
      <c r="F57" s="132"/>
      <c r="G57" s="132"/>
      <c r="H57" s="123" t="s">
        <v>236</v>
      </c>
      <c r="I57" s="57"/>
      <c r="J57" s="57"/>
    </row>
    <row r="58" spans="1:10" s="8" customFormat="1" ht="36.75" customHeight="1">
      <c r="A58" s="333"/>
      <c r="B58" s="25" t="s">
        <v>1116</v>
      </c>
      <c r="C58" s="131"/>
      <c r="D58" s="132" t="s">
        <v>236</v>
      </c>
      <c r="E58" s="132"/>
      <c r="F58" s="132"/>
      <c r="G58" s="132"/>
      <c r="H58" s="123"/>
      <c r="I58" s="57"/>
      <c r="J58" s="57"/>
    </row>
    <row r="59" spans="1:10" s="8" customFormat="1" ht="36.75" customHeight="1">
      <c r="A59" s="333"/>
      <c r="B59" s="25" t="s">
        <v>126</v>
      </c>
      <c r="C59" s="131" t="s">
        <v>236</v>
      </c>
      <c r="D59" s="132" t="s">
        <v>236</v>
      </c>
      <c r="E59" s="132"/>
      <c r="F59" s="132" t="s">
        <v>236</v>
      </c>
      <c r="G59" s="132"/>
      <c r="H59" s="123" t="s">
        <v>236</v>
      </c>
      <c r="I59" s="57"/>
      <c r="J59" s="57" t="s">
        <v>236</v>
      </c>
    </row>
    <row r="60" spans="1:10" s="8" customFormat="1" ht="36.75" customHeight="1">
      <c r="A60" s="333"/>
      <c r="B60" s="25" t="s">
        <v>229</v>
      </c>
      <c r="C60" s="131"/>
      <c r="D60" s="132"/>
      <c r="E60" s="132" t="s">
        <v>236</v>
      </c>
      <c r="F60" s="132"/>
      <c r="G60" s="132"/>
      <c r="H60" s="123" t="s">
        <v>236</v>
      </c>
      <c r="I60" s="60"/>
      <c r="J60" s="60"/>
    </row>
    <row r="61" spans="1:10" s="8" customFormat="1" ht="36.75" customHeight="1">
      <c r="A61" s="333"/>
      <c r="B61" s="25" t="s">
        <v>1145</v>
      </c>
      <c r="C61" s="131"/>
      <c r="D61" s="132"/>
      <c r="E61" s="132"/>
      <c r="F61" s="132"/>
      <c r="G61" s="132"/>
      <c r="H61" s="123"/>
      <c r="I61" s="60"/>
      <c r="J61" s="57" t="s">
        <v>236</v>
      </c>
    </row>
    <row r="62" spans="1:10" s="8" customFormat="1" ht="36.75" customHeight="1">
      <c r="A62" s="333"/>
      <c r="B62" s="25" t="s">
        <v>1117</v>
      </c>
      <c r="C62" s="131"/>
      <c r="D62" s="132"/>
      <c r="E62" s="132"/>
      <c r="F62" s="132" t="s">
        <v>236</v>
      </c>
      <c r="G62" s="132"/>
      <c r="H62" s="123"/>
      <c r="I62" s="60"/>
      <c r="J62" s="60"/>
    </row>
    <row r="63" spans="1:10" s="8" customFormat="1" ht="36.75" customHeight="1">
      <c r="A63" s="333"/>
      <c r="B63" s="25" t="s">
        <v>212</v>
      </c>
      <c r="C63" s="131" t="s">
        <v>236</v>
      </c>
      <c r="D63" s="132" t="s">
        <v>236</v>
      </c>
      <c r="E63" s="132" t="s">
        <v>236</v>
      </c>
      <c r="F63" s="132" t="s">
        <v>236</v>
      </c>
      <c r="G63" s="132" t="s">
        <v>236</v>
      </c>
      <c r="H63" s="123" t="s">
        <v>236</v>
      </c>
      <c r="I63" s="57" t="s">
        <v>231</v>
      </c>
      <c r="J63" s="57"/>
    </row>
    <row r="64" spans="1:10" s="8" customFormat="1" ht="36.75" customHeight="1">
      <c r="A64" s="333"/>
      <c r="B64" s="25" t="s">
        <v>227</v>
      </c>
      <c r="C64" s="131" t="s">
        <v>236</v>
      </c>
      <c r="D64" s="132"/>
      <c r="E64" s="132"/>
      <c r="F64" s="132"/>
      <c r="G64" s="132"/>
      <c r="H64" s="123"/>
      <c r="I64" s="57"/>
      <c r="J64" s="57"/>
    </row>
    <row r="65" spans="1:10" s="8" customFormat="1" ht="36.75" customHeight="1">
      <c r="A65" s="333"/>
      <c r="B65" s="25" t="s">
        <v>211</v>
      </c>
      <c r="C65" s="131"/>
      <c r="D65" s="132"/>
      <c r="E65" s="132" t="s">
        <v>236</v>
      </c>
      <c r="F65" s="132"/>
      <c r="G65" s="132" t="s">
        <v>236</v>
      </c>
      <c r="H65" s="123" t="s">
        <v>236</v>
      </c>
      <c r="I65" s="57" t="s">
        <v>231</v>
      </c>
      <c r="J65" s="57" t="s">
        <v>236</v>
      </c>
    </row>
    <row r="66" spans="1:10" s="8" customFormat="1" ht="36.75" customHeight="1">
      <c r="A66" s="333"/>
      <c r="B66" s="25" t="s">
        <v>234</v>
      </c>
      <c r="C66" s="131" t="s">
        <v>236</v>
      </c>
      <c r="D66" s="132" t="s">
        <v>236</v>
      </c>
      <c r="E66" s="132" t="s">
        <v>236</v>
      </c>
      <c r="F66" s="132"/>
      <c r="G66" s="132"/>
      <c r="H66" s="123" t="s">
        <v>236</v>
      </c>
      <c r="I66" s="57"/>
      <c r="J66" s="57"/>
    </row>
    <row r="67" spans="1:10" s="8" customFormat="1" ht="36.75" customHeight="1">
      <c r="A67" s="333"/>
      <c r="B67" s="25" t="s">
        <v>156</v>
      </c>
      <c r="C67" s="131" t="s">
        <v>236</v>
      </c>
      <c r="D67" s="132"/>
      <c r="E67" s="132"/>
      <c r="F67" s="132"/>
      <c r="G67" s="132"/>
      <c r="H67" s="123"/>
      <c r="I67" s="57"/>
      <c r="J67" s="57"/>
    </row>
    <row r="68" spans="1:10" s="8" customFormat="1" ht="36.75" customHeight="1">
      <c r="A68" s="334"/>
      <c r="B68" s="31" t="s">
        <v>239</v>
      </c>
      <c r="C68" s="138" t="s">
        <v>236</v>
      </c>
      <c r="D68" s="139"/>
      <c r="E68" s="139"/>
      <c r="F68" s="139"/>
      <c r="G68" s="139"/>
      <c r="H68" s="297"/>
      <c r="I68" s="62"/>
      <c r="J68" s="62"/>
    </row>
    <row r="69" spans="1:10" s="27" customFormat="1" ht="6.75" customHeight="1">
      <c r="A69" s="67"/>
      <c r="B69" s="63"/>
      <c r="C69" s="55"/>
      <c r="D69" s="56"/>
      <c r="E69" s="56"/>
      <c r="F69" s="56"/>
      <c r="G69" s="56"/>
      <c r="H69" s="56"/>
      <c r="I69" s="64"/>
      <c r="J69" s="64"/>
    </row>
    <row r="70" spans="1:10" s="8" customFormat="1">
      <c r="A70" s="29"/>
      <c r="B70" s="140" t="s">
        <v>1146</v>
      </c>
      <c r="C70" s="9"/>
      <c r="D70" s="9"/>
      <c r="E70" s="9"/>
      <c r="F70" s="9"/>
      <c r="G70" s="9"/>
      <c r="H70" s="9"/>
      <c r="I70" s="9"/>
      <c r="J70" s="9"/>
    </row>
    <row r="71" spans="1:10" s="8" customFormat="1">
      <c r="A71" s="29"/>
      <c r="B71" s="30"/>
      <c r="C71" s="9"/>
      <c r="D71" s="9"/>
      <c r="E71" s="9"/>
      <c r="F71" s="9"/>
      <c r="G71" s="9"/>
      <c r="H71" s="9"/>
      <c r="I71" s="9"/>
      <c r="J71" s="9"/>
    </row>
  </sheetData>
  <mergeCells count="9">
    <mergeCell ref="A31:A35"/>
    <mergeCell ref="A37:A39"/>
    <mergeCell ref="A41:A68"/>
    <mergeCell ref="A2:J2"/>
    <mergeCell ref="A4:B5"/>
    <mergeCell ref="C4:G4"/>
    <mergeCell ref="I4:J4"/>
    <mergeCell ref="A8:A10"/>
    <mergeCell ref="A12:A29"/>
  </mergeCells>
  <printOptions horizontalCentered="1"/>
  <pageMargins left="0" right="0" top="0" bottom="0" header="0" footer="0"/>
  <pageSetup paperSize="8" scale="79" fitToHeight="3" orientation="portrait" r:id="rId1"/>
  <headerFooter differentFirst="1">
    <oddFooter>&amp;C&amp;10Page &amp;P/&amp;N</oddFooter>
  </headerFooter>
  <rowBreaks count="3" manualBreakCount="3">
    <brk id="30" max="9" man="1"/>
    <brk id="40" max="9" man="1"/>
    <brk id="52" max="9" man="1"/>
  </rowBreaks>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83"/>
  <sheetViews>
    <sheetView showGridLines="0" view="pageBreakPreview" topLeftCell="C1" zoomScale="85" zoomScaleNormal="70" zoomScaleSheetLayoutView="85" workbookViewId="0">
      <selection activeCell="E15" sqref="E15"/>
    </sheetView>
  </sheetViews>
  <sheetFormatPr baseColWidth="10" defaultColWidth="9.140625" defaultRowHeight="15"/>
  <cols>
    <col min="1" max="1" width="13.7109375" customWidth="1"/>
    <col min="2" max="2" width="22.28515625" customWidth="1"/>
    <col min="3" max="3" width="46.7109375" bestFit="1" customWidth="1"/>
    <col min="4" max="4" width="21.5703125" bestFit="1" customWidth="1"/>
    <col min="5" max="5" width="23" customWidth="1"/>
    <col min="6" max="6" width="14.7109375" customWidth="1"/>
    <col min="7" max="7" width="13.140625" customWidth="1"/>
    <col min="8" max="8" width="16.85546875" customWidth="1"/>
    <col min="9" max="9" width="21.42578125" customWidth="1"/>
    <col min="10" max="10" width="17.28515625" style="310" customWidth="1"/>
    <col min="11" max="11" width="17.140625" style="310" customWidth="1"/>
    <col min="12" max="12" width="19.140625" style="310" customWidth="1"/>
  </cols>
  <sheetData>
    <row r="1" spans="1:12" ht="26.25">
      <c r="A1" s="341" t="s">
        <v>1150</v>
      </c>
      <c r="B1" s="341"/>
      <c r="C1" s="341"/>
      <c r="D1" s="341"/>
      <c r="E1" s="341"/>
      <c r="F1" s="341"/>
      <c r="G1" s="341"/>
      <c r="H1" s="341"/>
      <c r="I1" s="341"/>
      <c r="J1" s="341"/>
      <c r="K1" s="341"/>
      <c r="L1" s="307"/>
    </row>
    <row r="2" spans="1:12">
      <c r="A2" s="95"/>
      <c r="B2" s="95"/>
      <c r="C2" s="95"/>
      <c r="D2" s="95"/>
      <c r="E2" s="95"/>
      <c r="F2" s="95"/>
      <c r="G2" s="95"/>
      <c r="H2" s="95"/>
      <c r="I2" s="95"/>
      <c r="J2" s="308"/>
      <c r="K2" s="308"/>
      <c r="L2" s="308"/>
    </row>
    <row r="3" spans="1:12">
      <c r="A3" s="95"/>
      <c r="B3" s="95"/>
      <c r="C3" s="95"/>
      <c r="D3" s="95"/>
      <c r="E3" s="95"/>
      <c r="F3" s="95"/>
      <c r="G3" s="95"/>
      <c r="H3" s="95"/>
      <c r="I3" s="95"/>
      <c r="J3" s="308"/>
      <c r="K3" s="308"/>
      <c r="L3" s="308"/>
    </row>
    <row r="4" spans="1:12">
      <c r="A4" s="95"/>
      <c r="B4" s="95"/>
      <c r="C4" s="95"/>
      <c r="D4" s="95"/>
      <c r="E4" s="95"/>
      <c r="F4" s="95"/>
      <c r="G4" s="95"/>
      <c r="H4" s="95"/>
      <c r="I4" s="95"/>
      <c r="J4" s="308"/>
      <c r="K4" s="308"/>
      <c r="L4" s="308"/>
    </row>
    <row r="5" spans="1:12">
      <c r="A5" s="95"/>
      <c r="B5" s="95"/>
      <c r="C5" s="95"/>
      <c r="D5" s="95"/>
      <c r="E5" s="95"/>
      <c r="F5" s="95"/>
      <c r="G5" s="95"/>
      <c r="H5" s="95"/>
      <c r="I5" s="95"/>
      <c r="J5" s="308"/>
      <c r="K5" s="308"/>
      <c r="L5" s="308"/>
    </row>
    <row r="6" spans="1:12" ht="15" customHeight="1">
      <c r="A6" s="95"/>
      <c r="B6" s="95"/>
      <c r="C6" s="95"/>
      <c r="D6" s="95"/>
      <c r="E6" s="95"/>
      <c r="F6" s="95"/>
      <c r="G6" s="95"/>
      <c r="H6" s="95"/>
      <c r="I6" s="95"/>
      <c r="J6" s="308"/>
      <c r="K6" s="308"/>
      <c r="L6" s="308"/>
    </row>
    <row r="7" spans="1:12" ht="39">
      <c r="A7" s="96" t="s">
        <v>696</v>
      </c>
      <c r="B7" s="97" t="s">
        <v>0</v>
      </c>
      <c r="C7" s="97" t="s">
        <v>1</v>
      </c>
      <c r="D7" s="97" t="s">
        <v>555</v>
      </c>
      <c r="E7" s="96" t="s">
        <v>695</v>
      </c>
      <c r="F7" s="97" t="s">
        <v>1151</v>
      </c>
      <c r="G7" s="96" t="s">
        <v>1152</v>
      </c>
      <c r="H7" s="96" t="s">
        <v>1153</v>
      </c>
      <c r="I7" s="96" t="s">
        <v>253</v>
      </c>
      <c r="J7" s="309" t="s">
        <v>1154</v>
      </c>
      <c r="K7" s="309" t="s">
        <v>1155</v>
      </c>
      <c r="L7" s="309" t="s">
        <v>1156</v>
      </c>
    </row>
    <row r="8" spans="1:12">
      <c r="A8" t="s">
        <v>1157</v>
      </c>
      <c r="B8" t="s">
        <v>518</v>
      </c>
      <c r="C8" t="s">
        <v>139</v>
      </c>
      <c r="D8" t="s">
        <v>7</v>
      </c>
      <c r="E8" t="s">
        <v>559</v>
      </c>
      <c r="F8" s="304">
        <v>1</v>
      </c>
      <c r="G8" t="s">
        <v>4</v>
      </c>
      <c r="H8" s="304">
        <v>0.49</v>
      </c>
      <c r="I8" t="s">
        <v>1158</v>
      </c>
      <c r="J8" s="310">
        <v>123</v>
      </c>
      <c r="K8" s="310">
        <v>123</v>
      </c>
      <c r="L8" s="310">
        <v>60.27</v>
      </c>
    </row>
    <row r="9" spans="1:12">
      <c r="A9" t="s">
        <v>1157</v>
      </c>
      <c r="B9" t="s">
        <v>518</v>
      </c>
      <c r="C9" t="s">
        <v>140</v>
      </c>
      <c r="D9" t="s">
        <v>7</v>
      </c>
      <c r="E9" t="s">
        <v>560</v>
      </c>
      <c r="F9" s="304">
        <v>1</v>
      </c>
      <c r="G9" t="s">
        <v>4</v>
      </c>
      <c r="H9" s="304">
        <v>0.72</v>
      </c>
      <c r="I9" t="s">
        <v>1158</v>
      </c>
      <c r="J9" s="310">
        <v>478</v>
      </c>
      <c r="K9" s="310">
        <v>478</v>
      </c>
      <c r="L9" s="310">
        <v>344.16</v>
      </c>
    </row>
    <row r="10" spans="1:12">
      <c r="A10" t="s">
        <v>1157</v>
      </c>
      <c r="B10" t="s">
        <v>518</v>
      </c>
      <c r="C10" t="s">
        <v>141</v>
      </c>
      <c r="D10" t="s">
        <v>7</v>
      </c>
      <c r="E10" t="s">
        <v>560</v>
      </c>
      <c r="F10" s="304">
        <v>1</v>
      </c>
      <c r="G10" t="s">
        <v>4</v>
      </c>
      <c r="H10" s="304">
        <v>0.72</v>
      </c>
      <c r="I10" t="s">
        <v>1158</v>
      </c>
      <c r="J10" s="310">
        <v>368</v>
      </c>
      <c r="K10" s="310">
        <v>368</v>
      </c>
      <c r="L10" s="310">
        <v>264.95999999999998</v>
      </c>
    </row>
    <row r="11" spans="1:12">
      <c r="A11" t="s">
        <v>1157</v>
      </c>
      <c r="B11" t="s">
        <v>518</v>
      </c>
      <c r="C11" t="s">
        <v>142</v>
      </c>
      <c r="D11" t="s">
        <v>1162</v>
      </c>
      <c r="E11" t="s">
        <v>560</v>
      </c>
      <c r="F11" s="304">
        <v>1</v>
      </c>
      <c r="G11" t="s">
        <v>4</v>
      </c>
      <c r="H11" s="304">
        <v>0.72</v>
      </c>
      <c r="I11" t="s">
        <v>1158</v>
      </c>
      <c r="J11" s="310">
        <v>46</v>
      </c>
      <c r="K11" s="310">
        <v>46</v>
      </c>
      <c r="L11" s="310">
        <v>33.119999999999997</v>
      </c>
    </row>
    <row r="12" spans="1:12" hidden="1">
      <c r="A12" t="s">
        <v>1157</v>
      </c>
      <c r="B12" t="s">
        <v>518</v>
      </c>
      <c r="C12" t="s">
        <v>1171</v>
      </c>
      <c r="D12" t="s">
        <v>1162</v>
      </c>
      <c r="E12" t="s">
        <v>561</v>
      </c>
      <c r="F12" s="304">
        <v>1</v>
      </c>
      <c r="G12" t="s">
        <v>4</v>
      </c>
      <c r="H12" s="304">
        <v>0.72</v>
      </c>
      <c r="I12" t="s">
        <v>1159</v>
      </c>
      <c r="J12" s="310">
        <v>119</v>
      </c>
      <c r="K12" s="310">
        <v>119</v>
      </c>
      <c r="L12" s="310">
        <v>85.68</v>
      </c>
    </row>
    <row r="13" spans="1:12" ht="15" customHeight="1">
      <c r="A13" t="s">
        <v>1157</v>
      </c>
      <c r="B13" t="s">
        <v>528</v>
      </c>
      <c r="C13" t="s">
        <v>100</v>
      </c>
      <c r="D13" t="s">
        <v>7</v>
      </c>
      <c r="E13" t="s">
        <v>561</v>
      </c>
      <c r="F13" s="304">
        <v>0.45050000000000001</v>
      </c>
      <c r="G13" t="s">
        <v>6</v>
      </c>
      <c r="H13" s="304">
        <v>0.45050000000000001</v>
      </c>
      <c r="I13" t="s">
        <v>1158</v>
      </c>
      <c r="J13" s="310">
        <v>1234</v>
      </c>
      <c r="K13" s="310">
        <v>555.91800000000001</v>
      </c>
      <c r="L13" s="310">
        <v>555.91800000000001</v>
      </c>
    </row>
    <row r="14" spans="1:12" ht="15" customHeight="1">
      <c r="A14" t="s">
        <v>1157</v>
      </c>
      <c r="B14" t="s">
        <v>528</v>
      </c>
      <c r="C14" t="s">
        <v>101</v>
      </c>
      <c r="D14" t="s">
        <v>7</v>
      </c>
      <c r="E14" t="s">
        <v>561</v>
      </c>
      <c r="F14" s="304">
        <v>0.44999</v>
      </c>
      <c r="G14" t="s">
        <v>6</v>
      </c>
      <c r="H14" s="304">
        <v>0.45</v>
      </c>
      <c r="I14" t="s">
        <v>1158</v>
      </c>
      <c r="J14" s="310">
        <v>954</v>
      </c>
      <c r="K14" s="310">
        <v>429.29</v>
      </c>
      <c r="L14" s="310">
        <v>429.3</v>
      </c>
    </row>
    <row r="15" spans="1:12" ht="15" customHeight="1">
      <c r="A15" t="s">
        <v>1157</v>
      </c>
      <c r="B15" t="s">
        <v>528</v>
      </c>
      <c r="C15" t="s">
        <v>102</v>
      </c>
      <c r="D15" t="s">
        <v>7</v>
      </c>
      <c r="E15" t="s">
        <v>561</v>
      </c>
      <c r="F15" s="304">
        <v>0.3</v>
      </c>
      <c r="G15" t="s">
        <v>6</v>
      </c>
      <c r="H15" s="304">
        <v>0.3</v>
      </c>
      <c r="I15" t="s">
        <v>1158</v>
      </c>
      <c r="J15" s="310">
        <v>928.87699999999995</v>
      </c>
      <c r="K15" s="310">
        <v>278.66300000000001</v>
      </c>
      <c r="L15" s="310">
        <v>278.66300000000001</v>
      </c>
    </row>
    <row r="16" spans="1:12" ht="15" customHeight="1">
      <c r="A16" t="s">
        <v>1157</v>
      </c>
      <c r="B16" t="s">
        <v>843</v>
      </c>
      <c r="C16" t="s">
        <v>1172</v>
      </c>
      <c r="D16" t="s">
        <v>7</v>
      </c>
      <c r="E16" t="s">
        <v>561</v>
      </c>
      <c r="F16" s="304">
        <v>0.4</v>
      </c>
      <c r="G16" t="s">
        <v>6</v>
      </c>
      <c r="H16" s="304">
        <v>0.4</v>
      </c>
      <c r="I16" t="s">
        <v>1158</v>
      </c>
      <c r="J16" s="310">
        <v>0.4</v>
      </c>
      <c r="K16" s="310">
        <v>0.16</v>
      </c>
      <c r="L16" s="310">
        <v>0.16</v>
      </c>
    </row>
    <row r="17" spans="1:12" ht="15" hidden="1" customHeight="1">
      <c r="A17" t="s">
        <v>1157</v>
      </c>
      <c r="B17" t="s">
        <v>843</v>
      </c>
      <c r="C17" t="s">
        <v>1172</v>
      </c>
      <c r="D17" t="s">
        <v>7</v>
      </c>
      <c r="E17" t="s">
        <v>561</v>
      </c>
      <c r="F17" s="304">
        <v>0.4</v>
      </c>
      <c r="G17" t="s">
        <v>6</v>
      </c>
      <c r="H17" s="304">
        <v>0.4</v>
      </c>
      <c r="I17" t="s">
        <v>1159</v>
      </c>
      <c r="J17" s="310">
        <v>0.4</v>
      </c>
      <c r="K17" s="310">
        <v>0.16</v>
      </c>
      <c r="L17" s="310">
        <v>0.16</v>
      </c>
    </row>
    <row r="18" spans="1:12" ht="15" customHeight="1">
      <c r="A18" t="s">
        <v>1157</v>
      </c>
      <c r="B18" t="s">
        <v>843</v>
      </c>
      <c r="C18" t="s">
        <v>1173</v>
      </c>
      <c r="D18" t="s">
        <v>7</v>
      </c>
      <c r="E18" t="s">
        <v>561</v>
      </c>
      <c r="F18" s="304">
        <v>0.4</v>
      </c>
      <c r="G18" t="s">
        <v>6</v>
      </c>
      <c r="H18" s="304">
        <v>0.4</v>
      </c>
      <c r="I18" t="s">
        <v>1158</v>
      </c>
      <c r="J18" s="310">
        <v>2</v>
      </c>
      <c r="K18" s="310">
        <v>0.8</v>
      </c>
      <c r="L18" s="310">
        <v>0.8</v>
      </c>
    </row>
    <row r="19" spans="1:12" ht="15" customHeight="1">
      <c r="A19" t="s">
        <v>1157</v>
      </c>
      <c r="B19" t="s">
        <v>843</v>
      </c>
      <c r="C19" t="s">
        <v>846</v>
      </c>
      <c r="D19" t="s">
        <v>7</v>
      </c>
      <c r="E19" t="s">
        <v>561</v>
      </c>
      <c r="F19" s="304">
        <v>0.49</v>
      </c>
      <c r="G19" t="s">
        <v>6</v>
      </c>
      <c r="H19" s="304">
        <v>0.49</v>
      </c>
      <c r="I19" t="s">
        <v>1158</v>
      </c>
      <c r="J19" s="310">
        <v>17.8</v>
      </c>
      <c r="K19" s="310">
        <v>8.7219999999999995</v>
      </c>
      <c r="L19" s="310">
        <v>8.7219999999999995</v>
      </c>
    </row>
    <row r="20" spans="1:12" ht="15" customHeight="1">
      <c r="A20" t="s">
        <v>1157</v>
      </c>
      <c r="B20" t="s">
        <v>843</v>
      </c>
      <c r="C20" t="s">
        <v>1174</v>
      </c>
      <c r="D20" t="s">
        <v>607</v>
      </c>
      <c r="E20" t="s">
        <v>565</v>
      </c>
      <c r="F20" s="304">
        <v>0.3</v>
      </c>
      <c r="G20" t="s">
        <v>6</v>
      </c>
      <c r="H20" s="304">
        <v>0.3</v>
      </c>
      <c r="I20" t="s">
        <v>1158</v>
      </c>
      <c r="J20" s="310">
        <v>3.669</v>
      </c>
      <c r="K20" s="310">
        <v>1.101</v>
      </c>
      <c r="L20" s="310">
        <v>1.101</v>
      </c>
    </row>
    <row r="21" spans="1:12" ht="15" customHeight="1">
      <c r="A21" t="s">
        <v>1157</v>
      </c>
      <c r="B21" t="s">
        <v>843</v>
      </c>
      <c r="C21" t="s">
        <v>1175</v>
      </c>
      <c r="D21" t="s">
        <v>607</v>
      </c>
      <c r="E21" t="s">
        <v>561</v>
      </c>
      <c r="F21" s="304">
        <v>0.3</v>
      </c>
      <c r="G21" t="s">
        <v>6</v>
      </c>
      <c r="H21" s="304">
        <v>0.3</v>
      </c>
      <c r="I21" t="s">
        <v>1158</v>
      </c>
      <c r="J21" s="310">
        <v>0.3</v>
      </c>
      <c r="K21" s="310">
        <v>0.09</v>
      </c>
      <c r="L21" s="310">
        <v>0.09</v>
      </c>
    </row>
    <row r="22" spans="1:12" ht="15" customHeight="1">
      <c r="A22" t="s">
        <v>1157</v>
      </c>
      <c r="B22" t="s">
        <v>843</v>
      </c>
      <c r="C22" t="s">
        <v>1176</v>
      </c>
      <c r="D22" t="s">
        <v>607</v>
      </c>
      <c r="E22" t="s">
        <v>561</v>
      </c>
      <c r="F22" s="304">
        <v>0.3</v>
      </c>
      <c r="G22" t="s">
        <v>6</v>
      </c>
      <c r="H22" s="304">
        <v>0.3</v>
      </c>
      <c r="I22" t="s">
        <v>1158</v>
      </c>
      <c r="J22" s="310">
        <v>6.48</v>
      </c>
      <c r="K22" s="310">
        <v>1.944</v>
      </c>
      <c r="L22" s="310">
        <v>1.944</v>
      </c>
    </row>
    <row r="23" spans="1:12" ht="15" customHeight="1">
      <c r="A23" t="s">
        <v>1157</v>
      </c>
      <c r="B23" t="s">
        <v>843</v>
      </c>
      <c r="C23" t="s">
        <v>1176</v>
      </c>
      <c r="D23" t="s">
        <v>607</v>
      </c>
      <c r="E23" t="s">
        <v>565</v>
      </c>
      <c r="F23" s="304">
        <v>0.3</v>
      </c>
      <c r="G23" t="s">
        <v>6</v>
      </c>
      <c r="H23" s="304">
        <v>0.3</v>
      </c>
      <c r="I23" t="s">
        <v>1158</v>
      </c>
      <c r="J23" s="310">
        <v>5.3310000000000004</v>
      </c>
      <c r="K23" s="310">
        <v>1.599</v>
      </c>
      <c r="L23" s="310">
        <v>1.599</v>
      </c>
    </row>
    <row r="24" spans="1:12" ht="15" hidden="1" customHeight="1">
      <c r="A24" t="s">
        <v>1157</v>
      </c>
      <c r="B24" t="s">
        <v>843</v>
      </c>
      <c r="C24" t="s">
        <v>1172</v>
      </c>
      <c r="D24" t="s">
        <v>607</v>
      </c>
      <c r="E24" t="s">
        <v>565</v>
      </c>
      <c r="F24" s="304">
        <v>0.3</v>
      </c>
      <c r="G24" t="s">
        <v>6</v>
      </c>
      <c r="H24" s="304">
        <v>0.3</v>
      </c>
      <c r="I24" t="s">
        <v>1159</v>
      </c>
      <c r="J24" s="310">
        <v>1.6</v>
      </c>
      <c r="K24" s="310">
        <v>0.48</v>
      </c>
      <c r="L24" s="310">
        <v>0.48</v>
      </c>
    </row>
    <row r="25" spans="1:12" ht="15" customHeight="1">
      <c r="A25" t="s">
        <v>1157</v>
      </c>
      <c r="B25" t="s">
        <v>843</v>
      </c>
      <c r="C25" t="s">
        <v>1177</v>
      </c>
      <c r="D25" t="s">
        <v>607</v>
      </c>
      <c r="E25" t="s">
        <v>565</v>
      </c>
      <c r="F25" s="304">
        <v>0.3</v>
      </c>
      <c r="G25" t="s">
        <v>6</v>
      </c>
      <c r="H25" s="304">
        <v>0.3</v>
      </c>
      <c r="I25" t="s">
        <v>1158</v>
      </c>
      <c r="J25" s="310">
        <v>0.40200000000000002</v>
      </c>
      <c r="K25" s="310">
        <v>0.121</v>
      </c>
      <c r="L25" s="310">
        <v>0.121</v>
      </c>
    </row>
    <row r="26" spans="1:12" ht="15" customHeight="1">
      <c r="A26" t="s">
        <v>1157</v>
      </c>
      <c r="B26" t="s">
        <v>843</v>
      </c>
      <c r="C26" t="s">
        <v>1178</v>
      </c>
      <c r="D26" t="s">
        <v>607</v>
      </c>
      <c r="E26" t="s">
        <v>565</v>
      </c>
      <c r="F26" s="304">
        <v>0.3</v>
      </c>
      <c r="G26" t="s">
        <v>6</v>
      </c>
      <c r="H26" s="304">
        <v>0.3</v>
      </c>
      <c r="I26" t="s">
        <v>1158</v>
      </c>
      <c r="J26" s="310">
        <v>2.4079999999999999</v>
      </c>
      <c r="K26" s="310">
        <v>0.72299999999999998</v>
      </c>
      <c r="L26" s="310">
        <v>0.72299999999999998</v>
      </c>
    </row>
    <row r="27" spans="1:12" ht="15" customHeight="1">
      <c r="A27" t="s">
        <v>1157</v>
      </c>
      <c r="B27" t="s">
        <v>843</v>
      </c>
      <c r="C27" t="s">
        <v>1179</v>
      </c>
      <c r="D27" t="s">
        <v>607</v>
      </c>
      <c r="E27" t="s">
        <v>565</v>
      </c>
      <c r="F27" s="304">
        <v>0.3</v>
      </c>
      <c r="G27" t="s">
        <v>6</v>
      </c>
      <c r="H27" s="304">
        <v>0.3</v>
      </c>
      <c r="I27" t="s">
        <v>1158</v>
      </c>
      <c r="J27" s="310">
        <v>1.8120000000000001</v>
      </c>
      <c r="K27" s="310">
        <v>0.54400000000000004</v>
      </c>
      <c r="L27" s="310">
        <v>0.54400000000000004</v>
      </c>
    </row>
    <row r="28" spans="1:12" ht="15" customHeight="1">
      <c r="A28" t="s">
        <v>1157</v>
      </c>
      <c r="B28" t="s">
        <v>843</v>
      </c>
      <c r="C28" t="s">
        <v>1180</v>
      </c>
      <c r="D28" t="s">
        <v>607</v>
      </c>
      <c r="E28" t="s">
        <v>565</v>
      </c>
      <c r="F28" s="304">
        <v>0.3</v>
      </c>
      <c r="G28" t="s">
        <v>6</v>
      </c>
      <c r="H28" s="304">
        <v>0.3</v>
      </c>
      <c r="I28" t="s">
        <v>1158</v>
      </c>
      <c r="J28" s="310">
        <v>2.5</v>
      </c>
      <c r="K28" s="310">
        <v>0.75</v>
      </c>
      <c r="L28" s="310">
        <v>0.75</v>
      </c>
    </row>
    <row r="29" spans="1:12" ht="15" customHeight="1">
      <c r="A29" t="s">
        <v>1157</v>
      </c>
      <c r="B29" t="s">
        <v>843</v>
      </c>
      <c r="C29" t="s">
        <v>1181</v>
      </c>
      <c r="D29" t="s">
        <v>607</v>
      </c>
      <c r="E29" t="s">
        <v>565</v>
      </c>
      <c r="F29" s="304">
        <v>0.3</v>
      </c>
      <c r="G29" t="s">
        <v>6</v>
      </c>
      <c r="H29" s="304">
        <v>0.3</v>
      </c>
      <c r="I29" t="s">
        <v>1158</v>
      </c>
      <c r="J29" s="310">
        <v>4.13</v>
      </c>
      <c r="K29" s="310">
        <v>1.2390000000000001</v>
      </c>
      <c r="L29" s="310">
        <v>1.2390000000000001</v>
      </c>
    </row>
    <row r="30" spans="1:12" ht="15" customHeight="1">
      <c r="A30" t="s">
        <v>1157</v>
      </c>
      <c r="B30" t="s">
        <v>843</v>
      </c>
      <c r="C30" t="s">
        <v>1182</v>
      </c>
      <c r="D30" t="s">
        <v>607</v>
      </c>
      <c r="E30" t="s">
        <v>565</v>
      </c>
      <c r="F30" s="304">
        <v>0.3</v>
      </c>
      <c r="G30" t="s">
        <v>6</v>
      </c>
      <c r="H30" s="304">
        <v>0.3</v>
      </c>
      <c r="I30" t="s">
        <v>1158</v>
      </c>
      <c r="J30" s="310">
        <v>2.7429999999999999</v>
      </c>
      <c r="K30" s="310">
        <v>0.82299999999999995</v>
      </c>
      <c r="L30" s="310">
        <v>0.82299999999999995</v>
      </c>
    </row>
    <row r="31" spans="1:12" ht="15" customHeight="1">
      <c r="A31" t="s">
        <v>1157</v>
      </c>
      <c r="B31" t="s">
        <v>843</v>
      </c>
      <c r="C31" t="s">
        <v>1183</v>
      </c>
      <c r="D31" t="s">
        <v>607</v>
      </c>
      <c r="E31" t="s">
        <v>565</v>
      </c>
      <c r="F31" s="304">
        <v>0.3</v>
      </c>
      <c r="G31" t="s">
        <v>6</v>
      </c>
      <c r="H31" s="304">
        <v>0.3</v>
      </c>
      <c r="I31" t="s">
        <v>1158</v>
      </c>
      <c r="J31" s="310">
        <v>0.89100000000000001</v>
      </c>
      <c r="K31" s="310">
        <v>0.26700000000000002</v>
      </c>
      <c r="L31" s="310">
        <v>0.26700000000000002</v>
      </c>
    </row>
    <row r="32" spans="1:12" ht="15" customHeight="1">
      <c r="A32" t="s">
        <v>1157</v>
      </c>
      <c r="B32" t="s">
        <v>843</v>
      </c>
      <c r="C32" t="s">
        <v>1184</v>
      </c>
      <c r="D32" t="s">
        <v>607</v>
      </c>
      <c r="E32" t="s">
        <v>565</v>
      </c>
      <c r="F32" s="304">
        <v>0.3</v>
      </c>
      <c r="G32" t="s">
        <v>6</v>
      </c>
      <c r="H32" s="304">
        <v>0.3</v>
      </c>
      <c r="I32" t="s">
        <v>1158</v>
      </c>
      <c r="J32" s="310">
        <v>2.74</v>
      </c>
      <c r="K32" s="310">
        <v>0.82199999999999995</v>
      </c>
      <c r="L32" s="310">
        <v>0.82199999999999995</v>
      </c>
    </row>
    <row r="33" spans="1:12" ht="15" customHeight="1">
      <c r="A33" t="s">
        <v>1157</v>
      </c>
      <c r="B33" t="s">
        <v>843</v>
      </c>
      <c r="C33" t="s">
        <v>1185</v>
      </c>
      <c r="D33" t="s">
        <v>607</v>
      </c>
      <c r="E33" t="s">
        <v>565</v>
      </c>
      <c r="F33" s="304">
        <v>0.3</v>
      </c>
      <c r="G33" t="s">
        <v>6</v>
      </c>
      <c r="H33" s="304">
        <v>0.3</v>
      </c>
      <c r="I33" t="s">
        <v>1158</v>
      </c>
      <c r="J33" s="310">
        <v>4.8150000000000004</v>
      </c>
      <c r="K33" s="310">
        <v>1.446</v>
      </c>
      <c r="L33" s="310">
        <v>1.446</v>
      </c>
    </row>
    <row r="34" spans="1:12" ht="15" customHeight="1">
      <c r="A34" t="s">
        <v>1157</v>
      </c>
      <c r="B34" t="s">
        <v>843</v>
      </c>
      <c r="C34" t="s">
        <v>1186</v>
      </c>
      <c r="D34" t="s">
        <v>607</v>
      </c>
      <c r="E34" t="s">
        <v>565</v>
      </c>
      <c r="F34" s="304">
        <v>0.3</v>
      </c>
      <c r="G34" t="s">
        <v>6</v>
      </c>
      <c r="H34" s="304">
        <v>0.3</v>
      </c>
      <c r="I34" t="s">
        <v>1158</v>
      </c>
      <c r="J34" s="310">
        <v>5.6429999999999998</v>
      </c>
      <c r="K34" s="310">
        <v>1.6930000000000001</v>
      </c>
      <c r="L34" s="310">
        <v>1.6930000000000001</v>
      </c>
    </row>
    <row r="35" spans="1:12" ht="15" customHeight="1">
      <c r="A35" t="s">
        <v>1157</v>
      </c>
      <c r="B35" t="s">
        <v>843</v>
      </c>
      <c r="C35" t="s">
        <v>1187</v>
      </c>
      <c r="D35" t="s">
        <v>607</v>
      </c>
      <c r="E35" t="s">
        <v>561</v>
      </c>
      <c r="F35" s="304">
        <v>0.09</v>
      </c>
      <c r="G35" t="s">
        <v>6</v>
      </c>
      <c r="H35" s="304">
        <v>0.09</v>
      </c>
      <c r="I35" t="s">
        <v>1158</v>
      </c>
      <c r="J35" s="310">
        <v>54.14</v>
      </c>
      <c r="K35" s="310">
        <v>4.8730000000000002</v>
      </c>
      <c r="L35" s="310">
        <v>4.8730000000000002</v>
      </c>
    </row>
    <row r="36" spans="1:12" ht="15" customHeight="1">
      <c r="A36" t="s">
        <v>1157</v>
      </c>
      <c r="B36" t="s">
        <v>843</v>
      </c>
      <c r="C36" t="s">
        <v>1188</v>
      </c>
      <c r="D36" t="s">
        <v>607</v>
      </c>
      <c r="E36" t="s">
        <v>565</v>
      </c>
      <c r="F36" s="304">
        <v>0.3</v>
      </c>
      <c r="G36" t="s">
        <v>6</v>
      </c>
      <c r="H36" s="304">
        <v>0.3</v>
      </c>
      <c r="I36" t="s">
        <v>1158</v>
      </c>
      <c r="J36" s="310">
        <v>6.45</v>
      </c>
      <c r="K36" s="310">
        <v>1.9350000000000001</v>
      </c>
      <c r="L36" s="310">
        <v>1.9350000000000001</v>
      </c>
    </row>
    <row r="37" spans="1:12" ht="15" customHeight="1">
      <c r="A37" t="s">
        <v>1157</v>
      </c>
      <c r="B37" t="s">
        <v>843</v>
      </c>
      <c r="C37" t="s">
        <v>1189</v>
      </c>
      <c r="D37" t="s">
        <v>607</v>
      </c>
      <c r="E37" t="s">
        <v>565</v>
      </c>
      <c r="F37" s="304">
        <v>0.3</v>
      </c>
      <c r="G37" t="s">
        <v>6</v>
      </c>
      <c r="H37" s="304">
        <v>0.3</v>
      </c>
      <c r="I37" t="s">
        <v>1158</v>
      </c>
      <c r="J37" s="310">
        <v>1.6319999999999999</v>
      </c>
      <c r="K37" s="310">
        <v>0.49</v>
      </c>
      <c r="L37" s="310">
        <v>0.49</v>
      </c>
    </row>
    <row r="38" spans="1:12" ht="15" customHeight="1">
      <c r="A38" t="s">
        <v>1157</v>
      </c>
      <c r="B38" t="s">
        <v>843</v>
      </c>
      <c r="C38" t="s">
        <v>1190</v>
      </c>
      <c r="D38" t="s">
        <v>607</v>
      </c>
      <c r="E38" t="s">
        <v>565</v>
      </c>
      <c r="F38" s="304">
        <v>0.3</v>
      </c>
      <c r="G38" t="s">
        <v>6</v>
      </c>
      <c r="H38" s="304">
        <v>0.3</v>
      </c>
      <c r="I38" t="s">
        <v>1158</v>
      </c>
      <c r="J38" s="310">
        <v>8.33</v>
      </c>
      <c r="K38" s="310">
        <v>2.4990000000000001</v>
      </c>
      <c r="L38" s="310">
        <v>2.4990000000000001</v>
      </c>
    </row>
    <row r="39" spans="1:12" ht="15" customHeight="1">
      <c r="A39" t="s">
        <v>1157</v>
      </c>
      <c r="B39" t="s">
        <v>843</v>
      </c>
      <c r="C39" t="s">
        <v>1191</v>
      </c>
      <c r="D39" t="s">
        <v>607</v>
      </c>
      <c r="E39" t="s">
        <v>565</v>
      </c>
      <c r="F39" s="304">
        <v>0.3</v>
      </c>
      <c r="G39" t="s">
        <v>6</v>
      </c>
      <c r="H39" s="304">
        <v>0.3</v>
      </c>
      <c r="I39" t="s">
        <v>1158</v>
      </c>
      <c r="J39" s="310">
        <v>3.25</v>
      </c>
      <c r="K39" s="310">
        <v>0.97499999999999998</v>
      </c>
      <c r="L39" s="310">
        <v>0.97499999999999998</v>
      </c>
    </row>
    <row r="40" spans="1:12" ht="15" customHeight="1">
      <c r="A40" t="s">
        <v>1157</v>
      </c>
      <c r="B40" t="s">
        <v>843</v>
      </c>
      <c r="C40" t="s">
        <v>1192</v>
      </c>
      <c r="D40" t="s">
        <v>607</v>
      </c>
      <c r="E40" t="s">
        <v>565</v>
      </c>
      <c r="F40" s="304">
        <v>0.3</v>
      </c>
      <c r="G40" t="s">
        <v>6</v>
      </c>
      <c r="H40" s="304">
        <v>0.3</v>
      </c>
      <c r="I40" t="s">
        <v>1158</v>
      </c>
      <c r="J40" s="310">
        <v>18.045000000000002</v>
      </c>
      <c r="K40" s="310">
        <v>5.4139999999999997</v>
      </c>
      <c r="L40" s="310">
        <v>5.4139999999999997</v>
      </c>
    </row>
    <row r="41" spans="1:12" ht="15" customHeight="1">
      <c r="A41" t="s">
        <v>1157</v>
      </c>
      <c r="B41" t="s">
        <v>843</v>
      </c>
      <c r="C41" t="s">
        <v>1193</v>
      </c>
      <c r="D41" t="s">
        <v>607</v>
      </c>
      <c r="E41" t="s">
        <v>565</v>
      </c>
      <c r="F41" s="304">
        <v>0.3</v>
      </c>
      <c r="G41" t="s">
        <v>6</v>
      </c>
      <c r="H41" s="304">
        <v>0.3</v>
      </c>
      <c r="I41" t="s">
        <v>1158</v>
      </c>
      <c r="J41" s="310">
        <v>2.6640000000000001</v>
      </c>
      <c r="K41" s="310">
        <v>0.79900000000000004</v>
      </c>
      <c r="L41" s="310">
        <v>0.79900000000000004</v>
      </c>
    </row>
    <row r="42" spans="1:12" ht="15" customHeight="1">
      <c r="A42" t="s">
        <v>1157</v>
      </c>
      <c r="B42" t="s">
        <v>843</v>
      </c>
      <c r="C42" t="s">
        <v>1194</v>
      </c>
      <c r="D42" t="s">
        <v>607</v>
      </c>
      <c r="E42" t="s">
        <v>561</v>
      </c>
      <c r="F42" s="304">
        <v>0.3</v>
      </c>
      <c r="G42" t="s">
        <v>6</v>
      </c>
      <c r="H42" s="304">
        <v>0.3</v>
      </c>
      <c r="I42" t="s">
        <v>1158</v>
      </c>
      <c r="J42" s="310">
        <v>2.91</v>
      </c>
      <c r="K42" s="310">
        <v>0.873</v>
      </c>
      <c r="L42" s="310">
        <v>0.873</v>
      </c>
    </row>
    <row r="43" spans="1:12" ht="15" customHeight="1">
      <c r="A43" t="s">
        <v>1157</v>
      </c>
      <c r="B43" t="s">
        <v>843</v>
      </c>
      <c r="C43" t="s">
        <v>1195</v>
      </c>
      <c r="D43" t="s">
        <v>607</v>
      </c>
      <c r="E43" t="s">
        <v>565</v>
      </c>
      <c r="F43" s="304">
        <v>0.3</v>
      </c>
      <c r="G43" t="s">
        <v>6</v>
      </c>
      <c r="H43" s="304">
        <v>0.3</v>
      </c>
      <c r="I43" t="s">
        <v>1158</v>
      </c>
      <c r="J43" s="310">
        <v>21.39</v>
      </c>
      <c r="K43" s="310">
        <v>6.4169999999999998</v>
      </c>
      <c r="L43" s="310">
        <v>6.4169999999999998</v>
      </c>
    </row>
    <row r="44" spans="1:12" ht="15" customHeight="1">
      <c r="A44" t="s">
        <v>1157</v>
      </c>
      <c r="B44" t="s">
        <v>843</v>
      </c>
      <c r="C44" t="s">
        <v>1196</v>
      </c>
      <c r="D44" t="s">
        <v>607</v>
      </c>
      <c r="E44" t="s">
        <v>565</v>
      </c>
      <c r="F44" s="304">
        <v>0.3</v>
      </c>
      <c r="G44" t="s">
        <v>6</v>
      </c>
      <c r="H44" s="304">
        <v>0.3</v>
      </c>
      <c r="I44" t="s">
        <v>1158</v>
      </c>
      <c r="J44" s="310">
        <v>8.57</v>
      </c>
      <c r="K44" s="310">
        <v>2.5710000000000002</v>
      </c>
      <c r="L44" s="310">
        <v>2.5710000000000002</v>
      </c>
    </row>
    <row r="45" spans="1:12" ht="15" customHeight="1">
      <c r="A45" t="s">
        <v>1157</v>
      </c>
      <c r="B45" t="s">
        <v>843</v>
      </c>
      <c r="C45" t="s">
        <v>1197</v>
      </c>
      <c r="D45" t="s">
        <v>607</v>
      </c>
      <c r="E45" t="s">
        <v>565</v>
      </c>
      <c r="F45" s="304">
        <v>0.3</v>
      </c>
      <c r="G45" t="s">
        <v>6</v>
      </c>
      <c r="H45" s="304">
        <v>0.3</v>
      </c>
      <c r="I45" t="s">
        <v>1158</v>
      </c>
      <c r="J45" s="310">
        <v>2.5840000000000001</v>
      </c>
      <c r="K45" s="310">
        <v>0.77500000000000002</v>
      </c>
      <c r="L45" s="310">
        <v>0.77500000000000002</v>
      </c>
    </row>
    <row r="46" spans="1:12" ht="15" customHeight="1">
      <c r="A46" t="s">
        <v>1157</v>
      </c>
      <c r="B46" t="s">
        <v>843</v>
      </c>
      <c r="C46" t="s">
        <v>1198</v>
      </c>
      <c r="D46" t="s">
        <v>607</v>
      </c>
      <c r="E46" t="s">
        <v>565</v>
      </c>
      <c r="F46" s="304">
        <v>0.3</v>
      </c>
      <c r="G46" t="s">
        <v>6</v>
      </c>
      <c r="H46" s="304">
        <v>0.3</v>
      </c>
      <c r="I46" t="s">
        <v>1158</v>
      </c>
      <c r="J46" s="310">
        <v>5.5990000000000002</v>
      </c>
      <c r="K46" s="310">
        <v>1.68</v>
      </c>
      <c r="L46" s="310">
        <v>1.68</v>
      </c>
    </row>
    <row r="47" spans="1:12" ht="15" customHeight="1">
      <c r="A47" t="s">
        <v>1157</v>
      </c>
      <c r="B47" t="s">
        <v>843</v>
      </c>
      <c r="C47" t="s">
        <v>1199</v>
      </c>
      <c r="D47" t="s">
        <v>607</v>
      </c>
      <c r="E47" t="s">
        <v>565</v>
      </c>
      <c r="F47" s="304">
        <v>0.3</v>
      </c>
      <c r="G47" t="s">
        <v>6</v>
      </c>
      <c r="H47" s="304">
        <v>0.3</v>
      </c>
      <c r="I47" t="s">
        <v>1158</v>
      </c>
      <c r="J47" s="310">
        <v>4.05</v>
      </c>
      <c r="K47" s="310">
        <v>1.2150000000000001</v>
      </c>
      <c r="L47" s="310">
        <v>1.2150000000000001</v>
      </c>
    </row>
    <row r="48" spans="1:12" ht="15" customHeight="1">
      <c r="A48" t="s">
        <v>1157</v>
      </c>
      <c r="B48" t="s">
        <v>843</v>
      </c>
      <c r="C48" t="s">
        <v>1200</v>
      </c>
      <c r="D48" t="s">
        <v>607</v>
      </c>
      <c r="E48" t="s">
        <v>565</v>
      </c>
      <c r="F48" s="304">
        <v>0.3</v>
      </c>
      <c r="G48" t="s">
        <v>6</v>
      </c>
      <c r="H48" s="304">
        <v>0.3</v>
      </c>
      <c r="I48" t="s">
        <v>1158</v>
      </c>
      <c r="J48" s="310">
        <v>0.85499999999999998</v>
      </c>
      <c r="K48" s="310">
        <v>0.25700000000000001</v>
      </c>
      <c r="L48" s="310">
        <v>0.25700000000000001</v>
      </c>
    </row>
    <row r="49" spans="1:12" ht="15" customHeight="1">
      <c r="A49" t="s">
        <v>1157</v>
      </c>
      <c r="B49" t="s">
        <v>843</v>
      </c>
      <c r="C49" t="s">
        <v>1201</v>
      </c>
      <c r="D49" t="s">
        <v>607</v>
      </c>
      <c r="E49" t="s">
        <v>565</v>
      </c>
      <c r="F49" s="304">
        <v>0.3</v>
      </c>
      <c r="G49" t="s">
        <v>6</v>
      </c>
      <c r="H49" s="304">
        <v>0.3</v>
      </c>
      <c r="I49" t="s">
        <v>1158</v>
      </c>
      <c r="J49" s="310">
        <v>1.1000000000000001</v>
      </c>
      <c r="K49" s="310">
        <v>0.33</v>
      </c>
      <c r="L49" s="310">
        <v>0.33</v>
      </c>
    </row>
    <row r="50" spans="1:12" ht="15" customHeight="1">
      <c r="A50" t="s">
        <v>1157</v>
      </c>
      <c r="B50" t="s">
        <v>843</v>
      </c>
      <c r="C50" t="s">
        <v>1202</v>
      </c>
      <c r="D50" t="s">
        <v>607</v>
      </c>
      <c r="E50" t="s">
        <v>565</v>
      </c>
      <c r="F50" s="304">
        <v>0.3</v>
      </c>
      <c r="G50" t="s">
        <v>6</v>
      </c>
      <c r="H50" s="304">
        <v>0.3</v>
      </c>
      <c r="I50" t="s">
        <v>1158</v>
      </c>
      <c r="J50" s="310">
        <v>2.3610000000000002</v>
      </c>
      <c r="K50" s="310">
        <v>0.70799999999999996</v>
      </c>
      <c r="L50" s="310">
        <v>0.70799999999999996</v>
      </c>
    </row>
    <row r="51" spans="1:12" ht="15" customHeight="1">
      <c r="A51" t="s">
        <v>1157</v>
      </c>
      <c r="B51" t="s">
        <v>843</v>
      </c>
      <c r="C51" t="s">
        <v>1203</v>
      </c>
      <c r="D51" t="s">
        <v>607</v>
      </c>
      <c r="E51" t="s">
        <v>561</v>
      </c>
      <c r="F51" s="304">
        <v>0.3</v>
      </c>
      <c r="G51" t="s">
        <v>6</v>
      </c>
      <c r="H51" s="304">
        <v>0.3</v>
      </c>
      <c r="I51" t="s">
        <v>1158</v>
      </c>
      <c r="J51" s="310">
        <v>5.0199999999999996</v>
      </c>
      <c r="K51" s="310">
        <v>1.506</v>
      </c>
      <c r="L51" s="310">
        <v>1.506</v>
      </c>
    </row>
    <row r="52" spans="1:12" ht="15" customHeight="1">
      <c r="A52" t="s">
        <v>1157</v>
      </c>
      <c r="B52" t="s">
        <v>843</v>
      </c>
      <c r="C52" t="s">
        <v>1204</v>
      </c>
      <c r="D52" t="s">
        <v>607</v>
      </c>
      <c r="E52" t="s">
        <v>561</v>
      </c>
      <c r="F52" s="304">
        <v>0.3</v>
      </c>
      <c r="G52" t="s">
        <v>6</v>
      </c>
      <c r="H52" s="304">
        <v>0.3</v>
      </c>
      <c r="I52" t="s">
        <v>1158</v>
      </c>
      <c r="J52" s="310">
        <v>9.0570000000000004</v>
      </c>
      <c r="K52" s="310">
        <v>2.7170000000000001</v>
      </c>
      <c r="L52" s="310">
        <v>2.7170000000000001</v>
      </c>
    </row>
    <row r="53" spans="1:12" ht="15" customHeight="1">
      <c r="A53" t="s">
        <v>1157</v>
      </c>
      <c r="B53" t="s">
        <v>843</v>
      </c>
      <c r="C53" t="s">
        <v>1204</v>
      </c>
      <c r="D53" t="s">
        <v>607</v>
      </c>
      <c r="E53" t="s">
        <v>565</v>
      </c>
      <c r="F53" s="304">
        <v>0.3</v>
      </c>
      <c r="G53" t="s">
        <v>6</v>
      </c>
      <c r="H53" s="304">
        <v>0.3</v>
      </c>
      <c r="I53" t="s">
        <v>1158</v>
      </c>
      <c r="J53" s="310">
        <v>2.3279999999999998</v>
      </c>
      <c r="K53" s="310">
        <v>0.69799999999999995</v>
      </c>
      <c r="L53" s="310">
        <v>0.69799999999999995</v>
      </c>
    </row>
    <row r="54" spans="1:12" ht="15" customHeight="1">
      <c r="A54" t="s">
        <v>1157</v>
      </c>
      <c r="B54" t="s">
        <v>843</v>
      </c>
      <c r="C54" t="s">
        <v>1205</v>
      </c>
      <c r="D54" t="s">
        <v>607</v>
      </c>
      <c r="E54" t="s">
        <v>565</v>
      </c>
      <c r="F54" s="304">
        <v>0.3</v>
      </c>
      <c r="G54" t="s">
        <v>6</v>
      </c>
      <c r="H54" s="304">
        <v>0.3</v>
      </c>
      <c r="I54" t="s">
        <v>1158</v>
      </c>
      <c r="J54" s="310">
        <v>1.74</v>
      </c>
      <c r="K54" s="310">
        <v>0.52200000000000002</v>
      </c>
      <c r="L54" s="310">
        <v>0.52200000000000002</v>
      </c>
    </row>
    <row r="55" spans="1:12" ht="15" customHeight="1">
      <c r="A55" t="s">
        <v>1157</v>
      </c>
      <c r="B55" t="s">
        <v>843</v>
      </c>
      <c r="C55" t="s">
        <v>1206</v>
      </c>
      <c r="D55" t="s">
        <v>607</v>
      </c>
      <c r="E55" t="s">
        <v>561</v>
      </c>
      <c r="F55" s="304">
        <v>0.3</v>
      </c>
      <c r="G55" t="s">
        <v>6</v>
      </c>
      <c r="H55" s="304">
        <v>0.3</v>
      </c>
      <c r="I55" t="s">
        <v>1158</v>
      </c>
      <c r="J55" s="310">
        <v>8.0340000000000007</v>
      </c>
      <c r="K55" s="310">
        <v>2.41</v>
      </c>
      <c r="L55" s="310">
        <v>2.41</v>
      </c>
    </row>
    <row r="56" spans="1:12" ht="15" customHeight="1">
      <c r="A56" t="s">
        <v>1157</v>
      </c>
      <c r="B56" t="s">
        <v>843</v>
      </c>
      <c r="C56" t="s">
        <v>1207</v>
      </c>
      <c r="D56" t="s">
        <v>607</v>
      </c>
      <c r="E56" t="s">
        <v>565</v>
      </c>
      <c r="F56" s="304">
        <v>0.09</v>
      </c>
      <c r="G56" t="s">
        <v>6</v>
      </c>
      <c r="H56" s="304">
        <v>0.09</v>
      </c>
      <c r="I56" t="s">
        <v>1158</v>
      </c>
      <c r="J56" s="310">
        <v>27.573</v>
      </c>
      <c r="K56" s="310">
        <v>2.4820000000000002</v>
      </c>
      <c r="L56" s="310">
        <v>2.4820000000000002</v>
      </c>
    </row>
    <row r="57" spans="1:12" ht="15" customHeight="1">
      <c r="A57" t="s">
        <v>1157</v>
      </c>
      <c r="B57" t="s">
        <v>843</v>
      </c>
      <c r="C57" t="s">
        <v>1208</v>
      </c>
      <c r="D57" t="s">
        <v>607</v>
      </c>
      <c r="E57" t="s">
        <v>565</v>
      </c>
      <c r="F57" s="304">
        <v>0.3</v>
      </c>
      <c r="G57" t="s">
        <v>6</v>
      </c>
      <c r="H57" s="304">
        <v>0.3</v>
      </c>
      <c r="I57" t="s">
        <v>1158</v>
      </c>
      <c r="J57" s="310">
        <v>6.33</v>
      </c>
      <c r="K57" s="310">
        <v>1.899</v>
      </c>
      <c r="L57" s="310">
        <v>1.899</v>
      </c>
    </row>
    <row r="58" spans="1:12" ht="15" customHeight="1">
      <c r="A58" t="s">
        <v>1157</v>
      </c>
      <c r="B58" t="s">
        <v>843</v>
      </c>
      <c r="C58" t="s">
        <v>1209</v>
      </c>
      <c r="D58" t="s">
        <v>607</v>
      </c>
      <c r="E58" t="s">
        <v>565</v>
      </c>
      <c r="F58" s="304">
        <v>0.3</v>
      </c>
      <c r="G58" t="s">
        <v>6</v>
      </c>
      <c r="H58" s="304">
        <v>0.3</v>
      </c>
      <c r="I58" t="s">
        <v>1158</v>
      </c>
      <c r="J58" s="310">
        <v>1.05</v>
      </c>
      <c r="K58" s="310">
        <v>0.315</v>
      </c>
      <c r="L58" s="310">
        <v>0.315</v>
      </c>
    </row>
    <row r="59" spans="1:12" ht="15" hidden="1" customHeight="1">
      <c r="A59" t="s">
        <v>1157</v>
      </c>
      <c r="B59" t="s">
        <v>843</v>
      </c>
      <c r="C59" t="s">
        <v>1209</v>
      </c>
      <c r="D59" t="s">
        <v>607</v>
      </c>
      <c r="E59" t="s">
        <v>565</v>
      </c>
      <c r="F59" s="304">
        <v>0.3</v>
      </c>
      <c r="G59" t="s">
        <v>6</v>
      </c>
      <c r="H59" s="304">
        <v>0.3</v>
      </c>
      <c r="I59" t="s">
        <v>1159</v>
      </c>
      <c r="J59" s="310">
        <v>0.315</v>
      </c>
      <c r="K59" s="310">
        <v>9.5000000000000001E-2</v>
      </c>
      <c r="L59" s="310">
        <v>9.5000000000000001E-2</v>
      </c>
    </row>
    <row r="60" spans="1:12" ht="15" customHeight="1">
      <c r="A60" t="s">
        <v>1157</v>
      </c>
      <c r="B60" t="s">
        <v>843</v>
      </c>
      <c r="C60" t="s">
        <v>1210</v>
      </c>
      <c r="D60" t="s">
        <v>607</v>
      </c>
      <c r="E60" t="s">
        <v>565</v>
      </c>
      <c r="F60" s="304">
        <v>0.3</v>
      </c>
      <c r="G60" t="s">
        <v>6</v>
      </c>
      <c r="H60" s="304">
        <v>0.3</v>
      </c>
      <c r="I60" t="s">
        <v>1158</v>
      </c>
      <c r="J60" s="310">
        <v>19.95</v>
      </c>
      <c r="K60" s="310">
        <v>5.9850000000000003</v>
      </c>
      <c r="L60" s="310">
        <v>5.9850000000000003</v>
      </c>
    </row>
    <row r="61" spans="1:12" ht="15" customHeight="1">
      <c r="A61" t="s">
        <v>1157</v>
      </c>
      <c r="B61" t="s">
        <v>843</v>
      </c>
      <c r="C61" t="s">
        <v>1211</v>
      </c>
      <c r="D61" t="s">
        <v>607</v>
      </c>
      <c r="E61" t="s">
        <v>565</v>
      </c>
      <c r="F61" s="304">
        <v>0.3</v>
      </c>
      <c r="G61" t="s">
        <v>6</v>
      </c>
      <c r="H61" s="304">
        <v>0.3</v>
      </c>
      <c r="I61" t="s">
        <v>1158</v>
      </c>
      <c r="J61" s="310">
        <v>2.14</v>
      </c>
      <c r="K61" s="310">
        <v>0.64200000000000002</v>
      </c>
      <c r="L61" s="310">
        <v>0.64200000000000002</v>
      </c>
    </row>
    <row r="62" spans="1:12" ht="15" customHeight="1">
      <c r="A62" t="s">
        <v>1157</v>
      </c>
      <c r="B62" t="s">
        <v>843</v>
      </c>
      <c r="C62" t="s">
        <v>1212</v>
      </c>
      <c r="D62" t="s">
        <v>607</v>
      </c>
      <c r="E62" t="s">
        <v>565</v>
      </c>
      <c r="F62" s="304">
        <v>0.3</v>
      </c>
      <c r="G62" t="s">
        <v>6</v>
      </c>
      <c r="H62" s="304">
        <v>0.3</v>
      </c>
      <c r="I62" t="s">
        <v>1158</v>
      </c>
      <c r="J62" s="310">
        <v>2.2679999999999998</v>
      </c>
      <c r="K62" s="310">
        <v>0.68</v>
      </c>
      <c r="L62" s="310">
        <v>0.68</v>
      </c>
    </row>
    <row r="63" spans="1:12" ht="15" customHeight="1">
      <c r="A63" t="s">
        <v>1157</v>
      </c>
      <c r="B63" t="s">
        <v>843</v>
      </c>
      <c r="C63" t="s">
        <v>1213</v>
      </c>
      <c r="D63" t="s">
        <v>607</v>
      </c>
      <c r="E63" t="s">
        <v>565</v>
      </c>
      <c r="F63" s="304">
        <v>0.3</v>
      </c>
      <c r="G63" t="s">
        <v>6</v>
      </c>
      <c r="H63" s="304">
        <v>0.3</v>
      </c>
      <c r="I63" t="s">
        <v>1158</v>
      </c>
      <c r="J63" s="310">
        <v>2.21</v>
      </c>
      <c r="K63" s="310">
        <v>0.66300000000000003</v>
      </c>
      <c r="L63" s="310">
        <v>0.66300000000000003</v>
      </c>
    </row>
    <row r="64" spans="1:12" ht="15" customHeight="1">
      <c r="A64" t="s">
        <v>1157</v>
      </c>
      <c r="B64" t="s">
        <v>843</v>
      </c>
      <c r="C64" t="s">
        <v>1214</v>
      </c>
      <c r="D64" t="s">
        <v>607</v>
      </c>
      <c r="E64" t="s">
        <v>565</v>
      </c>
      <c r="F64" s="304">
        <v>0.3</v>
      </c>
      <c r="G64" t="s">
        <v>6</v>
      </c>
      <c r="H64" s="304">
        <v>0.3</v>
      </c>
      <c r="I64" t="s">
        <v>1158</v>
      </c>
      <c r="J64" s="310">
        <v>4.16</v>
      </c>
      <c r="K64" s="310">
        <v>1.248</v>
      </c>
      <c r="L64" s="310">
        <v>1.248</v>
      </c>
    </row>
    <row r="65" spans="1:12" ht="15" customHeight="1">
      <c r="A65" t="s">
        <v>1157</v>
      </c>
      <c r="B65" t="s">
        <v>843</v>
      </c>
      <c r="C65" t="s">
        <v>1215</v>
      </c>
      <c r="D65" t="s">
        <v>607</v>
      </c>
      <c r="E65" t="s">
        <v>565</v>
      </c>
      <c r="F65" s="304">
        <v>0.3</v>
      </c>
      <c r="G65" t="s">
        <v>6</v>
      </c>
      <c r="H65" s="304">
        <v>0.3</v>
      </c>
      <c r="I65" t="s">
        <v>1158</v>
      </c>
      <c r="J65" s="310">
        <v>1.1000000000000001</v>
      </c>
      <c r="K65" s="310">
        <v>0.33</v>
      </c>
      <c r="L65" s="310">
        <v>0.33</v>
      </c>
    </row>
    <row r="66" spans="1:12" ht="15" customHeight="1">
      <c r="A66" t="s">
        <v>1157</v>
      </c>
      <c r="B66" t="s">
        <v>843</v>
      </c>
      <c r="C66" t="s">
        <v>1216</v>
      </c>
      <c r="D66" t="s">
        <v>607</v>
      </c>
      <c r="E66" t="s">
        <v>565</v>
      </c>
      <c r="F66" s="304">
        <v>0.3</v>
      </c>
      <c r="G66" t="s">
        <v>6</v>
      </c>
      <c r="H66" s="304">
        <v>0.3</v>
      </c>
      <c r="I66" t="s">
        <v>1158</v>
      </c>
      <c r="J66" s="310">
        <v>4.9279999999999999</v>
      </c>
      <c r="K66" s="310">
        <v>1.478</v>
      </c>
      <c r="L66" s="310">
        <v>1.478</v>
      </c>
    </row>
    <row r="67" spans="1:12" ht="15" customHeight="1">
      <c r="A67" t="s">
        <v>1157</v>
      </c>
      <c r="B67" t="s">
        <v>843</v>
      </c>
      <c r="C67" t="s">
        <v>1217</v>
      </c>
      <c r="D67" t="s">
        <v>607</v>
      </c>
      <c r="E67" t="s">
        <v>565</v>
      </c>
      <c r="F67" s="304">
        <v>0.3</v>
      </c>
      <c r="G67" t="s">
        <v>6</v>
      </c>
      <c r="H67" s="304">
        <v>0.3</v>
      </c>
      <c r="I67" t="s">
        <v>1158</v>
      </c>
      <c r="J67" s="310">
        <v>20.39</v>
      </c>
      <c r="K67" s="310">
        <v>6.117</v>
      </c>
      <c r="L67" s="310">
        <v>6.117</v>
      </c>
    </row>
    <row r="68" spans="1:12" ht="15" customHeight="1">
      <c r="A68" t="s">
        <v>1157</v>
      </c>
      <c r="B68" t="s">
        <v>843</v>
      </c>
      <c r="C68" t="s">
        <v>1218</v>
      </c>
      <c r="D68" t="s">
        <v>607</v>
      </c>
      <c r="E68" t="s">
        <v>565</v>
      </c>
      <c r="F68" s="304">
        <v>0.3</v>
      </c>
      <c r="G68" t="s">
        <v>6</v>
      </c>
      <c r="H68" s="304">
        <v>0.3</v>
      </c>
      <c r="I68" t="s">
        <v>1158</v>
      </c>
      <c r="J68" s="310">
        <v>3.38</v>
      </c>
      <c r="K68" s="310">
        <v>1.014</v>
      </c>
      <c r="L68" s="310">
        <v>1.014</v>
      </c>
    </row>
    <row r="69" spans="1:12" ht="15" customHeight="1">
      <c r="A69" t="s">
        <v>1157</v>
      </c>
      <c r="B69" t="s">
        <v>843</v>
      </c>
      <c r="C69" t="s">
        <v>1219</v>
      </c>
      <c r="D69" t="s">
        <v>607</v>
      </c>
      <c r="E69" t="s">
        <v>565</v>
      </c>
      <c r="F69" s="304">
        <v>0.3</v>
      </c>
      <c r="G69" t="s">
        <v>6</v>
      </c>
      <c r="H69" s="304">
        <v>0.3</v>
      </c>
      <c r="I69" t="s">
        <v>1158</v>
      </c>
      <c r="J69" s="310">
        <v>1.079</v>
      </c>
      <c r="K69" s="310">
        <v>0.32400000000000001</v>
      </c>
      <c r="L69" s="310">
        <v>0.32400000000000001</v>
      </c>
    </row>
    <row r="70" spans="1:12" ht="15" hidden="1" customHeight="1">
      <c r="A70" t="s">
        <v>1157</v>
      </c>
      <c r="B70" t="s">
        <v>1160</v>
      </c>
      <c r="C70" t="s">
        <v>1161</v>
      </c>
      <c r="D70" t="s">
        <v>1162</v>
      </c>
      <c r="E70" t="s">
        <v>561</v>
      </c>
      <c r="F70" s="304">
        <v>0.4</v>
      </c>
      <c r="G70" t="s">
        <v>6</v>
      </c>
      <c r="H70" s="304">
        <v>0.4</v>
      </c>
      <c r="I70" t="s">
        <v>1159</v>
      </c>
      <c r="J70" s="310">
        <v>262.5</v>
      </c>
      <c r="K70" s="310">
        <v>105</v>
      </c>
      <c r="L70" s="310">
        <v>105</v>
      </c>
    </row>
    <row r="71" spans="1:12" ht="15" customHeight="1">
      <c r="A71" t="s">
        <v>1157</v>
      </c>
      <c r="B71" t="s">
        <v>529</v>
      </c>
      <c r="C71" t="s">
        <v>681</v>
      </c>
      <c r="D71" t="s">
        <v>607</v>
      </c>
      <c r="E71" t="s">
        <v>561</v>
      </c>
      <c r="F71" s="304">
        <v>1</v>
      </c>
      <c r="G71" t="s">
        <v>4</v>
      </c>
      <c r="H71" s="304">
        <v>1</v>
      </c>
      <c r="I71" t="s">
        <v>1158</v>
      </c>
      <c r="J71" s="310">
        <v>15.75</v>
      </c>
      <c r="K71" s="310">
        <v>15.75</v>
      </c>
      <c r="L71" s="310">
        <v>15.75</v>
      </c>
    </row>
    <row r="72" spans="1:12" ht="15" customHeight="1">
      <c r="A72" t="s">
        <v>1157</v>
      </c>
      <c r="B72" t="s">
        <v>529</v>
      </c>
      <c r="C72" t="s">
        <v>682</v>
      </c>
      <c r="D72" t="s">
        <v>607</v>
      </c>
      <c r="E72" t="s">
        <v>561</v>
      </c>
      <c r="F72" s="304">
        <v>1</v>
      </c>
      <c r="G72" t="s">
        <v>4</v>
      </c>
      <c r="H72" s="304">
        <v>1</v>
      </c>
      <c r="I72" t="s">
        <v>1158</v>
      </c>
      <c r="J72" s="310">
        <v>4.76</v>
      </c>
      <c r="K72" s="310">
        <v>4.76</v>
      </c>
      <c r="L72" s="310">
        <v>4.76</v>
      </c>
    </row>
    <row r="73" spans="1:12" ht="15" customHeight="1">
      <c r="A73" t="s">
        <v>1157</v>
      </c>
      <c r="B73" t="s">
        <v>529</v>
      </c>
      <c r="C73" t="s">
        <v>683</v>
      </c>
      <c r="D73" t="s">
        <v>607</v>
      </c>
      <c r="E73" t="s">
        <v>561</v>
      </c>
      <c r="F73" s="304">
        <v>1</v>
      </c>
      <c r="G73" t="s">
        <v>4</v>
      </c>
      <c r="H73" s="304">
        <v>1</v>
      </c>
      <c r="I73" t="s">
        <v>1158</v>
      </c>
      <c r="J73" s="310">
        <v>30.75</v>
      </c>
      <c r="K73" s="310">
        <v>30.75</v>
      </c>
      <c r="L73" s="310">
        <v>30.75</v>
      </c>
    </row>
    <row r="74" spans="1:12" ht="15" customHeight="1">
      <c r="A74" t="s">
        <v>1157</v>
      </c>
      <c r="B74" t="s">
        <v>529</v>
      </c>
      <c r="C74" t="s">
        <v>958</v>
      </c>
      <c r="D74" t="s">
        <v>607</v>
      </c>
      <c r="E74" t="s">
        <v>561</v>
      </c>
      <c r="F74" s="304">
        <v>1</v>
      </c>
      <c r="G74" t="s">
        <v>4</v>
      </c>
      <c r="H74" s="304">
        <v>1</v>
      </c>
      <c r="I74" t="s">
        <v>1158</v>
      </c>
      <c r="J74" s="310">
        <v>140</v>
      </c>
      <c r="K74" s="310">
        <v>140</v>
      </c>
      <c r="L74" s="310">
        <v>140</v>
      </c>
    </row>
    <row r="75" spans="1:12" ht="15" hidden="1" customHeight="1">
      <c r="A75" t="s">
        <v>1157</v>
      </c>
      <c r="B75" t="s">
        <v>529</v>
      </c>
      <c r="C75" t="s">
        <v>1221</v>
      </c>
      <c r="D75" t="s">
        <v>607</v>
      </c>
      <c r="E75" t="s">
        <v>561</v>
      </c>
      <c r="F75" s="304">
        <v>1</v>
      </c>
      <c r="G75" t="s">
        <v>4</v>
      </c>
      <c r="H75" s="304">
        <v>1</v>
      </c>
      <c r="I75" t="s">
        <v>1159</v>
      </c>
      <c r="J75" s="310">
        <v>250</v>
      </c>
      <c r="K75" s="310">
        <v>250</v>
      </c>
      <c r="L75" s="310">
        <v>250</v>
      </c>
    </row>
    <row r="76" spans="1:12" ht="15" customHeight="1">
      <c r="A76" t="s">
        <v>1157</v>
      </c>
      <c r="B76" t="s">
        <v>529</v>
      </c>
      <c r="C76" t="s">
        <v>873</v>
      </c>
      <c r="D76" t="s">
        <v>607</v>
      </c>
      <c r="E76" t="s">
        <v>561</v>
      </c>
      <c r="F76" s="304">
        <v>1</v>
      </c>
      <c r="G76" t="s">
        <v>4</v>
      </c>
      <c r="H76" s="304">
        <v>1</v>
      </c>
      <c r="I76" t="s">
        <v>1158</v>
      </c>
      <c r="J76" s="310">
        <v>40.5</v>
      </c>
      <c r="K76" s="310">
        <v>40.5</v>
      </c>
      <c r="L76" s="310">
        <v>40.5</v>
      </c>
    </row>
    <row r="77" spans="1:12" ht="15" customHeight="1">
      <c r="A77" t="s">
        <v>1157</v>
      </c>
      <c r="B77" t="s">
        <v>529</v>
      </c>
      <c r="C77" t="s">
        <v>874</v>
      </c>
      <c r="D77" t="s">
        <v>607</v>
      </c>
      <c r="E77" t="s">
        <v>561</v>
      </c>
      <c r="F77" s="304">
        <v>1</v>
      </c>
      <c r="G77" t="s">
        <v>4</v>
      </c>
      <c r="H77" s="304">
        <v>1</v>
      </c>
      <c r="I77" t="s">
        <v>1158</v>
      </c>
      <c r="J77" s="310">
        <v>48.75</v>
      </c>
      <c r="K77" s="310">
        <v>48.75</v>
      </c>
      <c r="L77" s="310">
        <v>48.75</v>
      </c>
    </row>
    <row r="78" spans="1:12" ht="15" customHeight="1">
      <c r="A78" t="s">
        <v>1157</v>
      </c>
      <c r="B78" t="s">
        <v>529</v>
      </c>
      <c r="C78" t="s">
        <v>959</v>
      </c>
      <c r="D78" t="s">
        <v>607</v>
      </c>
      <c r="E78" t="s">
        <v>561</v>
      </c>
      <c r="F78" s="304">
        <v>1</v>
      </c>
      <c r="G78" t="s">
        <v>4</v>
      </c>
      <c r="H78" s="304">
        <v>1</v>
      </c>
      <c r="I78" t="s">
        <v>1158</v>
      </c>
      <c r="J78" s="310">
        <v>75</v>
      </c>
      <c r="K78" s="310">
        <v>75</v>
      </c>
      <c r="L78" s="310">
        <v>75</v>
      </c>
    </row>
    <row r="79" spans="1:12" ht="15" hidden="1" customHeight="1">
      <c r="A79" t="s">
        <v>1157</v>
      </c>
      <c r="B79" t="s">
        <v>529</v>
      </c>
      <c r="C79" t="s">
        <v>1222</v>
      </c>
      <c r="D79" t="s">
        <v>1162</v>
      </c>
      <c r="E79" t="s">
        <v>560</v>
      </c>
      <c r="F79" s="304">
        <v>1</v>
      </c>
      <c r="G79" t="s">
        <v>4</v>
      </c>
      <c r="H79" s="304">
        <v>1</v>
      </c>
      <c r="I79" t="s">
        <v>1159</v>
      </c>
      <c r="J79" s="310">
        <v>29.9</v>
      </c>
      <c r="K79" s="310">
        <v>29.9</v>
      </c>
      <c r="L79" s="310">
        <v>29.9</v>
      </c>
    </row>
    <row r="80" spans="1:12" ht="15" hidden="1" customHeight="1">
      <c r="A80" t="s">
        <v>1157</v>
      </c>
      <c r="B80" t="s">
        <v>529</v>
      </c>
      <c r="C80" t="s">
        <v>1223</v>
      </c>
      <c r="D80" t="s">
        <v>1162</v>
      </c>
      <c r="E80" t="s">
        <v>561</v>
      </c>
      <c r="F80" s="304">
        <v>1</v>
      </c>
      <c r="G80" t="s">
        <v>4</v>
      </c>
      <c r="H80" s="304">
        <v>1</v>
      </c>
      <c r="I80" t="s">
        <v>1159</v>
      </c>
      <c r="J80" s="310">
        <v>252</v>
      </c>
      <c r="K80" s="310">
        <v>252</v>
      </c>
      <c r="L80" s="310">
        <v>252</v>
      </c>
    </row>
    <row r="81" spans="1:12" ht="15" hidden="1" customHeight="1">
      <c r="A81" t="s">
        <v>1157</v>
      </c>
      <c r="B81" t="s">
        <v>1165</v>
      </c>
      <c r="C81" t="s">
        <v>1166</v>
      </c>
      <c r="D81" t="s">
        <v>1167</v>
      </c>
      <c r="E81" t="s">
        <v>561</v>
      </c>
      <c r="F81" s="304">
        <v>0.35</v>
      </c>
      <c r="G81" t="s">
        <v>6</v>
      </c>
      <c r="H81" s="304">
        <v>0.35</v>
      </c>
      <c r="I81" t="s">
        <v>1159</v>
      </c>
      <c r="J81" s="310">
        <v>80</v>
      </c>
      <c r="K81" s="310">
        <v>28</v>
      </c>
      <c r="L81" s="310">
        <v>28</v>
      </c>
    </row>
    <row r="82" spans="1:12" ht="15" hidden="1" customHeight="1">
      <c r="A82" t="s">
        <v>1157</v>
      </c>
      <c r="B82" t="s">
        <v>1165</v>
      </c>
      <c r="C82" t="s">
        <v>1168</v>
      </c>
      <c r="D82" t="s">
        <v>1167</v>
      </c>
      <c r="E82" t="s">
        <v>561</v>
      </c>
      <c r="F82" s="304">
        <v>0.42049999999999998</v>
      </c>
      <c r="G82" t="s">
        <v>6</v>
      </c>
      <c r="H82" s="304">
        <v>0.42049999999999998</v>
      </c>
      <c r="I82" t="s">
        <v>1159</v>
      </c>
      <c r="J82" s="310">
        <v>90.9</v>
      </c>
      <c r="K82" s="310">
        <v>38.222999999999999</v>
      </c>
      <c r="L82" s="310">
        <v>38.222999999999999</v>
      </c>
    </row>
    <row r="83" spans="1:12" ht="15" customHeight="1">
      <c r="A83" t="s">
        <v>1157</v>
      </c>
      <c r="B83" t="s">
        <v>530</v>
      </c>
      <c r="C83" t="s">
        <v>492</v>
      </c>
      <c r="D83" t="s">
        <v>7</v>
      </c>
      <c r="E83" t="s">
        <v>561</v>
      </c>
      <c r="F83" s="304">
        <v>0.17499999999999999</v>
      </c>
      <c r="G83" t="s">
        <v>6</v>
      </c>
      <c r="H83" s="304">
        <v>0.17499999999999999</v>
      </c>
      <c r="I83" t="s">
        <v>1158</v>
      </c>
      <c r="J83" s="310">
        <v>1539.2</v>
      </c>
      <c r="K83" s="310">
        <v>269.36</v>
      </c>
      <c r="L83" s="310">
        <v>269.36</v>
      </c>
    </row>
    <row r="84" spans="1:12" ht="15" customHeight="1">
      <c r="A84" t="s">
        <v>1157</v>
      </c>
      <c r="B84" t="s">
        <v>697</v>
      </c>
      <c r="C84" t="s">
        <v>123</v>
      </c>
      <c r="D84" t="s">
        <v>1163</v>
      </c>
      <c r="E84" t="s">
        <v>561</v>
      </c>
      <c r="F84" s="304">
        <v>1</v>
      </c>
      <c r="G84" t="s">
        <v>4</v>
      </c>
      <c r="H84" s="304">
        <v>0.46476000000000001</v>
      </c>
      <c r="I84" t="s">
        <v>1158</v>
      </c>
      <c r="J84" s="310">
        <v>152.1</v>
      </c>
      <c r="K84" s="310">
        <v>152.1</v>
      </c>
      <c r="L84" s="310">
        <v>70.69</v>
      </c>
    </row>
    <row r="85" spans="1:12" ht="15" hidden="1" customHeight="1">
      <c r="A85" t="s">
        <v>1157</v>
      </c>
      <c r="B85" t="s">
        <v>1169</v>
      </c>
      <c r="C85" t="s">
        <v>1170</v>
      </c>
      <c r="D85" t="s">
        <v>1162</v>
      </c>
      <c r="E85" t="s">
        <v>561</v>
      </c>
      <c r="F85" s="304">
        <v>0.4</v>
      </c>
      <c r="G85" t="s">
        <v>6</v>
      </c>
      <c r="H85" s="304">
        <v>0.4</v>
      </c>
      <c r="I85" t="s">
        <v>1159</v>
      </c>
      <c r="J85" s="310">
        <v>55</v>
      </c>
      <c r="K85" s="310">
        <v>22</v>
      </c>
      <c r="L85" s="310">
        <v>22</v>
      </c>
    </row>
    <row r="86" spans="1:12" ht="15" customHeight="1">
      <c r="A86" t="s">
        <v>1157</v>
      </c>
      <c r="B86" t="s">
        <v>531</v>
      </c>
      <c r="C86" t="s">
        <v>571</v>
      </c>
      <c r="D86" t="s">
        <v>30</v>
      </c>
      <c r="E86" t="s">
        <v>561</v>
      </c>
      <c r="F86" s="304">
        <v>0.35</v>
      </c>
      <c r="G86" t="s">
        <v>6</v>
      </c>
      <c r="H86" s="304">
        <v>0.35</v>
      </c>
      <c r="I86" t="s">
        <v>1158</v>
      </c>
      <c r="J86" s="310">
        <v>1250</v>
      </c>
      <c r="K86" s="310">
        <v>437.5</v>
      </c>
      <c r="L86" s="310">
        <v>437.5</v>
      </c>
    </row>
    <row r="87" spans="1:12" ht="15" customHeight="1">
      <c r="A87" t="s">
        <v>1157</v>
      </c>
      <c r="B87" t="s">
        <v>531</v>
      </c>
      <c r="C87" t="s">
        <v>402</v>
      </c>
      <c r="D87" t="s">
        <v>1162</v>
      </c>
      <c r="E87" t="s">
        <v>561</v>
      </c>
      <c r="F87" s="304">
        <v>0.5</v>
      </c>
      <c r="G87" t="s">
        <v>6</v>
      </c>
      <c r="H87" s="304">
        <v>0.5</v>
      </c>
      <c r="I87" t="s">
        <v>1158</v>
      </c>
      <c r="J87" s="310">
        <v>316.36500000000001</v>
      </c>
      <c r="K87" s="310">
        <v>158.18299999999999</v>
      </c>
      <c r="L87" s="310">
        <v>158.18299999999999</v>
      </c>
    </row>
    <row r="88" spans="1:12" ht="15" customHeight="1">
      <c r="A88" t="s">
        <v>1157</v>
      </c>
      <c r="B88" t="s">
        <v>532</v>
      </c>
      <c r="C88" t="s">
        <v>107</v>
      </c>
      <c r="D88" t="s">
        <v>7</v>
      </c>
      <c r="E88" t="s">
        <v>561</v>
      </c>
      <c r="F88" s="304">
        <v>1</v>
      </c>
      <c r="G88" t="s">
        <v>4</v>
      </c>
      <c r="H88" s="304">
        <v>0.65</v>
      </c>
      <c r="I88" t="s">
        <v>1158</v>
      </c>
      <c r="J88" s="310">
        <v>277</v>
      </c>
      <c r="K88" s="310">
        <v>277</v>
      </c>
      <c r="L88" s="310">
        <v>180.05</v>
      </c>
    </row>
    <row r="89" spans="1:12" ht="15" customHeight="1">
      <c r="A89" t="s">
        <v>1157</v>
      </c>
      <c r="B89" t="s">
        <v>532</v>
      </c>
      <c r="C89" t="s">
        <v>104</v>
      </c>
      <c r="D89" t="s">
        <v>7</v>
      </c>
      <c r="E89" t="s">
        <v>561</v>
      </c>
      <c r="F89" s="304">
        <v>0.30875000000000002</v>
      </c>
      <c r="G89" t="s">
        <v>6</v>
      </c>
      <c r="H89" s="304">
        <v>0.30869999999999997</v>
      </c>
      <c r="I89" t="s">
        <v>1158</v>
      </c>
      <c r="J89" s="310">
        <v>664.99900000000002</v>
      </c>
      <c r="K89" s="310">
        <v>205.31899999999999</v>
      </c>
      <c r="L89" s="310">
        <v>205.285</v>
      </c>
    </row>
    <row r="90" spans="1:12" ht="15" customHeight="1">
      <c r="A90" t="s">
        <v>1157</v>
      </c>
      <c r="B90" t="s">
        <v>532</v>
      </c>
      <c r="C90" t="s">
        <v>105</v>
      </c>
      <c r="D90" t="s">
        <v>7</v>
      </c>
      <c r="E90" t="s">
        <v>561</v>
      </c>
      <c r="F90" s="304">
        <v>0.30875000000000002</v>
      </c>
      <c r="G90" t="s">
        <v>6</v>
      </c>
      <c r="H90" s="304">
        <v>0.30869999999999997</v>
      </c>
      <c r="I90" t="s">
        <v>1158</v>
      </c>
      <c r="J90" s="310">
        <v>678</v>
      </c>
      <c r="K90" s="310">
        <v>209.333</v>
      </c>
      <c r="L90" s="310">
        <v>209.29900000000001</v>
      </c>
    </row>
    <row r="91" spans="1:12" ht="15" customHeight="1">
      <c r="A91" t="s">
        <v>1157</v>
      </c>
      <c r="B91" t="s">
        <v>532</v>
      </c>
      <c r="C91" t="s">
        <v>106</v>
      </c>
      <c r="D91" t="s">
        <v>7</v>
      </c>
      <c r="E91" t="s">
        <v>561</v>
      </c>
      <c r="F91" s="304">
        <v>0.29899999999999999</v>
      </c>
      <c r="G91" t="s">
        <v>6</v>
      </c>
      <c r="H91" s="304">
        <v>0.29899999999999999</v>
      </c>
      <c r="I91" t="s">
        <v>1158</v>
      </c>
      <c r="J91" s="310">
        <v>744</v>
      </c>
      <c r="K91" s="310">
        <v>222.45599999999999</v>
      </c>
      <c r="L91" s="310">
        <v>222.45599999999999</v>
      </c>
    </row>
    <row r="92" spans="1:12" ht="15" customHeight="1">
      <c r="A92" t="s">
        <v>1157</v>
      </c>
      <c r="B92" t="s">
        <v>532</v>
      </c>
      <c r="C92" t="s">
        <v>108</v>
      </c>
      <c r="D92" t="s">
        <v>7</v>
      </c>
      <c r="E92" t="s">
        <v>561</v>
      </c>
      <c r="F92" s="304">
        <v>0.35</v>
      </c>
      <c r="G92" t="s">
        <v>6</v>
      </c>
      <c r="H92" s="304">
        <v>0.35</v>
      </c>
      <c r="I92" t="s">
        <v>1158</v>
      </c>
      <c r="J92" s="310">
        <v>585</v>
      </c>
      <c r="K92" s="310">
        <v>204.75</v>
      </c>
      <c r="L92" s="310">
        <v>204.75</v>
      </c>
    </row>
    <row r="93" spans="1:12" ht="15" customHeight="1">
      <c r="A93" t="s">
        <v>1157</v>
      </c>
      <c r="B93" t="s">
        <v>532</v>
      </c>
      <c r="C93" t="s">
        <v>403</v>
      </c>
      <c r="D93" t="s">
        <v>7</v>
      </c>
      <c r="E93" t="s">
        <v>561</v>
      </c>
      <c r="F93" s="304">
        <v>0.29899999999999999</v>
      </c>
      <c r="G93" t="s">
        <v>6</v>
      </c>
      <c r="H93" s="304">
        <v>0.29899999999999999</v>
      </c>
      <c r="I93" t="s">
        <v>1158</v>
      </c>
      <c r="J93" s="310">
        <v>744</v>
      </c>
      <c r="K93" s="310">
        <v>222.45599999999999</v>
      </c>
      <c r="L93" s="310">
        <v>222.45599999999999</v>
      </c>
    </row>
    <row r="94" spans="1:12" ht="15" customHeight="1">
      <c r="A94" t="s">
        <v>1157</v>
      </c>
      <c r="B94" t="s">
        <v>533</v>
      </c>
      <c r="C94" t="s">
        <v>399</v>
      </c>
      <c r="D94" t="s">
        <v>7</v>
      </c>
      <c r="E94" t="s">
        <v>561</v>
      </c>
      <c r="F94" s="304">
        <v>1</v>
      </c>
      <c r="G94" t="s">
        <v>4</v>
      </c>
      <c r="H94" s="304">
        <v>1</v>
      </c>
      <c r="I94" t="s">
        <v>1158</v>
      </c>
      <c r="J94" s="310">
        <v>551.29999999999995</v>
      </c>
      <c r="K94" s="310">
        <v>551.29999999999995</v>
      </c>
      <c r="L94" s="310">
        <v>551.29999999999995</v>
      </c>
    </row>
    <row r="95" spans="1:12" ht="15" customHeight="1">
      <c r="A95" t="s">
        <v>1157</v>
      </c>
      <c r="B95" t="s">
        <v>533</v>
      </c>
      <c r="C95" t="s">
        <v>125</v>
      </c>
      <c r="D95" t="s">
        <v>7</v>
      </c>
      <c r="E95" t="s">
        <v>561</v>
      </c>
      <c r="F95" s="304">
        <v>1</v>
      </c>
      <c r="G95" t="s">
        <v>4</v>
      </c>
      <c r="H95" s="304">
        <v>1</v>
      </c>
      <c r="I95" t="s">
        <v>1158</v>
      </c>
      <c r="J95" s="310">
        <v>380.75</v>
      </c>
      <c r="K95" s="310">
        <v>380.75</v>
      </c>
      <c r="L95" s="310">
        <v>380.75</v>
      </c>
    </row>
    <row r="96" spans="1:12" ht="15" customHeight="1">
      <c r="A96" t="s">
        <v>1157</v>
      </c>
      <c r="B96" t="s">
        <v>534</v>
      </c>
      <c r="C96" t="s">
        <v>110</v>
      </c>
      <c r="D96" t="s">
        <v>7</v>
      </c>
      <c r="E96" t="s">
        <v>561</v>
      </c>
      <c r="F96" s="304">
        <v>0.4</v>
      </c>
      <c r="G96" t="s">
        <v>6</v>
      </c>
      <c r="H96" s="304">
        <v>0.4</v>
      </c>
      <c r="I96" t="s">
        <v>1158</v>
      </c>
      <c r="J96" s="310">
        <v>1025</v>
      </c>
      <c r="K96" s="310">
        <v>410</v>
      </c>
      <c r="L96" s="310">
        <v>410</v>
      </c>
    </row>
    <row r="97" spans="1:12" ht="15" customHeight="1">
      <c r="A97" t="s">
        <v>1157</v>
      </c>
      <c r="B97" t="s">
        <v>534</v>
      </c>
      <c r="C97" t="s">
        <v>111</v>
      </c>
      <c r="D97" t="s">
        <v>7</v>
      </c>
      <c r="E97" t="s">
        <v>561</v>
      </c>
      <c r="F97" s="304">
        <v>0.2</v>
      </c>
      <c r="G97" t="s">
        <v>6</v>
      </c>
      <c r="H97" s="304">
        <v>0.2</v>
      </c>
      <c r="I97" t="s">
        <v>1158</v>
      </c>
      <c r="J97" s="310">
        <v>2730</v>
      </c>
      <c r="K97" s="310">
        <v>546</v>
      </c>
      <c r="L97" s="310">
        <v>546</v>
      </c>
    </row>
    <row r="98" spans="1:12" ht="15" hidden="1" customHeight="1">
      <c r="A98" t="s">
        <v>1157</v>
      </c>
      <c r="B98" t="s">
        <v>535</v>
      </c>
      <c r="C98" t="s">
        <v>1220</v>
      </c>
      <c r="D98" t="s">
        <v>7</v>
      </c>
      <c r="E98" t="s">
        <v>561</v>
      </c>
      <c r="F98" s="304">
        <v>0.4</v>
      </c>
      <c r="G98" t="s">
        <v>6</v>
      </c>
      <c r="H98" s="304">
        <v>0.4</v>
      </c>
      <c r="I98" t="s">
        <v>1159</v>
      </c>
      <c r="J98" s="310">
        <v>1507</v>
      </c>
      <c r="K98" s="310">
        <v>602.79999999999995</v>
      </c>
      <c r="L98" s="310">
        <v>602.79999999999995</v>
      </c>
    </row>
    <row r="99" spans="1:12" ht="15" customHeight="1">
      <c r="A99" t="s">
        <v>1157</v>
      </c>
      <c r="B99" t="s">
        <v>535</v>
      </c>
      <c r="C99" t="s">
        <v>112</v>
      </c>
      <c r="D99" t="s">
        <v>7</v>
      </c>
      <c r="E99" t="s">
        <v>561</v>
      </c>
      <c r="F99" s="304">
        <v>0.6</v>
      </c>
      <c r="G99" t="s">
        <v>6</v>
      </c>
      <c r="H99" s="304">
        <v>0.6</v>
      </c>
      <c r="I99" t="s">
        <v>1158</v>
      </c>
      <c r="J99" s="310">
        <v>483.9</v>
      </c>
      <c r="K99" s="310">
        <v>290.33999999999997</v>
      </c>
      <c r="L99" s="310">
        <v>290.33999999999997</v>
      </c>
    </row>
    <row r="100" spans="1:12" ht="15" customHeight="1">
      <c r="A100" t="s">
        <v>1157</v>
      </c>
      <c r="B100" t="s">
        <v>535</v>
      </c>
      <c r="C100" t="s">
        <v>113</v>
      </c>
      <c r="D100" t="s">
        <v>7</v>
      </c>
      <c r="E100" t="s">
        <v>561</v>
      </c>
      <c r="F100" s="304">
        <v>0.2</v>
      </c>
      <c r="G100" t="s">
        <v>6</v>
      </c>
      <c r="H100" s="304">
        <v>0.2</v>
      </c>
      <c r="I100" t="s">
        <v>1158</v>
      </c>
      <c r="J100" s="310">
        <v>2744</v>
      </c>
      <c r="K100" s="310">
        <v>548.79999999999995</v>
      </c>
      <c r="L100" s="310">
        <v>548.79999999999995</v>
      </c>
    </row>
    <row r="101" spans="1:12" ht="15" customHeight="1">
      <c r="A101" t="s">
        <v>1157</v>
      </c>
      <c r="B101" t="s">
        <v>535</v>
      </c>
      <c r="C101" t="s">
        <v>114</v>
      </c>
      <c r="D101" t="s">
        <v>7</v>
      </c>
      <c r="E101" t="s">
        <v>561</v>
      </c>
      <c r="F101" s="304">
        <v>0.6</v>
      </c>
      <c r="G101" t="s">
        <v>6</v>
      </c>
      <c r="H101" s="304">
        <v>0.6</v>
      </c>
      <c r="I101" t="s">
        <v>1158</v>
      </c>
      <c r="J101" s="310">
        <v>147.6</v>
      </c>
      <c r="K101" s="310">
        <v>88.56</v>
      </c>
      <c r="L101" s="310">
        <v>88.56</v>
      </c>
    </row>
    <row r="102" spans="1:12" ht="15" customHeight="1">
      <c r="A102" t="s">
        <v>1157</v>
      </c>
      <c r="B102" t="s">
        <v>535</v>
      </c>
      <c r="C102" t="s">
        <v>115</v>
      </c>
      <c r="D102" t="s">
        <v>7</v>
      </c>
      <c r="E102" t="s">
        <v>561</v>
      </c>
      <c r="F102" s="304">
        <v>0.2</v>
      </c>
      <c r="G102" t="s">
        <v>6</v>
      </c>
      <c r="H102" s="304">
        <v>0.2</v>
      </c>
      <c r="I102" t="s">
        <v>1158</v>
      </c>
      <c r="J102" s="310">
        <v>1729.02</v>
      </c>
      <c r="K102" s="310">
        <v>345.80399999999997</v>
      </c>
      <c r="L102" s="310">
        <v>345.80399999999997</v>
      </c>
    </row>
    <row r="103" spans="1:12" ht="15" customHeight="1">
      <c r="A103" t="s">
        <v>1157</v>
      </c>
      <c r="B103" t="s">
        <v>535</v>
      </c>
      <c r="C103" t="s">
        <v>116</v>
      </c>
      <c r="D103" t="s">
        <v>7</v>
      </c>
      <c r="E103" t="s">
        <v>561</v>
      </c>
      <c r="F103" s="304">
        <v>0.6</v>
      </c>
      <c r="G103" t="s">
        <v>6</v>
      </c>
      <c r="H103" s="304">
        <v>0.6</v>
      </c>
      <c r="I103" t="s">
        <v>1158</v>
      </c>
      <c r="J103" s="310">
        <v>483.7</v>
      </c>
      <c r="K103" s="310">
        <v>290.22000000000003</v>
      </c>
      <c r="L103" s="310">
        <v>290.22000000000003</v>
      </c>
    </row>
    <row r="104" spans="1:12" ht="15" customHeight="1">
      <c r="A104" t="s">
        <v>1157</v>
      </c>
      <c r="B104" t="s">
        <v>535</v>
      </c>
      <c r="C104" t="s">
        <v>117</v>
      </c>
      <c r="D104" t="s">
        <v>7</v>
      </c>
      <c r="E104" t="s">
        <v>561</v>
      </c>
      <c r="F104" s="304">
        <v>0.6</v>
      </c>
      <c r="G104" t="s">
        <v>6</v>
      </c>
      <c r="H104" s="304">
        <v>0.6</v>
      </c>
      <c r="I104" t="s">
        <v>1158</v>
      </c>
      <c r="J104" s="310">
        <v>483.7</v>
      </c>
      <c r="K104" s="310">
        <v>290.22000000000003</v>
      </c>
      <c r="L104" s="310">
        <v>290.22000000000003</v>
      </c>
    </row>
    <row r="105" spans="1:12" ht="15" customHeight="1">
      <c r="A105" t="s">
        <v>1157</v>
      </c>
      <c r="B105" t="s">
        <v>519</v>
      </c>
      <c r="C105" t="s">
        <v>127</v>
      </c>
      <c r="D105" t="s">
        <v>7</v>
      </c>
      <c r="E105" t="s">
        <v>560</v>
      </c>
      <c r="F105" s="304">
        <v>0.3</v>
      </c>
      <c r="G105" t="s">
        <v>6</v>
      </c>
      <c r="H105" s="304">
        <v>0.3</v>
      </c>
      <c r="I105" t="s">
        <v>1158</v>
      </c>
      <c r="J105" s="310">
        <v>2722.8</v>
      </c>
      <c r="K105" s="310">
        <v>816.84</v>
      </c>
      <c r="L105" s="310">
        <v>816.84</v>
      </c>
    </row>
    <row r="106" spans="1:12" ht="15" customHeight="1">
      <c r="A106" t="s">
        <v>1157</v>
      </c>
      <c r="B106" t="s">
        <v>519</v>
      </c>
      <c r="C106" t="s">
        <v>127</v>
      </c>
      <c r="D106" t="s">
        <v>27</v>
      </c>
      <c r="E106" t="s">
        <v>560</v>
      </c>
      <c r="F106" s="304">
        <v>0.3</v>
      </c>
      <c r="G106" t="s">
        <v>6</v>
      </c>
      <c r="H106" s="304">
        <v>0.3</v>
      </c>
      <c r="I106" t="s">
        <v>1158</v>
      </c>
      <c r="J106" s="310">
        <v>478.2</v>
      </c>
      <c r="K106" s="310">
        <v>143.46</v>
      </c>
      <c r="L106" s="310">
        <v>143.46</v>
      </c>
    </row>
    <row r="107" spans="1:12" ht="15" customHeight="1">
      <c r="A107" t="s">
        <v>1157</v>
      </c>
      <c r="B107" t="s">
        <v>536</v>
      </c>
      <c r="C107" t="s">
        <v>493</v>
      </c>
      <c r="D107" t="s">
        <v>27</v>
      </c>
      <c r="E107" t="s">
        <v>561</v>
      </c>
      <c r="F107" s="304">
        <v>0.37330000000000002</v>
      </c>
      <c r="G107" t="s">
        <v>6</v>
      </c>
      <c r="H107" s="304">
        <v>0.37330000000000002</v>
      </c>
      <c r="I107" t="s">
        <v>1158</v>
      </c>
      <c r="J107" s="310">
        <v>669.79</v>
      </c>
      <c r="K107" s="310">
        <v>250.03200000000001</v>
      </c>
      <c r="L107" s="310">
        <v>250.03200000000001</v>
      </c>
    </row>
    <row r="108" spans="1:12" ht="15" customHeight="1">
      <c r="A108" t="s">
        <v>1157</v>
      </c>
      <c r="B108" t="s">
        <v>536</v>
      </c>
      <c r="C108" t="s">
        <v>494</v>
      </c>
      <c r="D108" t="s">
        <v>27</v>
      </c>
      <c r="E108" t="s">
        <v>561</v>
      </c>
      <c r="F108" s="304">
        <v>0.37330000000000002</v>
      </c>
      <c r="G108" t="s">
        <v>6</v>
      </c>
      <c r="H108" s="304">
        <v>0.37330000000000002</v>
      </c>
      <c r="I108" t="s">
        <v>1158</v>
      </c>
      <c r="J108" s="310">
        <v>334.45100000000002</v>
      </c>
      <c r="K108" s="310">
        <v>124.85</v>
      </c>
      <c r="L108" s="310">
        <v>124.85</v>
      </c>
    </row>
    <row r="109" spans="1:12" ht="15" hidden="1" customHeight="1">
      <c r="A109" t="s">
        <v>1157</v>
      </c>
      <c r="B109" t="s">
        <v>536</v>
      </c>
      <c r="C109" t="s">
        <v>845</v>
      </c>
      <c r="D109" t="s">
        <v>607</v>
      </c>
      <c r="E109" t="s">
        <v>561</v>
      </c>
      <c r="F109" s="304">
        <v>0.48499999999999999</v>
      </c>
      <c r="G109" t="s">
        <v>6</v>
      </c>
      <c r="H109" s="304">
        <v>0.48499999999999999</v>
      </c>
      <c r="I109" t="s">
        <v>1159</v>
      </c>
      <c r="J109" s="310">
        <v>100</v>
      </c>
      <c r="K109" s="310">
        <v>48.5</v>
      </c>
      <c r="L109" s="310">
        <v>48.5</v>
      </c>
    </row>
    <row r="110" spans="1:12" ht="15" customHeight="1">
      <c r="A110" t="s">
        <v>1157</v>
      </c>
      <c r="B110" t="s">
        <v>536</v>
      </c>
      <c r="C110" t="s">
        <v>475</v>
      </c>
      <c r="D110" t="s">
        <v>1162</v>
      </c>
      <c r="E110" t="s">
        <v>561</v>
      </c>
      <c r="F110" s="304">
        <v>0.43</v>
      </c>
      <c r="G110" t="s">
        <v>6</v>
      </c>
      <c r="H110" s="304">
        <v>0.43</v>
      </c>
      <c r="I110" t="s">
        <v>1158</v>
      </c>
      <c r="J110" s="310">
        <v>90.82</v>
      </c>
      <c r="K110" s="310">
        <v>39.052999999999997</v>
      </c>
      <c r="L110" s="310">
        <v>39.052999999999997</v>
      </c>
    </row>
    <row r="111" spans="1:12" ht="15" customHeight="1">
      <c r="A111" t="s">
        <v>1157</v>
      </c>
      <c r="B111" t="s">
        <v>520</v>
      </c>
      <c r="C111" t="s">
        <v>137</v>
      </c>
      <c r="D111" t="s">
        <v>25</v>
      </c>
      <c r="E111" t="s">
        <v>561</v>
      </c>
      <c r="F111" s="304">
        <v>1</v>
      </c>
      <c r="G111" t="s">
        <v>4</v>
      </c>
      <c r="H111" s="304">
        <v>0.69108999999999998</v>
      </c>
      <c r="I111" t="s">
        <v>1158</v>
      </c>
      <c r="J111" s="310">
        <v>30</v>
      </c>
      <c r="K111" s="310">
        <v>30</v>
      </c>
      <c r="L111" s="310">
        <v>20.731999999999999</v>
      </c>
    </row>
    <row r="112" spans="1:12" ht="15" customHeight="1">
      <c r="A112" t="s">
        <v>1157</v>
      </c>
      <c r="B112" t="s">
        <v>520</v>
      </c>
      <c r="C112" t="s">
        <v>136</v>
      </c>
      <c r="D112" t="s">
        <v>30</v>
      </c>
      <c r="E112" t="s">
        <v>561</v>
      </c>
      <c r="F112" s="304">
        <v>1</v>
      </c>
      <c r="G112" t="s">
        <v>4</v>
      </c>
      <c r="H112" s="304">
        <v>0.44921</v>
      </c>
      <c r="I112" t="s">
        <v>1158</v>
      </c>
      <c r="J112" s="310">
        <v>660</v>
      </c>
      <c r="K112" s="310">
        <v>660</v>
      </c>
      <c r="L112" s="310">
        <v>296.47899999999998</v>
      </c>
    </row>
    <row r="113" spans="1:12" ht="15" customHeight="1">
      <c r="A113" t="s">
        <v>1157</v>
      </c>
      <c r="B113" t="s">
        <v>520</v>
      </c>
      <c r="C113" t="s">
        <v>135</v>
      </c>
      <c r="D113" t="s">
        <v>30</v>
      </c>
      <c r="E113" t="s">
        <v>561</v>
      </c>
      <c r="F113" s="304">
        <v>1</v>
      </c>
      <c r="G113" t="s">
        <v>4</v>
      </c>
      <c r="H113" s="304">
        <v>0.69108999999999998</v>
      </c>
      <c r="I113" t="s">
        <v>1158</v>
      </c>
      <c r="J113" s="310">
        <v>85</v>
      </c>
      <c r="K113" s="310">
        <v>85</v>
      </c>
      <c r="L113" s="310">
        <v>58.743000000000002</v>
      </c>
    </row>
    <row r="114" spans="1:12" ht="15" customHeight="1">
      <c r="A114" t="s">
        <v>1157</v>
      </c>
      <c r="B114" t="s">
        <v>520</v>
      </c>
      <c r="C114" t="s">
        <v>137</v>
      </c>
      <c r="D114" t="s">
        <v>30</v>
      </c>
      <c r="E114" t="s">
        <v>561</v>
      </c>
      <c r="F114" s="304">
        <v>1</v>
      </c>
      <c r="G114" t="s">
        <v>4</v>
      </c>
      <c r="H114" s="304">
        <v>0.69108999999999998</v>
      </c>
      <c r="I114" t="s">
        <v>1158</v>
      </c>
      <c r="J114" s="310">
        <v>270</v>
      </c>
      <c r="K114" s="310">
        <v>270</v>
      </c>
      <c r="L114" s="310">
        <v>186.596</v>
      </c>
    </row>
    <row r="115" spans="1:12" ht="15" customHeight="1">
      <c r="A115" t="s">
        <v>1157</v>
      </c>
      <c r="B115" t="s">
        <v>520</v>
      </c>
      <c r="C115" t="s">
        <v>129</v>
      </c>
      <c r="D115" t="s">
        <v>7</v>
      </c>
      <c r="E115" t="s">
        <v>561</v>
      </c>
      <c r="F115" s="304">
        <v>1</v>
      </c>
      <c r="G115" t="s">
        <v>4</v>
      </c>
      <c r="H115" s="304">
        <v>0.65654000000000001</v>
      </c>
      <c r="I115" t="s">
        <v>1158</v>
      </c>
      <c r="J115" s="310">
        <v>713</v>
      </c>
      <c r="K115" s="310">
        <v>713</v>
      </c>
      <c r="L115" s="310">
        <v>468.11399999999998</v>
      </c>
    </row>
    <row r="116" spans="1:12" ht="15" customHeight="1">
      <c r="A116" t="s">
        <v>1157</v>
      </c>
      <c r="B116" t="s">
        <v>520</v>
      </c>
      <c r="C116" t="s">
        <v>132</v>
      </c>
      <c r="D116" t="s">
        <v>7</v>
      </c>
      <c r="E116" t="s">
        <v>561</v>
      </c>
      <c r="F116" s="304">
        <v>1</v>
      </c>
      <c r="G116" t="s">
        <v>4</v>
      </c>
      <c r="H116" s="304">
        <v>0.69108999999999998</v>
      </c>
      <c r="I116" t="s">
        <v>1158</v>
      </c>
      <c r="J116" s="310">
        <v>281</v>
      </c>
      <c r="K116" s="310">
        <v>281</v>
      </c>
      <c r="L116" s="310">
        <v>194.197</v>
      </c>
    </row>
    <row r="117" spans="1:12" ht="15" customHeight="1">
      <c r="A117" t="s">
        <v>1157</v>
      </c>
      <c r="B117" t="s">
        <v>520</v>
      </c>
      <c r="C117" t="s">
        <v>133</v>
      </c>
      <c r="D117" t="s">
        <v>7</v>
      </c>
      <c r="E117" t="s">
        <v>561</v>
      </c>
      <c r="F117" s="304">
        <v>1</v>
      </c>
      <c r="G117" t="s">
        <v>4</v>
      </c>
      <c r="H117" s="304">
        <v>0.69108999999999998</v>
      </c>
      <c r="I117" t="s">
        <v>1158</v>
      </c>
      <c r="J117" s="310">
        <v>77</v>
      </c>
      <c r="K117" s="310">
        <v>77</v>
      </c>
      <c r="L117" s="310">
        <v>53.213999999999999</v>
      </c>
    </row>
    <row r="118" spans="1:12" ht="15" customHeight="1">
      <c r="A118" t="s">
        <v>1157</v>
      </c>
      <c r="B118" t="s">
        <v>520</v>
      </c>
      <c r="C118" t="s">
        <v>134</v>
      </c>
      <c r="D118" t="s">
        <v>7</v>
      </c>
      <c r="E118" t="s">
        <v>561</v>
      </c>
      <c r="F118" s="304">
        <v>1</v>
      </c>
      <c r="G118" t="s">
        <v>4</v>
      </c>
      <c r="H118" s="304">
        <v>0.69108999999999998</v>
      </c>
      <c r="I118" t="s">
        <v>1158</v>
      </c>
      <c r="J118" s="310">
        <v>328</v>
      </c>
      <c r="K118" s="310">
        <v>328</v>
      </c>
      <c r="L118" s="310">
        <v>226.678</v>
      </c>
    </row>
    <row r="119" spans="1:12" ht="15" customHeight="1">
      <c r="A119" t="s">
        <v>1157</v>
      </c>
      <c r="B119" t="s">
        <v>520</v>
      </c>
      <c r="C119" t="s">
        <v>130</v>
      </c>
      <c r="D119" t="s">
        <v>7</v>
      </c>
      <c r="E119" t="s">
        <v>561</v>
      </c>
      <c r="F119" s="304">
        <v>1</v>
      </c>
      <c r="G119" t="s">
        <v>4</v>
      </c>
      <c r="H119" s="304">
        <v>0.69108999999999998</v>
      </c>
      <c r="I119" t="s">
        <v>1158</v>
      </c>
      <c r="J119" s="310">
        <v>124</v>
      </c>
      <c r="K119" s="310">
        <v>124</v>
      </c>
      <c r="L119" s="310">
        <v>85.695999999999998</v>
      </c>
    </row>
    <row r="120" spans="1:12" ht="15" customHeight="1">
      <c r="A120" t="s">
        <v>1157</v>
      </c>
      <c r="B120" t="s">
        <v>520</v>
      </c>
      <c r="C120" t="s">
        <v>131</v>
      </c>
      <c r="D120" t="s">
        <v>7</v>
      </c>
      <c r="E120" t="s">
        <v>561</v>
      </c>
      <c r="F120" s="304">
        <v>1</v>
      </c>
      <c r="G120" t="s">
        <v>4</v>
      </c>
      <c r="H120" s="304">
        <v>0.69108999999999998</v>
      </c>
      <c r="I120" t="s">
        <v>1158</v>
      </c>
      <c r="J120" s="310">
        <v>213</v>
      </c>
      <c r="K120" s="310">
        <v>213</v>
      </c>
      <c r="L120" s="310">
        <v>147.202</v>
      </c>
    </row>
    <row r="121" spans="1:12" ht="15" customHeight="1">
      <c r="A121" t="s">
        <v>1157</v>
      </c>
      <c r="B121" t="s">
        <v>520</v>
      </c>
      <c r="C121" t="s">
        <v>471</v>
      </c>
      <c r="D121" t="s">
        <v>7</v>
      </c>
      <c r="E121" t="s">
        <v>561</v>
      </c>
      <c r="F121" s="304">
        <v>1</v>
      </c>
      <c r="G121" t="s">
        <v>4</v>
      </c>
      <c r="H121" s="304">
        <v>0.69108999999999998</v>
      </c>
      <c r="I121" t="s">
        <v>1158</v>
      </c>
      <c r="J121" s="310">
        <v>157.12</v>
      </c>
      <c r="K121" s="310">
        <v>157.12</v>
      </c>
      <c r="L121" s="310">
        <v>108.584</v>
      </c>
    </row>
    <row r="122" spans="1:12" ht="15" customHeight="1">
      <c r="A122" t="s">
        <v>1157</v>
      </c>
      <c r="B122" t="s">
        <v>520</v>
      </c>
      <c r="C122" t="s">
        <v>472</v>
      </c>
      <c r="D122" t="s">
        <v>7</v>
      </c>
      <c r="E122" t="s">
        <v>561</v>
      </c>
      <c r="F122" s="304">
        <v>1</v>
      </c>
      <c r="G122" t="s">
        <v>4</v>
      </c>
      <c r="H122" s="304">
        <v>0.69108999999999998</v>
      </c>
      <c r="I122" t="s">
        <v>1158</v>
      </c>
      <c r="J122" s="310">
        <v>110</v>
      </c>
      <c r="K122" s="310">
        <v>110</v>
      </c>
      <c r="L122" s="310">
        <v>76.02</v>
      </c>
    </row>
    <row r="123" spans="1:12" ht="15" hidden="1" customHeight="1">
      <c r="A123" t="s">
        <v>1157</v>
      </c>
      <c r="B123" t="s">
        <v>520</v>
      </c>
      <c r="C123" t="s">
        <v>1164</v>
      </c>
      <c r="D123" t="s">
        <v>27</v>
      </c>
      <c r="E123" t="s">
        <v>561</v>
      </c>
      <c r="F123" s="304">
        <v>0.33329999999999999</v>
      </c>
      <c r="G123" t="s">
        <v>6</v>
      </c>
      <c r="H123" s="304">
        <v>0.33329999999999999</v>
      </c>
      <c r="I123" t="s">
        <v>1159</v>
      </c>
      <c r="J123" s="310">
        <v>6.9</v>
      </c>
      <c r="K123" s="310">
        <v>2.2999999999999998</v>
      </c>
      <c r="L123" s="310">
        <v>2.2999999999999998</v>
      </c>
    </row>
    <row r="124" spans="1:12" ht="15" customHeight="1">
      <c r="A124" t="s">
        <v>1157</v>
      </c>
      <c r="B124" t="s">
        <v>520</v>
      </c>
      <c r="C124" t="s">
        <v>129</v>
      </c>
      <c r="D124" t="s">
        <v>607</v>
      </c>
      <c r="E124" t="s">
        <v>561</v>
      </c>
      <c r="F124" s="304">
        <v>1</v>
      </c>
      <c r="G124" t="s">
        <v>4</v>
      </c>
      <c r="H124" s="304">
        <v>0.69108999999999998</v>
      </c>
      <c r="I124" t="s">
        <v>1158</v>
      </c>
      <c r="J124" s="310">
        <v>1.55</v>
      </c>
      <c r="K124" s="310">
        <v>1.55</v>
      </c>
      <c r="L124" s="310">
        <v>1.071</v>
      </c>
    </row>
    <row r="125" spans="1:12" ht="15" customHeight="1">
      <c r="A125" t="s">
        <v>1157</v>
      </c>
      <c r="B125" t="s">
        <v>537</v>
      </c>
      <c r="C125" t="s">
        <v>119</v>
      </c>
      <c r="D125" t="s">
        <v>7</v>
      </c>
      <c r="E125" t="s">
        <v>561</v>
      </c>
      <c r="F125" s="304">
        <v>1</v>
      </c>
      <c r="G125" t="s">
        <v>4</v>
      </c>
      <c r="H125" s="304">
        <v>0.95</v>
      </c>
      <c r="I125" t="s">
        <v>1158</v>
      </c>
      <c r="J125" s="310">
        <v>763.1</v>
      </c>
      <c r="K125" s="310">
        <v>763.1</v>
      </c>
      <c r="L125" s="310">
        <v>724.94500000000005</v>
      </c>
    </row>
    <row r="126" spans="1:12" ht="15" customHeight="1">
      <c r="A126" t="s">
        <v>1157</v>
      </c>
      <c r="B126" t="s">
        <v>537</v>
      </c>
      <c r="C126" t="s">
        <v>120</v>
      </c>
      <c r="D126" t="s">
        <v>7</v>
      </c>
      <c r="E126" t="s">
        <v>561</v>
      </c>
      <c r="F126" s="304">
        <v>0.33333000000000002</v>
      </c>
      <c r="G126" t="s">
        <v>6</v>
      </c>
      <c r="H126" s="304">
        <v>0.33333000000000002</v>
      </c>
      <c r="I126" t="s">
        <v>1158</v>
      </c>
      <c r="J126" s="310">
        <v>480</v>
      </c>
      <c r="K126" s="310">
        <v>159.99799999999999</v>
      </c>
      <c r="L126" s="310">
        <v>159.99799999999999</v>
      </c>
    </row>
    <row r="127" spans="1:12" ht="15" customHeight="1">
      <c r="A127" t="s">
        <v>1157</v>
      </c>
      <c r="B127" t="s">
        <v>698</v>
      </c>
      <c r="C127" t="s">
        <v>95</v>
      </c>
      <c r="D127" t="s">
        <v>7</v>
      </c>
      <c r="E127" t="s">
        <v>561</v>
      </c>
      <c r="F127" s="304">
        <v>0.2</v>
      </c>
      <c r="G127" t="s">
        <v>6</v>
      </c>
      <c r="H127" s="304">
        <v>0.2</v>
      </c>
      <c r="I127" t="s">
        <v>1158</v>
      </c>
      <c r="J127" s="310">
        <v>2000</v>
      </c>
      <c r="K127" s="310">
        <v>400</v>
      </c>
      <c r="L127" s="310">
        <v>400</v>
      </c>
    </row>
    <row r="128" spans="1:12" ht="15" customHeight="1">
      <c r="A128" t="s">
        <v>1157</v>
      </c>
      <c r="B128" t="s">
        <v>698</v>
      </c>
      <c r="C128" t="s">
        <v>572</v>
      </c>
      <c r="D128" t="s">
        <v>7</v>
      </c>
      <c r="E128" t="s">
        <v>561</v>
      </c>
      <c r="F128" s="304">
        <v>0.2</v>
      </c>
      <c r="G128" t="s">
        <v>6</v>
      </c>
      <c r="H128" s="304">
        <v>0.2</v>
      </c>
      <c r="I128" t="s">
        <v>1158</v>
      </c>
      <c r="J128" s="310">
        <v>1599</v>
      </c>
      <c r="K128" s="310">
        <v>319.8</v>
      </c>
      <c r="L128" s="310">
        <v>319.8</v>
      </c>
    </row>
    <row r="129" spans="1:12" ht="15" customHeight="1">
      <c r="A129" t="s">
        <v>1157</v>
      </c>
      <c r="B129" t="s">
        <v>698</v>
      </c>
      <c r="C129" t="s">
        <v>96</v>
      </c>
      <c r="D129" t="s">
        <v>7</v>
      </c>
      <c r="E129" t="s">
        <v>561</v>
      </c>
      <c r="F129" s="304">
        <v>0.2</v>
      </c>
      <c r="G129" t="s">
        <v>6</v>
      </c>
      <c r="H129" s="304">
        <v>0.2</v>
      </c>
      <c r="I129" t="s">
        <v>1158</v>
      </c>
      <c r="J129" s="310">
        <v>1510</v>
      </c>
      <c r="K129" s="310">
        <v>302</v>
      </c>
      <c r="L129" s="310">
        <v>302</v>
      </c>
    </row>
    <row r="130" spans="1:12" ht="15" customHeight="1">
      <c r="A130" t="s">
        <v>1157</v>
      </c>
      <c r="B130" t="s">
        <v>698</v>
      </c>
      <c r="C130" t="s">
        <v>97</v>
      </c>
      <c r="D130" t="s">
        <v>7</v>
      </c>
      <c r="E130" t="s">
        <v>561</v>
      </c>
      <c r="F130" s="304">
        <v>0.2</v>
      </c>
      <c r="G130" t="s">
        <v>6</v>
      </c>
      <c r="H130" s="304">
        <v>0.2</v>
      </c>
      <c r="I130" t="s">
        <v>1158</v>
      </c>
      <c r="J130" s="310">
        <v>1500</v>
      </c>
      <c r="K130" s="310">
        <v>300</v>
      </c>
      <c r="L130" s="310">
        <v>300</v>
      </c>
    </row>
    <row r="131" spans="1:12" ht="15" customHeight="1">
      <c r="A131" t="s">
        <v>1157</v>
      </c>
      <c r="B131" t="s">
        <v>698</v>
      </c>
      <c r="C131" t="s">
        <v>98</v>
      </c>
      <c r="D131" t="s">
        <v>7</v>
      </c>
      <c r="E131" t="s">
        <v>561</v>
      </c>
      <c r="F131" s="304">
        <v>0.2</v>
      </c>
      <c r="G131" t="s">
        <v>6</v>
      </c>
      <c r="H131" s="304">
        <v>0.2</v>
      </c>
      <c r="I131" t="s">
        <v>1158</v>
      </c>
      <c r="J131" s="310">
        <v>1592</v>
      </c>
      <c r="K131" s="310">
        <v>318.39999999999998</v>
      </c>
      <c r="L131" s="310">
        <v>318.39999999999998</v>
      </c>
    </row>
    <row r="132" spans="1:12" ht="15" customHeight="1">
      <c r="A132" t="s">
        <v>1157</v>
      </c>
      <c r="B132" t="s">
        <v>698</v>
      </c>
      <c r="C132" t="s">
        <v>99</v>
      </c>
      <c r="D132" t="s">
        <v>7</v>
      </c>
      <c r="E132" t="s">
        <v>561</v>
      </c>
      <c r="F132" s="304">
        <v>0.2</v>
      </c>
      <c r="G132" t="s">
        <v>6</v>
      </c>
      <c r="H132" s="304">
        <v>0.2</v>
      </c>
      <c r="I132" t="s">
        <v>1158</v>
      </c>
      <c r="J132" s="310">
        <v>1531.94</v>
      </c>
      <c r="K132" s="310">
        <v>306.38799999999998</v>
      </c>
      <c r="L132" s="310">
        <v>306.38799999999998</v>
      </c>
    </row>
    <row r="133" spans="1:12" ht="15" customHeight="1">
      <c r="A133" t="s">
        <v>699</v>
      </c>
      <c r="B133" t="s">
        <v>499</v>
      </c>
      <c r="C133" t="s">
        <v>12</v>
      </c>
      <c r="D133" t="s">
        <v>9</v>
      </c>
      <c r="E133" t="s">
        <v>560</v>
      </c>
      <c r="F133" s="304">
        <v>1</v>
      </c>
      <c r="G133" t="s">
        <v>4</v>
      </c>
      <c r="H133" s="304">
        <v>1</v>
      </c>
      <c r="I133" t="s">
        <v>1158</v>
      </c>
      <c r="J133" s="310">
        <v>2910</v>
      </c>
      <c r="K133" s="310">
        <v>2910</v>
      </c>
      <c r="L133" s="310">
        <v>2910</v>
      </c>
    </row>
    <row r="134" spans="1:12" ht="15" customHeight="1">
      <c r="A134" t="s">
        <v>699</v>
      </c>
      <c r="B134" t="s">
        <v>499</v>
      </c>
      <c r="C134" t="s">
        <v>14</v>
      </c>
      <c r="D134" t="s">
        <v>9</v>
      </c>
      <c r="E134" t="s">
        <v>560</v>
      </c>
      <c r="F134" s="304">
        <v>1</v>
      </c>
      <c r="G134" t="s">
        <v>4</v>
      </c>
      <c r="H134" s="304">
        <v>1</v>
      </c>
      <c r="I134" t="s">
        <v>1158</v>
      </c>
      <c r="J134" s="310">
        <v>-481</v>
      </c>
      <c r="K134" s="310">
        <v>-481</v>
      </c>
      <c r="L134" s="310">
        <v>-481</v>
      </c>
    </row>
    <row r="135" spans="1:12" ht="15" customHeight="1">
      <c r="A135" t="s">
        <v>699</v>
      </c>
      <c r="B135" t="s">
        <v>499</v>
      </c>
      <c r="C135" t="s">
        <v>15</v>
      </c>
      <c r="D135" t="s">
        <v>9</v>
      </c>
      <c r="E135" t="s">
        <v>560</v>
      </c>
      <c r="F135" s="304">
        <v>1</v>
      </c>
      <c r="G135" t="s">
        <v>4</v>
      </c>
      <c r="H135" s="304">
        <v>1</v>
      </c>
      <c r="I135" t="s">
        <v>1158</v>
      </c>
      <c r="J135" s="310">
        <v>-516.37800000000004</v>
      </c>
      <c r="K135" s="310">
        <v>-516.37800000000004</v>
      </c>
      <c r="L135" s="310">
        <v>-516.37800000000004</v>
      </c>
    </row>
    <row r="136" spans="1:12" ht="15" customHeight="1">
      <c r="A136" t="s">
        <v>699</v>
      </c>
      <c r="B136" t="s">
        <v>499</v>
      </c>
      <c r="C136" t="s">
        <v>13</v>
      </c>
      <c r="D136" t="s">
        <v>9</v>
      </c>
      <c r="E136" t="s">
        <v>560</v>
      </c>
      <c r="F136" s="304">
        <v>1</v>
      </c>
      <c r="G136" t="s">
        <v>4</v>
      </c>
      <c r="H136" s="304">
        <v>1</v>
      </c>
      <c r="I136" t="s">
        <v>1158</v>
      </c>
      <c r="J136" s="310">
        <v>3008</v>
      </c>
      <c r="K136" s="310">
        <v>3008</v>
      </c>
      <c r="L136" s="310">
        <v>3008</v>
      </c>
    </row>
    <row r="137" spans="1:12">
      <c r="A137" t="s">
        <v>699</v>
      </c>
      <c r="B137" t="s">
        <v>499</v>
      </c>
      <c r="C137" t="s">
        <v>336</v>
      </c>
      <c r="D137" t="s">
        <v>607</v>
      </c>
      <c r="E137" t="s">
        <v>559</v>
      </c>
      <c r="F137" s="304">
        <v>1</v>
      </c>
      <c r="G137" t="s">
        <v>4</v>
      </c>
      <c r="H137" s="304">
        <v>1</v>
      </c>
      <c r="I137" t="s">
        <v>1158</v>
      </c>
      <c r="J137" s="310">
        <v>0.89</v>
      </c>
      <c r="K137" s="310">
        <v>0.89</v>
      </c>
      <c r="L137" s="310">
        <v>0.89</v>
      </c>
    </row>
    <row r="138" spans="1:12">
      <c r="A138" t="s">
        <v>699</v>
      </c>
      <c r="B138" t="s">
        <v>499</v>
      </c>
      <c r="C138" t="s">
        <v>339</v>
      </c>
      <c r="D138" t="s">
        <v>607</v>
      </c>
      <c r="E138" t="s">
        <v>559</v>
      </c>
      <c r="F138" s="304">
        <v>1</v>
      </c>
      <c r="G138" t="s">
        <v>4</v>
      </c>
      <c r="H138" s="304">
        <v>1</v>
      </c>
      <c r="I138" t="s">
        <v>1158</v>
      </c>
      <c r="J138" s="310">
        <v>0.221</v>
      </c>
      <c r="K138" s="310">
        <v>0.221</v>
      </c>
      <c r="L138" s="310">
        <v>0.221</v>
      </c>
    </row>
    <row r="139" spans="1:12">
      <c r="A139" t="s">
        <v>699</v>
      </c>
      <c r="B139" t="s">
        <v>499</v>
      </c>
      <c r="C139" t="s">
        <v>352</v>
      </c>
      <c r="D139" t="s">
        <v>607</v>
      </c>
      <c r="E139" t="s">
        <v>559</v>
      </c>
      <c r="F139" s="304">
        <v>1</v>
      </c>
      <c r="G139" t="s">
        <v>4</v>
      </c>
      <c r="H139" s="304">
        <v>1</v>
      </c>
      <c r="I139" t="s">
        <v>1158</v>
      </c>
      <c r="J139" s="310">
        <v>0.24199999999999999</v>
      </c>
      <c r="K139" s="310">
        <v>0.24199999999999999</v>
      </c>
      <c r="L139" s="310">
        <v>0.24199999999999999</v>
      </c>
    </row>
    <row r="140" spans="1:12">
      <c r="A140" t="s">
        <v>699</v>
      </c>
      <c r="B140" t="s">
        <v>499</v>
      </c>
      <c r="C140" t="s">
        <v>357</v>
      </c>
      <c r="D140" t="s">
        <v>607</v>
      </c>
      <c r="E140" t="s">
        <v>559</v>
      </c>
      <c r="F140" s="304">
        <v>1</v>
      </c>
      <c r="G140" t="s">
        <v>4</v>
      </c>
      <c r="H140" s="304">
        <v>1</v>
      </c>
      <c r="I140" t="s">
        <v>1158</v>
      </c>
      <c r="J140" s="310">
        <v>1.077</v>
      </c>
      <c r="K140" s="310">
        <v>1.077</v>
      </c>
      <c r="L140" s="310">
        <v>1.077</v>
      </c>
    </row>
    <row r="141" spans="1:12" ht="15" customHeight="1">
      <c r="A141" t="s">
        <v>699</v>
      </c>
      <c r="B141" t="s">
        <v>499</v>
      </c>
      <c r="C141" t="s">
        <v>360</v>
      </c>
      <c r="D141" t="s">
        <v>607</v>
      </c>
      <c r="E141" t="s">
        <v>559</v>
      </c>
      <c r="F141" s="304">
        <v>1</v>
      </c>
      <c r="G141" t="s">
        <v>4</v>
      </c>
      <c r="H141" s="304">
        <v>1</v>
      </c>
      <c r="I141" t="s">
        <v>1158</v>
      </c>
      <c r="J141" s="310">
        <v>7.0999999999999994E-2</v>
      </c>
      <c r="K141" s="310">
        <v>7.0999999999999994E-2</v>
      </c>
      <c r="L141" s="310">
        <v>7.0999999999999994E-2</v>
      </c>
    </row>
    <row r="142" spans="1:12" ht="15" customHeight="1">
      <c r="A142" t="s">
        <v>699</v>
      </c>
      <c r="B142" t="s">
        <v>499</v>
      </c>
      <c r="C142" t="s">
        <v>364</v>
      </c>
      <c r="D142" t="s">
        <v>607</v>
      </c>
      <c r="E142" t="s">
        <v>559</v>
      </c>
      <c r="F142" s="304">
        <v>1</v>
      </c>
      <c r="G142" t="s">
        <v>4</v>
      </c>
      <c r="H142" s="304">
        <v>1</v>
      </c>
      <c r="I142" t="s">
        <v>1158</v>
      </c>
      <c r="J142" s="310">
        <v>0.52100000000000002</v>
      </c>
      <c r="K142" s="310">
        <v>0.52100000000000002</v>
      </c>
      <c r="L142" s="310">
        <v>0.52100000000000002</v>
      </c>
    </row>
    <row r="143" spans="1:12" ht="15" customHeight="1">
      <c r="A143" t="s">
        <v>699</v>
      </c>
      <c r="B143" t="s">
        <v>499</v>
      </c>
      <c r="C143" t="s">
        <v>374</v>
      </c>
      <c r="D143" t="s">
        <v>607</v>
      </c>
      <c r="E143" t="s">
        <v>559</v>
      </c>
      <c r="F143" s="304">
        <v>1</v>
      </c>
      <c r="G143" t="s">
        <v>4</v>
      </c>
      <c r="H143" s="304">
        <v>1</v>
      </c>
      <c r="I143" t="s">
        <v>1158</v>
      </c>
      <c r="J143" s="310">
        <v>9.8000000000000004E-2</v>
      </c>
      <c r="K143" s="310">
        <v>9.8000000000000004E-2</v>
      </c>
      <c r="L143" s="310">
        <v>9.8000000000000004E-2</v>
      </c>
    </row>
    <row r="144" spans="1:12" ht="15" customHeight="1">
      <c r="A144" t="s">
        <v>699</v>
      </c>
      <c r="B144" t="s">
        <v>499</v>
      </c>
      <c r="C144" t="s">
        <v>375</v>
      </c>
      <c r="D144" t="s">
        <v>607</v>
      </c>
      <c r="E144" t="s">
        <v>559</v>
      </c>
      <c r="F144" s="304">
        <v>1</v>
      </c>
      <c r="G144" t="s">
        <v>4</v>
      </c>
      <c r="H144" s="304">
        <v>1</v>
      </c>
      <c r="I144" t="s">
        <v>1158</v>
      </c>
      <c r="J144" s="310">
        <v>1.7000000000000001E-2</v>
      </c>
      <c r="K144" s="310">
        <v>1.7000000000000001E-2</v>
      </c>
      <c r="L144" s="310">
        <v>1.7000000000000001E-2</v>
      </c>
    </row>
    <row r="145" spans="1:12" ht="15" customHeight="1">
      <c r="A145" t="s">
        <v>699</v>
      </c>
      <c r="B145" t="s">
        <v>499</v>
      </c>
      <c r="C145" t="s">
        <v>376</v>
      </c>
      <c r="D145" t="s">
        <v>607</v>
      </c>
      <c r="E145" t="s">
        <v>559</v>
      </c>
      <c r="F145" s="304">
        <v>1</v>
      </c>
      <c r="G145" t="s">
        <v>4</v>
      </c>
      <c r="H145" s="304">
        <v>1</v>
      </c>
      <c r="I145" t="s">
        <v>1158</v>
      </c>
      <c r="J145" s="310">
        <v>0.42299999999999999</v>
      </c>
      <c r="K145" s="310">
        <v>0.42299999999999999</v>
      </c>
      <c r="L145" s="310">
        <v>0.42299999999999999</v>
      </c>
    </row>
    <row r="146" spans="1:12" ht="15" customHeight="1">
      <c r="A146" t="s">
        <v>699</v>
      </c>
      <c r="B146" t="s">
        <v>499</v>
      </c>
      <c r="C146" t="s">
        <v>377</v>
      </c>
      <c r="D146" t="s">
        <v>607</v>
      </c>
      <c r="E146" t="s">
        <v>559</v>
      </c>
      <c r="F146" s="304">
        <v>1</v>
      </c>
      <c r="G146" t="s">
        <v>4</v>
      </c>
      <c r="H146" s="304">
        <v>1</v>
      </c>
      <c r="I146" t="s">
        <v>1158</v>
      </c>
      <c r="J146" s="310">
        <v>9.0999999999999998E-2</v>
      </c>
      <c r="K146" s="310">
        <v>9.0999999999999998E-2</v>
      </c>
      <c r="L146" s="310">
        <v>9.0999999999999998E-2</v>
      </c>
    </row>
    <row r="147" spans="1:12" ht="15" customHeight="1">
      <c r="A147" t="s">
        <v>699</v>
      </c>
      <c r="B147" t="s">
        <v>499</v>
      </c>
      <c r="C147" t="s">
        <v>379</v>
      </c>
      <c r="D147" t="s">
        <v>607</v>
      </c>
      <c r="E147" t="s">
        <v>559</v>
      </c>
      <c r="F147" s="304">
        <v>1</v>
      </c>
      <c r="G147" t="s">
        <v>4</v>
      </c>
      <c r="H147" s="304">
        <v>1</v>
      </c>
      <c r="I147" t="s">
        <v>1158</v>
      </c>
      <c r="J147" s="310">
        <v>0.497</v>
      </c>
      <c r="K147" s="310">
        <v>0.497</v>
      </c>
      <c r="L147" s="310">
        <v>0.497</v>
      </c>
    </row>
    <row r="148" spans="1:12" ht="15" customHeight="1">
      <c r="A148" t="s">
        <v>699</v>
      </c>
      <c r="B148" t="s">
        <v>499</v>
      </c>
      <c r="C148" t="s">
        <v>387</v>
      </c>
      <c r="D148" t="s">
        <v>607</v>
      </c>
      <c r="E148" t="s">
        <v>559</v>
      </c>
      <c r="F148" s="304">
        <v>1</v>
      </c>
      <c r="G148" t="s">
        <v>4</v>
      </c>
      <c r="H148" s="304">
        <v>1</v>
      </c>
      <c r="I148" t="s">
        <v>1158</v>
      </c>
      <c r="J148" s="310">
        <v>0.442</v>
      </c>
      <c r="K148" s="310">
        <v>0.442</v>
      </c>
      <c r="L148" s="310">
        <v>0.442</v>
      </c>
    </row>
    <row r="149" spans="1:12" ht="15" hidden="1" customHeight="1">
      <c r="A149" t="s">
        <v>699</v>
      </c>
      <c r="B149" t="s">
        <v>499</v>
      </c>
      <c r="C149" t="s">
        <v>1234</v>
      </c>
      <c r="D149" t="s">
        <v>1235</v>
      </c>
      <c r="E149" t="s">
        <v>561</v>
      </c>
      <c r="F149" s="304">
        <v>0.17499999999999999</v>
      </c>
      <c r="G149" t="s">
        <v>6</v>
      </c>
      <c r="H149" s="304">
        <v>0.17499999999999999</v>
      </c>
      <c r="I149" t="s">
        <v>1159</v>
      </c>
      <c r="J149" s="310">
        <v>235.2</v>
      </c>
      <c r="K149" s="310">
        <v>41.16</v>
      </c>
      <c r="L149" s="310">
        <v>41.16</v>
      </c>
    </row>
    <row r="150" spans="1:12" ht="15" hidden="1" customHeight="1">
      <c r="A150" t="s">
        <v>699</v>
      </c>
      <c r="B150" t="s">
        <v>499</v>
      </c>
      <c r="C150" t="s">
        <v>1236</v>
      </c>
      <c r="D150" t="s">
        <v>1235</v>
      </c>
      <c r="E150" t="s">
        <v>561</v>
      </c>
      <c r="F150" s="304">
        <v>0.17499999999999999</v>
      </c>
      <c r="G150" t="s">
        <v>6</v>
      </c>
      <c r="H150" s="304">
        <v>0.17499999999999999</v>
      </c>
      <c r="I150" t="s">
        <v>1159</v>
      </c>
      <c r="J150" s="310">
        <v>252</v>
      </c>
      <c r="K150" s="310">
        <v>44.1</v>
      </c>
      <c r="L150" s="310">
        <v>44.1</v>
      </c>
    </row>
    <row r="151" spans="1:12" ht="15" customHeight="1">
      <c r="A151" t="s">
        <v>699</v>
      </c>
      <c r="B151" t="s">
        <v>499</v>
      </c>
      <c r="C151" t="s">
        <v>847</v>
      </c>
      <c r="D151" t="s">
        <v>1162</v>
      </c>
      <c r="E151" t="s">
        <v>559</v>
      </c>
      <c r="F151" s="304">
        <v>0.5</v>
      </c>
      <c r="G151" t="s">
        <v>6</v>
      </c>
      <c r="H151" s="304">
        <v>0.5</v>
      </c>
      <c r="I151" t="s">
        <v>1158</v>
      </c>
      <c r="J151" s="310">
        <v>2.0499999999999998</v>
      </c>
      <c r="K151" s="310">
        <v>1.0249999999999999</v>
      </c>
      <c r="L151" s="310">
        <v>1.0249999999999999</v>
      </c>
    </row>
    <row r="152" spans="1:12" ht="15" customHeight="1">
      <c r="A152" t="s">
        <v>699</v>
      </c>
      <c r="B152" t="s">
        <v>499</v>
      </c>
      <c r="C152" t="s">
        <v>342</v>
      </c>
      <c r="D152" t="s">
        <v>1162</v>
      </c>
      <c r="E152" t="s">
        <v>559</v>
      </c>
      <c r="F152" s="304">
        <v>0.5</v>
      </c>
      <c r="G152" t="s">
        <v>6</v>
      </c>
      <c r="H152" s="304">
        <v>0.5</v>
      </c>
      <c r="I152" t="s">
        <v>1158</v>
      </c>
      <c r="J152" s="310">
        <v>16</v>
      </c>
      <c r="K152" s="310">
        <v>8</v>
      </c>
      <c r="L152" s="310">
        <v>8</v>
      </c>
    </row>
    <row r="153" spans="1:12" ht="15" customHeight="1">
      <c r="A153" t="s">
        <v>699</v>
      </c>
      <c r="B153" t="s">
        <v>499</v>
      </c>
      <c r="C153" t="s">
        <v>344</v>
      </c>
      <c r="D153" t="s">
        <v>1162</v>
      </c>
      <c r="E153" t="s">
        <v>559</v>
      </c>
      <c r="F153" s="304">
        <v>1</v>
      </c>
      <c r="G153" t="s">
        <v>4</v>
      </c>
      <c r="H153" s="304">
        <v>1</v>
      </c>
      <c r="I153" t="s">
        <v>1158</v>
      </c>
      <c r="J153" s="310">
        <v>12</v>
      </c>
      <c r="K153" s="310">
        <v>12</v>
      </c>
      <c r="L153" s="310">
        <v>12</v>
      </c>
    </row>
    <row r="154" spans="1:12" ht="15" customHeight="1">
      <c r="A154" t="s">
        <v>699</v>
      </c>
      <c r="B154" t="s">
        <v>499</v>
      </c>
      <c r="C154" t="s">
        <v>345</v>
      </c>
      <c r="D154" t="s">
        <v>1162</v>
      </c>
      <c r="E154" t="s">
        <v>560</v>
      </c>
      <c r="F154" s="304">
        <v>1</v>
      </c>
      <c r="G154" t="s">
        <v>4</v>
      </c>
      <c r="H154" s="304">
        <v>1</v>
      </c>
      <c r="I154" t="s">
        <v>1158</v>
      </c>
      <c r="J154" s="310">
        <v>8</v>
      </c>
      <c r="K154" s="310">
        <v>8</v>
      </c>
      <c r="L154" s="310">
        <v>8</v>
      </c>
    </row>
    <row r="155" spans="1:12" ht="15" customHeight="1">
      <c r="A155" t="s">
        <v>699</v>
      </c>
      <c r="B155" t="s">
        <v>499</v>
      </c>
      <c r="C155" t="s">
        <v>349</v>
      </c>
      <c r="D155" t="s">
        <v>1162</v>
      </c>
      <c r="E155" t="s">
        <v>559</v>
      </c>
      <c r="F155" s="304">
        <v>1</v>
      </c>
      <c r="G155" t="s">
        <v>4</v>
      </c>
      <c r="H155" s="304">
        <v>1</v>
      </c>
      <c r="I155" t="s">
        <v>1158</v>
      </c>
      <c r="J155" s="310">
        <v>4.5999999999999996</v>
      </c>
      <c r="K155" s="310">
        <v>4.5999999999999996</v>
      </c>
      <c r="L155" s="310">
        <v>4.5999999999999996</v>
      </c>
    </row>
    <row r="156" spans="1:12" ht="15" customHeight="1">
      <c r="A156" t="s">
        <v>699</v>
      </c>
      <c r="B156" t="s">
        <v>499</v>
      </c>
      <c r="C156" t="s">
        <v>351</v>
      </c>
      <c r="D156" t="s">
        <v>1162</v>
      </c>
      <c r="E156" t="s">
        <v>559</v>
      </c>
      <c r="F156" s="304">
        <v>1</v>
      </c>
      <c r="G156" t="s">
        <v>4</v>
      </c>
      <c r="H156" s="304">
        <v>1</v>
      </c>
      <c r="I156" t="s">
        <v>1158</v>
      </c>
      <c r="J156" s="310">
        <v>10</v>
      </c>
      <c r="K156" s="310">
        <v>10</v>
      </c>
      <c r="L156" s="310">
        <v>10</v>
      </c>
    </row>
    <row r="157" spans="1:12" ht="15" customHeight="1">
      <c r="A157" t="s">
        <v>699</v>
      </c>
      <c r="B157" t="s">
        <v>499</v>
      </c>
      <c r="C157" t="s">
        <v>608</v>
      </c>
      <c r="D157" t="s">
        <v>1162</v>
      </c>
      <c r="E157" t="s">
        <v>559</v>
      </c>
      <c r="F157" s="304">
        <v>0.5</v>
      </c>
      <c r="G157" t="s">
        <v>6</v>
      </c>
      <c r="H157" s="304">
        <v>0.5</v>
      </c>
      <c r="I157" t="s">
        <v>1158</v>
      </c>
      <c r="J157" s="310">
        <v>4.7</v>
      </c>
      <c r="K157" s="310">
        <v>2.35</v>
      </c>
      <c r="L157" s="310">
        <v>2.35</v>
      </c>
    </row>
    <row r="158" spans="1:12" ht="15" hidden="1" customHeight="1">
      <c r="A158" t="s">
        <v>699</v>
      </c>
      <c r="B158" t="s">
        <v>499</v>
      </c>
      <c r="C158" t="s">
        <v>1237</v>
      </c>
      <c r="D158" t="s">
        <v>1162</v>
      </c>
      <c r="E158" t="s">
        <v>559</v>
      </c>
      <c r="F158" s="304">
        <v>0.5</v>
      </c>
      <c r="G158" t="s">
        <v>6</v>
      </c>
      <c r="H158" s="304">
        <v>0.5</v>
      </c>
      <c r="I158" t="s">
        <v>1159</v>
      </c>
      <c r="J158" s="310">
        <v>9.6</v>
      </c>
      <c r="K158" s="310">
        <v>4.8</v>
      </c>
      <c r="L158" s="310">
        <v>4.8</v>
      </c>
    </row>
    <row r="159" spans="1:12" ht="15" customHeight="1">
      <c r="A159" t="s">
        <v>699</v>
      </c>
      <c r="B159" t="s">
        <v>499</v>
      </c>
      <c r="C159" t="s">
        <v>338</v>
      </c>
      <c r="D159" t="s">
        <v>1162</v>
      </c>
      <c r="E159" t="s">
        <v>559</v>
      </c>
      <c r="F159" s="304">
        <v>1</v>
      </c>
      <c r="G159" t="s">
        <v>4</v>
      </c>
      <c r="H159" s="304">
        <v>1</v>
      </c>
      <c r="I159" t="s">
        <v>1158</v>
      </c>
      <c r="J159" s="310">
        <v>4.0999999999999996</v>
      </c>
      <c r="K159" s="310">
        <v>4.0999999999999996</v>
      </c>
      <c r="L159" s="310">
        <v>4.0999999999999996</v>
      </c>
    </row>
    <row r="160" spans="1:12" ht="15" customHeight="1">
      <c r="A160" t="s">
        <v>699</v>
      </c>
      <c r="B160" t="s">
        <v>499</v>
      </c>
      <c r="C160" t="s">
        <v>541</v>
      </c>
      <c r="D160" t="s">
        <v>1162</v>
      </c>
      <c r="E160" t="s">
        <v>560</v>
      </c>
      <c r="F160" s="304">
        <v>0.498</v>
      </c>
      <c r="G160" t="s">
        <v>6</v>
      </c>
      <c r="H160" s="304">
        <v>0.498</v>
      </c>
      <c r="I160" t="s">
        <v>1158</v>
      </c>
      <c r="J160" s="310">
        <v>9</v>
      </c>
      <c r="K160" s="310">
        <v>4.4820000000000002</v>
      </c>
      <c r="L160" s="310">
        <v>4.4820000000000002</v>
      </c>
    </row>
    <row r="161" spans="1:12" ht="15" customHeight="1">
      <c r="A161" t="s">
        <v>699</v>
      </c>
      <c r="B161" t="s">
        <v>499</v>
      </c>
      <c r="C161" t="s">
        <v>353</v>
      </c>
      <c r="D161" t="s">
        <v>1162</v>
      </c>
      <c r="E161" t="s">
        <v>565</v>
      </c>
      <c r="F161" s="304">
        <v>1</v>
      </c>
      <c r="G161" t="s">
        <v>4</v>
      </c>
      <c r="H161" s="304">
        <v>1</v>
      </c>
      <c r="I161" t="s">
        <v>1158</v>
      </c>
      <c r="J161" s="310">
        <v>4</v>
      </c>
      <c r="K161" s="310">
        <v>4</v>
      </c>
      <c r="L161" s="310">
        <v>4</v>
      </c>
    </row>
    <row r="162" spans="1:12" ht="15" customHeight="1">
      <c r="A162" t="s">
        <v>699</v>
      </c>
      <c r="B162" t="s">
        <v>499</v>
      </c>
      <c r="C162" t="s">
        <v>562</v>
      </c>
      <c r="D162" t="s">
        <v>1162</v>
      </c>
      <c r="E162" t="s">
        <v>559</v>
      </c>
      <c r="F162" s="304">
        <v>0.5</v>
      </c>
      <c r="G162" t="s">
        <v>6</v>
      </c>
      <c r="H162" s="304">
        <v>0.5</v>
      </c>
      <c r="I162" t="s">
        <v>1158</v>
      </c>
      <c r="J162" s="310">
        <v>2</v>
      </c>
      <c r="K162" s="310">
        <v>1</v>
      </c>
      <c r="L162" s="310">
        <v>1</v>
      </c>
    </row>
    <row r="163" spans="1:12" ht="15" customHeight="1">
      <c r="A163" t="s">
        <v>699</v>
      </c>
      <c r="B163" t="s">
        <v>499</v>
      </c>
      <c r="C163" t="s">
        <v>563</v>
      </c>
      <c r="D163" t="s">
        <v>1162</v>
      </c>
      <c r="E163" t="s">
        <v>559</v>
      </c>
      <c r="F163" s="304">
        <v>0.5</v>
      </c>
      <c r="G163" t="s">
        <v>6</v>
      </c>
      <c r="H163" s="304">
        <v>0.5</v>
      </c>
      <c r="I163" t="s">
        <v>1158</v>
      </c>
      <c r="J163" s="310">
        <v>6.15</v>
      </c>
      <c r="K163" s="310">
        <v>3.0750000000000002</v>
      </c>
      <c r="L163" s="310">
        <v>3.0750000000000002</v>
      </c>
    </row>
    <row r="164" spans="1:12" ht="15" customHeight="1">
      <c r="A164" t="s">
        <v>699</v>
      </c>
      <c r="B164" t="s">
        <v>499</v>
      </c>
      <c r="C164" t="s">
        <v>1238</v>
      </c>
      <c r="D164" t="s">
        <v>1162</v>
      </c>
      <c r="E164" t="s">
        <v>559</v>
      </c>
      <c r="F164" s="304">
        <v>0.5</v>
      </c>
      <c r="G164" t="s">
        <v>6</v>
      </c>
      <c r="H164" s="304">
        <v>0.5</v>
      </c>
      <c r="I164" t="s">
        <v>1158</v>
      </c>
      <c r="J164" s="310">
        <v>7.05</v>
      </c>
      <c r="K164" s="310">
        <v>3.5249999999999999</v>
      </c>
      <c r="L164" s="310">
        <v>3.5249999999999999</v>
      </c>
    </row>
    <row r="165" spans="1:12" ht="15" customHeight="1">
      <c r="A165" t="s">
        <v>699</v>
      </c>
      <c r="B165" t="s">
        <v>499</v>
      </c>
      <c r="C165" t="s">
        <v>574</v>
      </c>
      <c r="D165" t="s">
        <v>1162</v>
      </c>
      <c r="E165" t="s">
        <v>559</v>
      </c>
      <c r="F165" s="304">
        <v>0.5</v>
      </c>
      <c r="G165" t="s">
        <v>6</v>
      </c>
      <c r="H165" s="304">
        <v>0.5</v>
      </c>
      <c r="I165" t="s">
        <v>1158</v>
      </c>
      <c r="J165" s="310">
        <v>6</v>
      </c>
      <c r="K165" s="310">
        <v>3</v>
      </c>
      <c r="L165" s="310">
        <v>3</v>
      </c>
    </row>
    <row r="166" spans="1:12" ht="15" customHeight="1">
      <c r="A166" t="s">
        <v>699</v>
      </c>
      <c r="B166" t="s">
        <v>499</v>
      </c>
      <c r="C166" t="s">
        <v>564</v>
      </c>
      <c r="D166" t="s">
        <v>1162</v>
      </c>
      <c r="E166" t="s">
        <v>559</v>
      </c>
      <c r="F166" s="304">
        <v>0.5</v>
      </c>
      <c r="G166" t="s">
        <v>6</v>
      </c>
      <c r="H166" s="304">
        <v>0.5</v>
      </c>
      <c r="I166" t="s">
        <v>1158</v>
      </c>
      <c r="J166" s="310">
        <v>14</v>
      </c>
      <c r="K166" s="310">
        <v>7</v>
      </c>
      <c r="L166" s="310">
        <v>7</v>
      </c>
    </row>
    <row r="167" spans="1:12" ht="15" customHeight="1">
      <c r="A167" t="s">
        <v>699</v>
      </c>
      <c r="B167" t="s">
        <v>499</v>
      </c>
      <c r="C167" t="s">
        <v>355</v>
      </c>
      <c r="D167" t="s">
        <v>1162</v>
      </c>
      <c r="E167" t="s">
        <v>560</v>
      </c>
      <c r="F167" s="304">
        <v>1</v>
      </c>
      <c r="G167" t="s">
        <v>4</v>
      </c>
      <c r="H167" s="304">
        <v>0.7</v>
      </c>
      <c r="I167" t="s">
        <v>1158</v>
      </c>
      <c r="J167" s="310">
        <v>12</v>
      </c>
      <c r="K167" s="310">
        <v>12</v>
      </c>
      <c r="L167" s="310">
        <v>8.4</v>
      </c>
    </row>
    <row r="168" spans="1:12" ht="15" customHeight="1">
      <c r="A168" t="s">
        <v>699</v>
      </c>
      <c r="B168" t="s">
        <v>499</v>
      </c>
      <c r="C168" t="s">
        <v>356</v>
      </c>
      <c r="D168" t="s">
        <v>1162</v>
      </c>
      <c r="E168" t="s">
        <v>565</v>
      </c>
      <c r="F168" s="304">
        <v>1</v>
      </c>
      <c r="G168" t="s">
        <v>4</v>
      </c>
      <c r="H168" s="304">
        <v>0.7</v>
      </c>
      <c r="I168" t="s">
        <v>1158</v>
      </c>
      <c r="J168" s="310">
        <v>4</v>
      </c>
      <c r="K168" s="310">
        <v>4</v>
      </c>
      <c r="L168" s="310">
        <v>2.8</v>
      </c>
    </row>
    <row r="169" spans="1:12" ht="15" customHeight="1">
      <c r="A169" t="s">
        <v>699</v>
      </c>
      <c r="B169" t="s">
        <v>499</v>
      </c>
      <c r="C169" t="s">
        <v>358</v>
      </c>
      <c r="D169" t="s">
        <v>1162</v>
      </c>
      <c r="E169" t="s">
        <v>560</v>
      </c>
      <c r="F169" s="304">
        <v>1</v>
      </c>
      <c r="G169" t="s">
        <v>4</v>
      </c>
      <c r="H169" s="304">
        <v>0.7</v>
      </c>
      <c r="I169" t="s">
        <v>1158</v>
      </c>
      <c r="J169" s="310">
        <v>8</v>
      </c>
      <c r="K169" s="310">
        <v>8</v>
      </c>
      <c r="L169" s="310">
        <v>5.6</v>
      </c>
    </row>
    <row r="170" spans="1:12" ht="15" customHeight="1">
      <c r="A170" t="s">
        <v>699</v>
      </c>
      <c r="B170" t="s">
        <v>499</v>
      </c>
      <c r="C170" t="s">
        <v>1239</v>
      </c>
      <c r="D170" t="s">
        <v>1162</v>
      </c>
      <c r="E170" t="s">
        <v>559</v>
      </c>
      <c r="F170" s="304">
        <v>0.5</v>
      </c>
      <c r="G170" t="s">
        <v>6</v>
      </c>
      <c r="H170" s="304">
        <v>0.5</v>
      </c>
      <c r="I170" t="s">
        <v>1158</v>
      </c>
      <c r="J170" s="310">
        <v>9.6</v>
      </c>
      <c r="K170" s="310">
        <v>4.8</v>
      </c>
      <c r="L170" s="310">
        <v>4.8</v>
      </c>
    </row>
    <row r="171" spans="1:12" ht="15" customHeight="1">
      <c r="A171" t="s">
        <v>699</v>
      </c>
      <c r="B171" t="s">
        <v>499</v>
      </c>
      <c r="C171" t="s">
        <v>480</v>
      </c>
      <c r="D171" t="s">
        <v>1162</v>
      </c>
      <c r="E171" t="s">
        <v>559</v>
      </c>
      <c r="F171" s="304">
        <v>0.5</v>
      </c>
      <c r="G171" t="s">
        <v>6</v>
      </c>
      <c r="H171" s="304">
        <v>0.5</v>
      </c>
      <c r="I171" t="s">
        <v>1158</v>
      </c>
      <c r="J171" s="310">
        <v>2</v>
      </c>
      <c r="K171" s="310">
        <v>1</v>
      </c>
      <c r="L171" s="310">
        <v>1</v>
      </c>
    </row>
    <row r="172" spans="1:12" ht="15" customHeight="1">
      <c r="A172" t="s">
        <v>699</v>
      </c>
      <c r="B172" t="s">
        <v>499</v>
      </c>
      <c r="C172" t="s">
        <v>480</v>
      </c>
      <c r="D172" t="s">
        <v>1162</v>
      </c>
      <c r="E172" t="s">
        <v>559</v>
      </c>
      <c r="F172" s="304">
        <v>1</v>
      </c>
      <c r="G172" t="s">
        <v>4</v>
      </c>
      <c r="H172" s="304">
        <v>1</v>
      </c>
      <c r="I172" t="s">
        <v>1158</v>
      </c>
      <c r="J172" s="310">
        <v>14.35</v>
      </c>
      <c r="K172" s="310">
        <v>14.35</v>
      </c>
      <c r="L172" s="310">
        <v>14.35</v>
      </c>
    </row>
    <row r="173" spans="1:12" ht="15" customHeight="1">
      <c r="A173" t="s">
        <v>699</v>
      </c>
      <c r="B173" t="s">
        <v>499</v>
      </c>
      <c r="C173" t="s">
        <v>848</v>
      </c>
      <c r="D173" t="s">
        <v>1162</v>
      </c>
      <c r="E173" t="s">
        <v>559</v>
      </c>
      <c r="F173" s="304">
        <v>0.5</v>
      </c>
      <c r="G173" t="s">
        <v>6</v>
      </c>
      <c r="H173" s="304">
        <v>0.5</v>
      </c>
      <c r="I173" t="s">
        <v>1158</v>
      </c>
      <c r="J173" s="310">
        <v>18</v>
      </c>
      <c r="K173" s="310">
        <v>9</v>
      </c>
      <c r="L173" s="310">
        <v>9</v>
      </c>
    </row>
    <row r="174" spans="1:12" ht="15" customHeight="1">
      <c r="A174" t="s">
        <v>699</v>
      </c>
      <c r="B174" t="s">
        <v>499</v>
      </c>
      <c r="C174" t="s">
        <v>361</v>
      </c>
      <c r="D174" t="s">
        <v>1162</v>
      </c>
      <c r="E174" t="s">
        <v>559</v>
      </c>
      <c r="F174" s="304">
        <v>1</v>
      </c>
      <c r="G174" t="s">
        <v>4</v>
      </c>
      <c r="H174" s="304">
        <v>0.7</v>
      </c>
      <c r="I174" t="s">
        <v>1158</v>
      </c>
      <c r="J174" s="310">
        <v>4.0999999999999996</v>
      </c>
      <c r="K174" s="310">
        <v>4.0999999999999996</v>
      </c>
      <c r="L174" s="310">
        <v>2.87</v>
      </c>
    </row>
    <row r="175" spans="1:12" ht="15" customHeight="1">
      <c r="A175" t="s">
        <v>699</v>
      </c>
      <c r="B175" t="s">
        <v>499</v>
      </c>
      <c r="C175" t="s">
        <v>1240</v>
      </c>
      <c r="D175" t="s">
        <v>1162</v>
      </c>
      <c r="E175" t="s">
        <v>559</v>
      </c>
      <c r="F175" s="304">
        <v>0.5</v>
      </c>
      <c r="G175" t="s">
        <v>6</v>
      </c>
      <c r="H175" s="304">
        <v>0.5</v>
      </c>
      <c r="I175" t="s">
        <v>1158</v>
      </c>
      <c r="J175" s="310">
        <v>10.199999999999999</v>
      </c>
      <c r="K175" s="310">
        <v>5.0999999999999996</v>
      </c>
      <c r="L175" s="310">
        <v>5.0999999999999996</v>
      </c>
    </row>
    <row r="176" spans="1:12" ht="15" customHeight="1">
      <c r="A176" t="s">
        <v>699</v>
      </c>
      <c r="B176" t="s">
        <v>499</v>
      </c>
      <c r="C176" t="s">
        <v>1241</v>
      </c>
      <c r="D176" t="s">
        <v>1162</v>
      </c>
      <c r="E176" t="s">
        <v>559</v>
      </c>
      <c r="F176" s="304">
        <v>0.5</v>
      </c>
      <c r="G176" t="s">
        <v>6</v>
      </c>
      <c r="H176" s="304">
        <v>0.5</v>
      </c>
      <c r="I176" t="s">
        <v>1158</v>
      </c>
      <c r="J176" s="310">
        <v>12.8</v>
      </c>
      <c r="K176" s="310">
        <v>6.4</v>
      </c>
      <c r="L176" s="310">
        <v>6.4</v>
      </c>
    </row>
    <row r="177" spans="1:12" ht="15" customHeight="1">
      <c r="A177" t="s">
        <v>699</v>
      </c>
      <c r="B177" t="s">
        <v>499</v>
      </c>
      <c r="C177" t="s">
        <v>849</v>
      </c>
      <c r="D177" t="s">
        <v>1162</v>
      </c>
      <c r="E177" t="s">
        <v>559</v>
      </c>
      <c r="F177" s="304">
        <v>0.5</v>
      </c>
      <c r="G177" t="s">
        <v>6</v>
      </c>
      <c r="H177" s="304">
        <v>0.5</v>
      </c>
      <c r="I177" t="s">
        <v>1158</v>
      </c>
      <c r="J177" s="310">
        <v>13.8</v>
      </c>
      <c r="K177" s="310">
        <v>6.9</v>
      </c>
      <c r="L177" s="310">
        <v>6.9</v>
      </c>
    </row>
    <row r="178" spans="1:12" ht="15" customHeight="1">
      <c r="A178" t="s">
        <v>699</v>
      </c>
      <c r="B178" t="s">
        <v>499</v>
      </c>
      <c r="C178" t="s">
        <v>366</v>
      </c>
      <c r="D178" t="s">
        <v>1162</v>
      </c>
      <c r="E178" t="s">
        <v>565</v>
      </c>
      <c r="F178" s="304">
        <v>1</v>
      </c>
      <c r="G178" t="s">
        <v>4</v>
      </c>
      <c r="H178" s="304">
        <v>1</v>
      </c>
      <c r="I178" t="s">
        <v>1158</v>
      </c>
      <c r="J178" s="310">
        <v>6</v>
      </c>
      <c r="K178" s="310">
        <v>6</v>
      </c>
      <c r="L178" s="310">
        <v>6</v>
      </c>
    </row>
    <row r="179" spans="1:12" ht="15" customHeight="1">
      <c r="A179" t="s">
        <v>699</v>
      </c>
      <c r="B179" t="s">
        <v>499</v>
      </c>
      <c r="C179" t="s">
        <v>365</v>
      </c>
      <c r="D179" t="s">
        <v>1162</v>
      </c>
      <c r="E179" t="s">
        <v>565</v>
      </c>
      <c r="F179" s="304">
        <v>1</v>
      </c>
      <c r="G179" t="s">
        <v>4</v>
      </c>
      <c r="H179" s="304">
        <v>1</v>
      </c>
      <c r="I179" t="s">
        <v>1158</v>
      </c>
      <c r="J179" s="310">
        <v>6.15</v>
      </c>
      <c r="K179" s="310">
        <v>6.15</v>
      </c>
      <c r="L179" s="310">
        <v>6.15</v>
      </c>
    </row>
    <row r="180" spans="1:12" ht="15" customHeight="1">
      <c r="A180" t="s">
        <v>699</v>
      </c>
      <c r="B180" t="s">
        <v>499</v>
      </c>
      <c r="C180" t="s">
        <v>850</v>
      </c>
      <c r="D180" t="s">
        <v>1162</v>
      </c>
      <c r="E180" t="s">
        <v>559</v>
      </c>
      <c r="F180" s="304">
        <v>0.5</v>
      </c>
      <c r="G180" t="s">
        <v>6</v>
      </c>
      <c r="H180" s="304">
        <v>0.5</v>
      </c>
      <c r="I180" t="s">
        <v>1158</v>
      </c>
      <c r="J180" s="310">
        <v>9.1999999999999993</v>
      </c>
      <c r="K180" s="310">
        <v>4.5999999999999996</v>
      </c>
      <c r="L180" s="310">
        <v>4.5999999999999996</v>
      </c>
    </row>
    <row r="181" spans="1:12" ht="15" customHeight="1">
      <c r="A181" t="s">
        <v>699</v>
      </c>
      <c r="B181" t="s">
        <v>499</v>
      </c>
      <c r="C181" t="s">
        <v>543</v>
      </c>
      <c r="D181" t="s">
        <v>1162</v>
      </c>
      <c r="E181" t="s">
        <v>560</v>
      </c>
      <c r="F181" s="304">
        <v>0.249</v>
      </c>
      <c r="G181" t="s">
        <v>6</v>
      </c>
      <c r="H181" s="304">
        <v>0.249</v>
      </c>
      <c r="I181" t="s">
        <v>1158</v>
      </c>
      <c r="J181" s="310">
        <v>7.5</v>
      </c>
      <c r="K181" s="310">
        <v>1.8680000000000001</v>
      </c>
      <c r="L181" s="310">
        <v>1.8680000000000001</v>
      </c>
    </row>
    <row r="182" spans="1:12" ht="15" customHeight="1">
      <c r="A182" t="s">
        <v>699</v>
      </c>
      <c r="B182" t="s">
        <v>499</v>
      </c>
      <c r="C182" t="s">
        <v>458</v>
      </c>
      <c r="D182" t="s">
        <v>1162</v>
      </c>
      <c r="E182" t="s">
        <v>559</v>
      </c>
      <c r="F182" s="304">
        <v>1</v>
      </c>
      <c r="G182" t="s">
        <v>4</v>
      </c>
      <c r="H182" s="304">
        <v>0.7</v>
      </c>
      <c r="I182" t="s">
        <v>1158</v>
      </c>
      <c r="J182" s="310">
        <v>8.1999999999999993</v>
      </c>
      <c r="K182" s="310">
        <v>8.1999999999999993</v>
      </c>
      <c r="L182" s="310">
        <v>5.74</v>
      </c>
    </row>
    <row r="183" spans="1:12" ht="15" customHeight="1">
      <c r="A183" t="s">
        <v>699</v>
      </c>
      <c r="B183" t="s">
        <v>499</v>
      </c>
      <c r="C183" t="s">
        <v>368</v>
      </c>
      <c r="D183" t="s">
        <v>1162</v>
      </c>
      <c r="E183" t="s">
        <v>559</v>
      </c>
      <c r="F183" s="304">
        <v>1</v>
      </c>
      <c r="G183" t="s">
        <v>4</v>
      </c>
      <c r="H183" s="304">
        <v>1</v>
      </c>
      <c r="I183" t="s">
        <v>1158</v>
      </c>
      <c r="J183" s="310">
        <v>6</v>
      </c>
      <c r="K183" s="310">
        <v>6</v>
      </c>
      <c r="L183" s="310">
        <v>6</v>
      </c>
    </row>
    <row r="184" spans="1:12" ht="15" customHeight="1">
      <c r="A184" t="s">
        <v>699</v>
      </c>
      <c r="B184" t="s">
        <v>499</v>
      </c>
      <c r="C184" t="s">
        <v>26</v>
      </c>
      <c r="D184" t="s">
        <v>1162</v>
      </c>
      <c r="E184" t="s">
        <v>560</v>
      </c>
      <c r="F184" s="304">
        <v>1</v>
      </c>
      <c r="G184" t="s">
        <v>4</v>
      </c>
      <c r="H184" s="304">
        <v>1</v>
      </c>
      <c r="I184" t="s">
        <v>1158</v>
      </c>
      <c r="J184" s="310">
        <v>4</v>
      </c>
      <c r="K184" s="310">
        <v>4</v>
      </c>
      <c r="L184" s="310">
        <v>4</v>
      </c>
    </row>
    <row r="185" spans="1:12" ht="15" customHeight="1">
      <c r="A185" t="s">
        <v>699</v>
      </c>
      <c r="B185" t="s">
        <v>499</v>
      </c>
      <c r="C185" t="s">
        <v>370</v>
      </c>
      <c r="D185" t="s">
        <v>1162</v>
      </c>
      <c r="E185" t="s">
        <v>560</v>
      </c>
      <c r="F185" s="304">
        <v>1</v>
      </c>
      <c r="G185" t="s">
        <v>4</v>
      </c>
      <c r="H185" s="304">
        <v>1</v>
      </c>
      <c r="I185" t="s">
        <v>1158</v>
      </c>
      <c r="J185" s="310">
        <v>4.5</v>
      </c>
      <c r="K185" s="310">
        <v>4.5</v>
      </c>
      <c r="L185" s="310">
        <v>4.5</v>
      </c>
    </row>
    <row r="186" spans="1:12" ht="15" customHeight="1">
      <c r="A186" t="s">
        <v>699</v>
      </c>
      <c r="B186" t="s">
        <v>499</v>
      </c>
      <c r="C186" t="s">
        <v>371</v>
      </c>
      <c r="D186" t="s">
        <v>1162</v>
      </c>
      <c r="E186" t="s">
        <v>559</v>
      </c>
      <c r="F186" s="304">
        <v>1</v>
      </c>
      <c r="G186" t="s">
        <v>4</v>
      </c>
      <c r="H186" s="304">
        <v>0.7</v>
      </c>
      <c r="I186" t="s">
        <v>1158</v>
      </c>
      <c r="J186" s="310">
        <v>6.15</v>
      </c>
      <c r="K186" s="310">
        <v>6.15</v>
      </c>
      <c r="L186" s="310">
        <v>4.3049999999999997</v>
      </c>
    </row>
    <row r="187" spans="1:12" ht="15" customHeight="1">
      <c r="A187" t="s">
        <v>699</v>
      </c>
      <c r="B187" t="s">
        <v>499</v>
      </c>
      <c r="C187" t="s">
        <v>851</v>
      </c>
      <c r="D187" t="s">
        <v>1162</v>
      </c>
      <c r="E187" t="s">
        <v>559</v>
      </c>
      <c r="F187" s="304">
        <v>0.5</v>
      </c>
      <c r="G187" t="s">
        <v>6</v>
      </c>
      <c r="H187" s="304">
        <v>0.5</v>
      </c>
      <c r="I187" t="s">
        <v>1158</v>
      </c>
      <c r="J187" s="310">
        <v>4</v>
      </c>
      <c r="K187" s="310">
        <v>2</v>
      </c>
      <c r="L187" s="310">
        <v>2</v>
      </c>
    </row>
    <row r="188" spans="1:12" ht="15" hidden="1" customHeight="1">
      <c r="A188" t="s">
        <v>699</v>
      </c>
      <c r="B188" t="s">
        <v>499</v>
      </c>
      <c r="C188" t="s">
        <v>1242</v>
      </c>
      <c r="D188" t="s">
        <v>1162</v>
      </c>
      <c r="E188" t="s">
        <v>559</v>
      </c>
      <c r="F188" s="304">
        <v>0.5</v>
      </c>
      <c r="G188" t="s">
        <v>6</v>
      </c>
      <c r="H188" s="304">
        <v>0.5</v>
      </c>
      <c r="I188" t="s">
        <v>1159</v>
      </c>
      <c r="J188" s="310">
        <v>4.0999999999999996</v>
      </c>
      <c r="K188" s="310">
        <v>2.0499999999999998</v>
      </c>
      <c r="L188" s="310">
        <v>2.0499999999999998</v>
      </c>
    </row>
    <row r="189" spans="1:12" ht="15" customHeight="1">
      <c r="A189" t="s">
        <v>699</v>
      </c>
      <c r="B189" t="s">
        <v>499</v>
      </c>
      <c r="C189" t="s">
        <v>609</v>
      </c>
      <c r="D189" t="s">
        <v>1162</v>
      </c>
      <c r="E189" t="s">
        <v>559</v>
      </c>
      <c r="F189" s="304">
        <v>0.5</v>
      </c>
      <c r="G189" t="s">
        <v>6</v>
      </c>
      <c r="H189" s="304">
        <v>0.5</v>
      </c>
      <c r="I189" t="s">
        <v>1158</v>
      </c>
      <c r="J189" s="310">
        <v>6</v>
      </c>
      <c r="K189" s="310">
        <v>3</v>
      </c>
      <c r="L189" s="310">
        <v>3</v>
      </c>
    </row>
    <row r="190" spans="1:12" ht="15" customHeight="1">
      <c r="A190" t="s">
        <v>699</v>
      </c>
      <c r="B190" t="s">
        <v>499</v>
      </c>
      <c r="C190" t="s">
        <v>852</v>
      </c>
      <c r="D190" t="s">
        <v>1162</v>
      </c>
      <c r="E190" t="s">
        <v>559</v>
      </c>
      <c r="F190" s="304">
        <v>0.5</v>
      </c>
      <c r="G190" t="s">
        <v>6</v>
      </c>
      <c r="H190" s="304">
        <v>0.5</v>
      </c>
      <c r="I190" t="s">
        <v>1158</v>
      </c>
      <c r="J190" s="310">
        <v>2.0499999999999998</v>
      </c>
      <c r="K190" s="310">
        <v>1.0249999999999999</v>
      </c>
      <c r="L190" s="310">
        <v>1.0249999999999999</v>
      </c>
    </row>
    <row r="191" spans="1:12" ht="15" customHeight="1">
      <c r="A191" t="s">
        <v>699</v>
      </c>
      <c r="B191" t="s">
        <v>499</v>
      </c>
      <c r="C191" t="s">
        <v>375</v>
      </c>
      <c r="D191" t="s">
        <v>1162</v>
      </c>
      <c r="E191" t="s">
        <v>559</v>
      </c>
      <c r="F191" s="304">
        <v>0.5</v>
      </c>
      <c r="G191" t="s">
        <v>6</v>
      </c>
      <c r="H191" s="304">
        <v>0.5</v>
      </c>
      <c r="I191" t="s">
        <v>1158</v>
      </c>
      <c r="J191" s="310">
        <v>4.0999999999999996</v>
      </c>
      <c r="K191" s="310">
        <v>2.0499999999999998</v>
      </c>
      <c r="L191" s="310">
        <v>2.0499999999999998</v>
      </c>
    </row>
    <row r="192" spans="1:12" ht="15" customHeight="1">
      <c r="A192" t="s">
        <v>699</v>
      </c>
      <c r="B192" t="s">
        <v>499</v>
      </c>
      <c r="C192" t="s">
        <v>853</v>
      </c>
      <c r="D192" t="s">
        <v>1162</v>
      </c>
      <c r="E192" t="s">
        <v>559</v>
      </c>
      <c r="F192" s="304">
        <v>0.5</v>
      </c>
      <c r="G192" t="s">
        <v>6</v>
      </c>
      <c r="H192" s="304">
        <v>0.5</v>
      </c>
      <c r="I192" t="s">
        <v>1158</v>
      </c>
      <c r="J192" s="310">
        <v>2.35</v>
      </c>
      <c r="K192" s="310">
        <v>1.175</v>
      </c>
      <c r="L192" s="310">
        <v>1.175</v>
      </c>
    </row>
    <row r="193" spans="1:12" ht="15" customHeight="1">
      <c r="A193" t="s">
        <v>699</v>
      </c>
      <c r="B193" t="s">
        <v>499</v>
      </c>
      <c r="C193" t="s">
        <v>380</v>
      </c>
      <c r="D193" t="s">
        <v>1162</v>
      </c>
      <c r="E193" t="s">
        <v>560</v>
      </c>
      <c r="F193" s="304">
        <v>1</v>
      </c>
      <c r="G193" t="s">
        <v>4</v>
      </c>
      <c r="H193" s="304">
        <v>0.7</v>
      </c>
      <c r="I193" t="s">
        <v>1158</v>
      </c>
      <c r="J193" s="310">
        <v>2</v>
      </c>
      <c r="K193" s="310">
        <v>2</v>
      </c>
      <c r="L193" s="310">
        <v>1.4</v>
      </c>
    </row>
    <row r="194" spans="1:12" ht="15" customHeight="1">
      <c r="A194" t="s">
        <v>699</v>
      </c>
      <c r="B194" t="s">
        <v>499</v>
      </c>
      <c r="C194" t="s">
        <v>381</v>
      </c>
      <c r="D194" t="s">
        <v>1162</v>
      </c>
      <c r="E194" t="s">
        <v>560</v>
      </c>
      <c r="F194" s="304">
        <v>1</v>
      </c>
      <c r="G194" t="s">
        <v>4</v>
      </c>
      <c r="H194" s="304">
        <v>0.7</v>
      </c>
      <c r="I194" t="s">
        <v>1158</v>
      </c>
      <c r="J194" s="310">
        <v>2</v>
      </c>
      <c r="K194" s="310">
        <v>2</v>
      </c>
      <c r="L194" s="310">
        <v>1.4</v>
      </c>
    </row>
    <row r="195" spans="1:12" ht="15" customHeight="1">
      <c r="A195" t="s">
        <v>699</v>
      </c>
      <c r="B195" t="s">
        <v>499</v>
      </c>
      <c r="C195" t="s">
        <v>566</v>
      </c>
      <c r="D195" t="s">
        <v>1162</v>
      </c>
      <c r="E195" t="s">
        <v>559</v>
      </c>
      <c r="F195" s="304">
        <v>0.5</v>
      </c>
      <c r="G195" t="s">
        <v>6</v>
      </c>
      <c r="H195" s="304">
        <v>0.5</v>
      </c>
      <c r="I195" t="s">
        <v>1158</v>
      </c>
      <c r="J195" s="310">
        <v>8</v>
      </c>
      <c r="K195" s="310">
        <v>4</v>
      </c>
      <c r="L195" s="310">
        <v>4</v>
      </c>
    </row>
    <row r="196" spans="1:12" ht="15" hidden="1" customHeight="1">
      <c r="A196" t="s">
        <v>699</v>
      </c>
      <c r="B196" t="s">
        <v>499</v>
      </c>
      <c r="C196" t="s">
        <v>566</v>
      </c>
      <c r="D196" t="s">
        <v>1162</v>
      </c>
      <c r="E196" t="s">
        <v>559</v>
      </c>
      <c r="F196" s="304">
        <v>0.5</v>
      </c>
      <c r="G196" t="s">
        <v>6</v>
      </c>
      <c r="H196" s="304">
        <v>0.5</v>
      </c>
      <c r="I196" t="s">
        <v>1159</v>
      </c>
      <c r="J196" s="310">
        <v>6.9</v>
      </c>
      <c r="K196" s="310">
        <v>3.45</v>
      </c>
      <c r="L196" s="310">
        <v>3.45</v>
      </c>
    </row>
    <row r="197" spans="1:12" ht="15" customHeight="1">
      <c r="A197" t="s">
        <v>699</v>
      </c>
      <c r="B197" t="s">
        <v>499</v>
      </c>
      <c r="C197" t="s">
        <v>382</v>
      </c>
      <c r="D197" t="s">
        <v>1162</v>
      </c>
      <c r="E197" t="s">
        <v>565</v>
      </c>
      <c r="F197" s="304">
        <v>1</v>
      </c>
      <c r="G197" t="s">
        <v>4</v>
      </c>
      <c r="H197" s="304">
        <v>0.7</v>
      </c>
      <c r="I197" t="s">
        <v>1158</v>
      </c>
      <c r="J197" s="310">
        <v>12</v>
      </c>
      <c r="K197" s="310">
        <v>12</v>
      </c>
      <c r="L197" s="310">
        <v>8.4</v>
      </c>
    </row>
    <row r="198" spans="1:12" ht="15" customHeight="1">
      <c r="A198" t="s">
        <v>699</v>
      </c>
      <c r="B198" t="s">
        <v>499</v>
      </c>
      <c r="C198" t="s">
        <v>385</v>
      </c>
      <c r="D198" t="s">
        <v>1162</v>
      </c>
      <c r="E198" t="s">
        <v>559</v>
      </c>
      <c r="F198" s="304">
        <v>1</v>
      </c>
      <c r="G198" t="s">
        <v>4</v>
      </c>
      <c r="H198" s="304">
        <v>1</v>
      </c>
      <c r="I198" t="s">
        <v>1158</v>
      </c>
      <c r="J198" s="310">
        <v>4.0999999999999996</v>
      </c>
      <c r="K198" s="310">
        <v>4.0999999999999996</v>
      </c>
      <c r="L198" s="310">
        <v>4.0999999999999996</v>
      </c>
    </row>
    <row r="199" spans="1:12" ht="15" customHeight="1">
      <c r="A199" t="s">
        <v>699</v>
      </c>
      <c r="B199" t="s">
        <v>499</v>
      </c>
      <c r="C199" t="s">
        <v>481</v>
      </c>
      <c r="D199" t="s">
        <v>1162</v>
      </c>
      <c r="E199" t="s">
        <v>559</v>
      </c>
      <c r="F199" s="304">
        <v>1</v>
      </c>
      <c r="G199" t="s">
        <v>4</v>
      </c>
      <c r="H199" s="304">
        <v>0.7</v>
      </c>
      <c r="I199" t="s">
        <v>1158</v>
      </c>
      <c r="J199" s="310">
        <v>2.0499999999999998</v>
      </c>
      <c r="K199" s="310">
        <v>2.0499999999999998</v>
      </c>
      <c r="L199" s="310">
        <v>1.4350000000000001</v>
      </c>
    </row>
    <row r="200" spans="1:12" ht="15" customHeight="1">
      <c r="A200" t="s">
        <v>699</v>
      </c>
      <c r="B200" t="s">
        <v>499</v>
      </c>
      <c r="C200" t="s">
        <v>913</v>
      </c>
      <c r="D200" t="s">
        <v>1162</v>
      </c>
      <c r="E200" t="s">
        <v>559</v>
      </c>
      <c r="F200" s="304">
        <v>0.5</v>
      </c>
      <c r="G200" t="s">
        <v>6</v>
      </c>
      <c r="H200" s="304">
        <v>0.5</v>
      </c>
      <c r="I200" t="s">
        <v>1158</v>
      </c>
      <c r="J200" s="310">
        <v>17.25</v>
      </c>
      <c r="K200" s="310">
        <v>8.625</v>
      </c>
      <c r="L200" s="310">
        <v>8.625</v>
      </c>
    </row>
    <row r="201" spans="1:12" ht="15" customHeight="1">
      <c r="A201" t="s">
        <v>699</v>
      </c>
      <c r="B201" t="s">
        <v>499</v>
      </c>
      <c r="C201" t="s">
        <v>389</v>
      </c>
      <c r="D201" t="s">
        <v>1162</v>
      </c>
      <c r="E201" t="s">
        <v>559</v>
      </c>
      <c r="F201" s="304">
        <v>1</v>
      </c>
      <c r="G201" t="s">
        <v>4</v>
      </c>
      <c r="H201" s="304">
        <v>1</v>
      </c>
      <c r="I201" t="s">
        <v>1158</v>
      </c>
      <c r="J201" s="310">
        <v>6.15</v>
      </c>
      <c r="K201" s="310">
        <v>6.15</v>
      </c>
      <c r="L201" s="310">
        <v>6.15</v>
      </c>
    </row>
    <row r="202" spans="1:12" ht="15" customHeight="1">
      <c r="A202" t="s">
        <v>699</v>
      </c>
      <c r="B202" t="s">
        <v>502</v>
      </c>
      <c r="C202" t="s">
        <v>8</v>
      </c>
      <c r="D202" t="s">
        <v>9</v>
      </c>
      <c r="E202" t="s">
        <v>560</v>
      </c>
      <c r="F202" s="304">
        <v>1</v>
      </c>
      <c r="G202" t="s">
        <v>4</v>
      </c>
      <c r="H202" s="304">
        <v>1</v>
      </c>
      <c r="I202" t="s">
        <v>1158</v>
      </c>
      <c r="J202" s="310">
        <v>750</v>
      </c>
      <c r="K202" s="310">
        <v>750</v>
      </c>
      <c r="L202" s="310">
        <v>750</v>
      </c>
    </row>
    <row r="203" spans="1:12" ht="15" customHeight="1">
      <c r="A203" t="s">
        <v>699</v>
      </c>
      <c r="B203" t="s">
        <v>502</v>
      </c>
      <c r="C203" t="s">
        <v>10</v>
      </c>
      <c r="D203" t="s">
        <v>9</v>
      </c>
      <c r="E203" t="s">
        <v>560</v>
      </c>
      <c r="F203" s="304">
        <v>1</v>
      </c>
      <c r="G203" t="s">
        <v>4</v>
      </c>
      <c r="H203" s="304">
        <v>1</v>
      </c>
      <c r="I203" t="s">
        <v>1158</v>
      </c>
      <c r="J203" s="310">
        <v>468</v>
      </c>
      <c r="K203" s="310">
        <v>468</v>
      </c>
      <c r="L203" s="310">
        <v>468</v>
      </c>
    </row>
    <row r="204" spans="1:12" ht="15" customHeight="1">
      <c r="A204" t="s">
        <v>699</v>
      </c>
      <c r="B204" t="s">
        <v>500</v>
      </c>
      <c r="C204" t="s">
        <v>34</v>
      </c>
      <c r="D204" t="s">
        <v>9</v>
      </c>
      <c r="E204" t="s">
        <v>560</v>
      </c>
      <c r="F204" s="304">
        <v>1</v>
      </c>
      <c r="G204" t="s">
        <v>4</v>
      </c>
      <c r="H204" s="304">
        <v>1</v>
      </c>
      <c r="I204" t="s">
        <v>1158</v>
      </c>
      <c r="J204" s="310">
        <v>290</v>
      </c>
      <c r="K204" s="310">
        <v>290</v>
      </c>
      <c r="L204" s="310">
        <v>290</v>
      </c>
    </row>
    <row r="205" spans="1:12" ht="15" customHeight="1">
      <c r="A205" t="s">
        <v>699</v>
      </c>
      <c r="B205" t="s">
        <v>501</v>
      </c>
      <c r="C205" t="s">
        <v>40</v>
      </c>
      <c r="D205" t="s">
        <v>607</v>
      </c>
      <c r="E205" t="s">
        <v>559</v>
      </c>
      <c r="F205" s="304">
        <v>1</v>
      </c>
      <c r="G205" t="s">
        <v>4</v>
      </c>
      <c r="H205" s="304">
        <v>1</v>
      </c>
      <c r="I205" t="s">
        <v>1158</v>
      </c>
      <c r="J205" s="310">
        <v>5</v>
      </c>
      <c r="K205" s="310">
        <v>5</v>
      </c>
      <c r="L205" s="310">
        <v>5</v>
      </c>
    </row>
    <row r="206" spans="1:12" ht="15" customHeight="1">
      <c r="A206" t="s">
        <v>699</v>
      </c>
      <c r="B206" t="s">
        <v>501</v>
      </c>
      <c r="C206" t="s">
        <v>42</v>
      </c>
      <c r="D206" t="s">
        <v>607</v>
      </c>
      <c r="E206" t="s">
        <v>559</v>
      </c>
      <c r="F206" s="304">
        <v>1</v>
      </c>
      <c r="G206" t="s">
        <v>4</v>
      </c>
      <c r="H206" s="304">
        <v>1</v>
      </c>
      <c r="I206" t="s">
        <v>1158</v>
      </c>
      <c r="J206" s="310">
        <v>2.5</v>
      </c>
      <c r="K206" s="310">
        <v>2.5</v>
      </c>
      <c r="L206" s="310">
        <v>2.5</v>
      </c>
    </row>
    <row r="207" spans="1:12" ht="15" customHeight="1">
      <c r="A207" t="s">
        <v>699</v>
      </c>
      <c r="B207" t="s">
        <v>501</v>
      </c>
      <c r="C207" t="s">
        <v>43</v>
      </c>
      <c r="D207" t="s">
        <v>607</v>
      </c>
      <c r="E207" t="s">
        <v>559</v>
      </c>
      <c r="F207" s="304">
        <v>1</v>
      </c>
      <c r="G207" t="s">
        <v>4</v>
      </c>
      <c r="H207" s="304">
        <v>1</v>
      </c>
      <c r="I207" t="s">
        <v>1158</v>
      </c>
      <c r="J207" s="310">
        <v>0.875</v>
      </c>
      <c r="K207" s="310">
        <v>0.875</v>
      </c>
      <c r="L207" s="310">
        <v>0.875</v>
      </c>
    </row>
    <row r="208" spans="1:12" ht="15" hidden="1" customHeight="1">
      <c r="A208" t="s">
        <v>699</v>
      </c>
      <c r="B208" t="s">
        <v>501</v>
      </c>
      <c r="C208" t="s">
        <v>1224</v>
      </c>
      <c r="D208" t="s">
        <v>607</v>
      </c>
      <c r="E208" t="s">
        <v>559</v>
      </c>
      <c r="F208" s="304">
        <v>0.5</v>
      </c>
      <c r="G208" t="s">
        <v>6</v>
      </c>
      <c r="H208" s="304">
        <v>0.5</v>
      </c>
      <c r="I208" t="s">
        <v>1159</v>
      </c>
      <c r="J208" s="310">
        <v>29.5</v>
      </c>
      <c r="K208" s="310">
        <v>14.75</v>
      </c>
      <c r="L208" s="310">
        <v>14.75</v>
      </c>
    </row>
    <row r="209" spans="1:12" ht="15" customHeight="1">
      <c r="A209" t="s">
        <v>699</v>
      </c>
      <c r="B209" t="s">
        <v>501</v>
      </c>
      <c r="C209" t="s">
        <v>610</v>
      </c>
      <c r="D209" t="s">
        <v>607</v>
      </c>
      <c r="E209" t="s">
        <v>559</v>
      </c>
      <c r="F209" s="304">
        <v>1</v>
      </c>
      <c r="G209" t="s">
        <v>4</v>
      </c>
      <c r="H209" s="304">
        <v>1</v>
      </c>
      <c r="I209" t="s">
        <v>1158</v>
      </c>
      <c r="J209" s="310">
        <v>1</v>
      </c>
      <c r="K209" s="310">
        <v>1</v>
      </c>
      <c r="L209" s="310">
        <v>1</v>
      </c>
    </row>
    <row r="210" spans="1:12" ht="15" customHeight="1">
      <c r="A210" t="s">
        <v>699</v>
      </c>
      <c r="B210" t="s">
        <v>501</v>
      </c>
      <c r="C210" t="s">
        <v>1225</v>
      </c>
      <c r="D210" t="s">
        <v>607</v>
      </c>
      <c r="E210" t="s">
        <v>559</v>
      </c>
      <c r="F210" s="304">
        <v>1</v>
      </c>
      <c r="G210" t="s">
        <v>4</v>
      </c>
      <c r="H210" s="304">
        <v>1</v>
      </c>
      <c r="I210" t="s">
        <v>1158</v>
      </c>
      <c r="J210" s="310">
        <v>0.11</v>
      </c>
      <c r="K210" s="310">
        <v>0.11</v>
      </c>
      <c r="L210" s="310">
        <v>0.11</v>
      </c>
    </row>
    <row r="211" spans="1:12" ht="15" customHeight="1">
      <c r="A211" t="s">
        <v>699</v>
      </c>
      <c r="B211" t="s">
        <v>501</v>
      </c>
      <c r="C211" t="s">
        <v>1226</v>
      </c>
      <c r="D211" t="s">
        <v>607</v>
      </c>
      <c r="E211" t="s">
        <v>559</v>
      </c>
      <c r="F211" s="304">
        <v>1</v>
      </c>
      <c r="G211" t="s">
        <v>4</v>
      </c>
      <c r="H211" s="304">
        <v>1</v>
      </c>
      <c r="I211" t="s">
        <v>1158</v>
      </c>
      <c r="J211" s="310">
        <v>0.13500000000000001</v>
      </c>
      <c r="K211" s="310">
        <v>0.13500000000000001</v>
      </c>
      <c r="L211" s="310">
        <v>0.13500000000000001</v>
      </c>
    </row>
    <row r="212" spans="1:12" ht="15" customHeight="1">
      <c r="A212" t="s">
        <v>699</v>
      </c>
      <c r="B212" t="s">
        <v>501</v>
      </c>
      <c r="C212" t="s">
        <v>1227</v>
      </c>
      <c r="D212" t="s">
        <v>607</v>
      </c>
      <c r="E212" t="s">
        <v>559</v>
      </c>
      <c r="F212" s="304">
        <v>1</v>
      </c>
      <c r="G212" t="s">
        <v>4</v>
      </c>
      <c r="H212" s="304">
        <v>1</v>
      </c>
      <c r="I212" t="s">
        <v>1158</v>
      </c>
      <c r="J212" s="310">
        <v>0.17100000000000001</v>
      </c>
      <c r="K212" s="310">
        <v>0.17100000000000001</v>
      </c>
      <c r="L212" s="310">
        <v>0.17100000000000001</v>
      </c>
    </row>
    <row r="213" spans="1:12" ht="15" customHeight="1">
      <c r="A213" t="s">
        <v>699</v>
      </c>
      <c r="B213" t="s">
        <v>501</v>
      </c>
      <c r="C213" t="s">
        <v>1228</v>
      </c>
      <c r="D213" t="s">
        <v>607</v>
      </c>
      <c r="E213" t="s">
        <v>559</v>
      </c>
      <c r="F213" s="304">
        <v>1</v>
      </c>
      <c r="G213" t="s">
        <v>4</v>
      </c>
      <c r="H213" s="304">
        <v>1</v>
      </c>
      <c r="I213" t="s">
        <v>1158</v>
      </c>
      <c r="J213" s="310">
        <v>0.157</v>
      </c>
      <c r="K213" s="310">
        <v>0.157</v>
      </c>
      <c r="L213" s="310">
        <v>0.157</v>
      </c>
    </row>
    <row r="214" spans="1:12" ht="15" customHeight="1">
      <c r="A214" t="s">
        <v>699</v>
      </c>
      <c r="B214" t="s">
        <v>501</v>
      </c>
      <c r="C214" t="s">
        <v>1229</v>
      </c>
      <c r="D214" t="s">
        <v>607</v>
      </c>
      <c r="E214" t="s">
        <v>559</v>
      </c>
      <c r="F214" s="304">
        <v>1</v>
      </c>
      <c r="G214" t="s">
        <v>4</v>
      </c>
      <c r="H214" s="304">
        <v>1</v>
      </c>
      <c r="I214" t="s">
        <v>1158</v>
      </c>
      <c r="J214" s="310">
        <v>0.379</v>
      </c>
      <c r="K214" s="310">
        <v>0.379</v>
      </c>
      <c r="L214" s="310">
        <v>0.379</v>
      </c>
    </row>
    <row r="215" spans="1:12" ht="15" customHeight="1">
      <c r="A215" t="s">
        <v>699</v>
      </c>
      <c r="B215" t="s">
        <v>501</v>
      </c>
      <c r="C215" t="s">
        <v>1230</v>
      </c>
      <c r="D215" t="s">
        <v>607</v>
      </c>
      <c r="E215" t="s">
        <v>559</v>
      </c>
      <c r="F215" s="304">
        <v>1</v>
      </c>
      <c r="G215" t="s">
        <v>4</v>
      </c>
      <c r="H215" s="304">
        <v>1</v>
      </c>
      <c r="I215" t="s">
        <v>1158</v>
      </c>
      <c r="J215" s="310">
        <v>0.17599999999999999</v>
      </c>
      <c r="K215" s="310">
        <v>0.17599999999999999</v>
      </c>
      <c r="L215" s="310">
        <v>0.17599999999999999</v>
      </c>
    </row>
    <row r="216" spans="1:12" ht="15" customHeight="1">
      <c r="A216" t="s">
        <v>699</v>
      </c>
      <c r="B216" t="s">
        <v>501</v>
      </c>
      <c r="C216" t="s">
        <v>1231</v>
      </c>
      <c r="D216" t="s">
        <v>607</v>
      </c>
      <c r="E216" t="s">
        <v>559</v>
      </c>
      <c r="F216" s="304">
        <v>1</v>
      </c>
      <c r="G216" t="s">
        <v>4</v>
      </c>
      <c r="H216" s="304">
        <v>1</v>
      </c>
      <c r="I216" t="s">
        <v>1158</v>
      </c>
      <c r="J216" s="310">
        <v>0.35199999999999998</v>
      </c>
      <c r="K216" s="310">
        <v>0.35199999999999998</v>
      </c>
      <c r="L216" s="310">
        <v>0.35199999999999998</v>
      </c>
    </row>
    <row r="217" spans="1:12" ht="15" customHeight="1">
      <c r="A217" t="s">
        <v>699</v>
      </c>
      <c r="B217" t="s">
        <v>501</v>
      </c>
      <c r="C217" t="s">
        <v>1232</v>
      </c>
      <c r="D217" t="s">
        <v>607</v>
      </c>
      <c r="E217" t="s">
        <v>559</v>
      </c>
      <c r="F217" s="304">
        <v>1</v>
      </c>
      <c r="G217" t="s">
        <v>4</v>
      </c>
      <c r="H217" s="304">
        <v>1</v>
      </c>
      <c r="I217" t="s">
        <v>1158</v>
      </c>
      <c r="J217" s="310">
        <v>0.54400000000000004</v>
      </c>
      <c r="K217" s="310">
        <v>0.54400000000000004</v>
      </c>
      <c r="L217" s="310">
        <v>0.54400000000000004</v>
      </c>
    </row>
    <row r="218" spans="1:12" ht="15" customHeight="1">
      <c r="A218" t="s">
        <v>699</v>
      </c>
      <c r="B218" t="s">
        <v>501</v>
      </c>
      <c r="C218" t="s">
        <v>1233</v>
      </c>
      <c r="D218" t="s">
        <v>607</v>
      </c>
      <c r="E218" t="s">
        <v>559</v>
      </c>
      <c r="F218" s="304">
        <v>1</v>
      </c>
      <c r="G218" t="s">
        <v>4</v>
      </c>
      <c r="H218" s="304">
        <v>1</v>
      </c>
      <c r="I218" t="s">
        <v>1158</v>
      </c>
      <c r="J218" s="310">
        <v>0.16900000000000001</v>
      </c>
      <c r="K218" s="310">
        <v>0.16900000000000001</v>
      </c>
      <c r="L218" s="310">
        <v>0.16900000000000001</v>
      </c>
    </row>
    <row r="219" spans="1:12" ht="15" customHeight="1">
      <c r="A219" t="s">
        <v>699</v>
      </c>
      <c r="B219" t="s">
        <v>501</v>
      </c>
      <c r="C219" t="s">
        <v>41</v>
      </c>
      <c r="D219" t="s">
        <v>1162</v>
      </c>
      <c r="E219" t="s">
        <v>560</v>
      </c>
      <c r="F219" s="304">
        <v>1</v>
      </c>
      <c r="G219" t="s">
        <v>4</v>
      </c>
      <c r="H219" s="304">
        <v>1</v>
      </c>
      <c r="I219" t="s">
        <v>1158</v>
      </c>
      <c r="J219" s="310">
        <v>27</v>
      </c>
      <c r="K219" s="310">
        <v>27</v>
      </c>
      <c r="L219" s="310">
        <v>27</v>
      </c>
    </row>
    <row r="220" spans="1:12" ht="15" customHeight="1">
      <c r="A220" t="s">
        <v>699</v>
      </c>
      <c r="B220" t="s">
        <v>501</v>
      </c>
      <c r="C220" t="s">
        <v>429</v>
      </c>
      <c r="D220" t="s">
        <v>1162</v>
      </c>
      <c r="E220" t="s">
        <v>560</v>
      </c>
      <c r="F220" s="304">
        <v>1</v>
      </c>
      <c r="G220" t="s">
        <v>4</v>
      </c>
      <c r="H220" s="304">
        <v>1</v>
      </c>
      <c r="I220" t="s">
        <v>1158</v>
      </c>
      <c r="J220" s="310">
        <v>9.1999999999999993</v>
      </c>
      <c r="K220" s="310">
        <v>9.1999999999999993</v>
      </c>
      <c r="L220" s="310">
        <v>9.1999999999999993</v>
      </c>
    </row>
    <row r="221" spans="1:12" ht="15" customHeight="1">
      <c r="A221" t="s">
        <v>699</v>
      </c>
      <c r="B221" t="s">
        <v>501</v>
      </c>
      <c r="C221" t="s">
        <v>430</v>
      </c>
      <c r="D221" t="s">
        <v>1162</v>
      </c>
      <c r="E221" t="s">
        <v>560</v>
      </c>
      <c r="F221" s="304">
        <v>1</v>
      </c>
      <c r="G221" t="s">
        <v>4</v>
      </c>
      <c r="H221" s="304">
        <v>1</v>
      </c>
      <c r="I221" t="s">
        <v>1158</v>
      </c>
      <c r="J221" s="310">
        <v>6.9</v>
      </c>
      <c r="K221" s="310">
        <v>6.9</v>
      </c>
      <c r="L221" s="310">
        <v>6.9</v>
      </c>
    </row>
    <row r="222" spans="1:12" ht="15" customHeight="1">
      <c r="A222" t="s">
        <v>699</v>
      </c>
      <c r="B222" t="s">
        <v>501</v>
      </c>
      <c r="C222" t="s">
        <v>431</v>
      </c>
      <c r="D222" t="s">
        <v>1162</v>
      </c>
      <c r="E222" t="s">
        <v>560</v>
      </c>
      <c r="F222" s="304">
        <v>1</v>
      </c>
      <c r="G222" t="s">
        <v>4</v>
      </c>
      <c r="H222" s="304">
        <v>1</v>
      </c>
      <c r="I222" t="s">
        <v>1158</v>
      </c>
      <c r="J222" s="310">
        <v>14.9</v>
      </c>
      <c r="K222" s="310">
        <v>14.9</v>
      </c>
      <c r="L222" s="310">
        <v>14.9</v>
      </c>
    </row>
    <row r="223" spans="1:12" ht="15" customHeight="1">
      <c r="A223" t="s">
        <v>1243</v>
      </c>
      <c r="B223" t="s">
        <v>1251</v>
      </c>
      <c r="C223" t="s">
        <v>1252</v>
      </c>
      <c r="D223" t="s">
        <v>607</v>
      </c>
      <c r="E223" t="s">
        <v>561</v>
      </c>
      <c r="F223" s="304">
        <v>1</v>
      </c>
      <c r="G223" t="s">
        <v>4</v>
      </c>
      <c r="H223" s="304">
        <v>1</v>
      </c>
      <c r="I223" t="s">
        <v>1158</v>
      </c>
      <c r="J223" s="310">
        <v>1.0329999999999999</v>
      </c>
      <c r="K223" s="310">
        <v>1.0329999999999999</v>
      </c>
      <c r="L223" s="310">
        <v>1.0329999999999999</v>
      </c>
    </row>
    <row r="224" spans="1:12" ht="15" customHeight="1">
      <c r="A224" t="s">
        <v>1243</v>
      </c>
      <c r="B224" t="s">
        <v>844</v>
      </c>
      <c r="C224" t="s">
        <v>872</v>
      </c>
      <c r="D224" t="s">
        <v>607</v>
      </c>
      <c r="E224" t="s">
        <v>561</v>
      </c>
      <c r="F224" s="304">
        <v>1</v>
      </c>
      <c r="G224" t="s">
        <v>4</v>
      </c>
      <c r="H224" s="304">
        <v>0.57179999999999997</v>
      </c>
      <c r="I224" t="s">
        <v>1158</v>
      </c>
      <c r="J224" s="310">
        <v>4.5999999999999996</v>
      </c>
      <c r="K224" s="310">
        <v>4.5999999999999996</v>
      </c>
      <c r="L224" s="310">
        <v>2.63</v>
      </c>
    </row>
    <row r="225" spans="1:12" ht="15" customHeight="1">
      <c r="A225" t="s">
        <v>1243</v>
      </c>
      <c r="B225" t="s">
        <v>500</v>
      </c>
      <c r="C225" t="s">
        <v>146</v>
      </c>
      <c r="D225" t="s">
        <v>25</v>
      </c>
      <c r="E225" t="s">
        <v>561</v>
      </c>
      <c r="F225" s="304">
        <v>1</v>
      </c>
      <c r="G225" t="s">
        <v>4</v>
      </c>
      <c r="H225" s="304">
        <v>1</v>
      </c>
      <c r="I225" t="s">
        <v>1158</v>
      </c>
      <c r="J225" s="310">
        <v>2</v>
      </c>
      <c r="K225" s="310">
        <v>2</v>
      </c>
      <c r="L225" s="310">
        <v>2</v>
      </c>
    </row>
    <row r="226" spans="1:12" ht="15" customHeight="1">
      <c r="A226" t="s">
        <v>1243</v>
      </c>
      <c r="B226" t="s">
        <v>500</v>
      </c>
      <c r="C226" t="s">
        <v>32</v>
      </c>
      <c r="D226" t="s">
        <v>30</v>
      </c>
      <c r="E226" t="s">
        <v>561</v>
      </c>
      <c r="F226" s="304">
        <v>0.33100000000000002</v>
      </c>
      <c r="G226" t="s">
        <v>6</v>
      </c>
      <c r="H226" s="304">
        <v>0.33100000000000002</v>
      </c>
      <c r="I226" t="s">
        <v>1158</v>
      </c>
      <c r="J226" s="310">
        <v>87.518000000000001</v>
      </c>
      <c r="K226" s="310">
        <v>28.968</v>
      </c>
      <c r="L226" s="310">
        <v>28.968</v>
      </c>
    </row>
    <row r="227" spans="1:12" ht="15" customHeight="1">
      <c r="A227" t="s">
        <v>1243</v>
      </c>
      <c r="B227" t="s">
        <v>500</v>
      </c>
      <c r="C227" t="s">
        <v>37</v>
      </c>
      <c r="D227" t="s">
        <v>950</v>
      </c>
      <c r="E227" t="s">
        <v>560</v>
      </c>
      <c r="F227" s="304">
        <v>1</v>
      </c>
      <c r="G227" t="s">
        <v>4</v>
      </c>
      <c r="H227" s="304">
        <v>1</v>
      </c>
      <c r="I227" t="s">
        <v>1158</v>
      </c>
      <c r="J227" s="310">
        <v>137</v>
      </c>
      <c r="K227" s="310">
        <v>137</v>
      </c>
      <c r="L227" s="310">
        <v>137</v>
      </c>
    </row>
    <row r="228" spans="1:12" ht="15" customHeight="1">
      <c r="A228" t="s">
        <v>1243</v>
      </c>
      <c r="B228" t="s">
        <v>500</v>
      </c>
      <c r="C228" t="s">
        <v>37</v>
      </c>
      <c r="D228" t="s">
        <v>929</v>
      </c>
      <c r="E228" t="s">
        <v>560</v>
      </c>
      <c r="F228" s="304">
        <v>1</v>
      </c>
      <c r="G228" t="s">
        <v>4</v>
      </c>
      <c r="H228" s="304">
        <v>1</v>
      </c>
      <c r="I228" t="s">
        <v>1158</v>
      </c>
      <c r="J228" s="310">
        <v>5.0999999999999996</v>
      </c>
      <c r="K228" s="310">
        <v>5.0999999999999996</v>
      </c>
      <c r="L228" s="310">
        <v>5.0999999999999996</v>
      </c>
    </row>
    <row r="229" spans="1:12" ht="15" customHeight="1">
      <c r="A229" t="s">
        <v>1243</v>
      </c>
      <c r="B229" t="s">
        <v>500</v>
      </c>
      <c r="C229" t="s">
        <v>146</v>
      </c>
      <c r="D229" t="s">
        <v>7</v>
      </c>
      <c r="E229" t="s">
        <v>561</v>
      </c>
      <c r="F229" s="304">
        <v>1</v>
      </c>
      <c r="G229" t="s">
        <v>4</v>
      </c>
      <c r="H229" s="304">
        <v>1</v>
      </c>
      <c r="I229" t="s">
        <v>1158</v>
      </c>
      <c r="J229" s="310">
        <v>12</v>
      </c>
      <c r="K229" s="310">
        <v>12</v>
      </c>
      <c r="L229" s="310">
        <v>12</v>
      </c>
    </row>
    <row r="230" spans="1:12" ht="15" customHeight="1">
      <c r="A230" t="s">
        <v>1243</v>
      </c>
      <c r="B230" t="s">
        <v>500</v>
      </c>
      <c r="C230" t="s">
        <v>35</v>
      </c>
      <c r="D230" t="s">
        <v>7</v>
      </c>
      <c r="E230" t="s">
        <v>561</v>
      </c>
      <c r="F230" s="304">
        <v>1</v>
      </c>
      <c r="G230" t="s">
        <v>4</v>
      </c>
      <c r="H230" s="304">
        <v>1</v>
      </c>
      <c r="I230" t="s">
        <v>1158</v>
      </c>
      <c r="J230" s="310">
        <v>70</v>
      </c>
      <c r="K230" s="310">
        <v>70</v>
      </c>
      <c r="L230" s="310">
        <v>70</v>
      </c>
    </row>
    <row r="231" spans="1:12" ht="15" hidden="1" customHeight="1">
      <c r="A231" t="s">
        <v>1243</v>
      </c>
      <c r="B231" t="s">
        <v>500</v>
      </c>
      <c r="C231" t="s">
        <v>35</v>
      </c>
      <c r="D231" t="s">
        <v>7</v>
      </c>
      <c r="E231" t="s">
        <v>560</v>
      </c>
      <c r="F231" s="304">
        <v>1</v>
      </c>
      <c r="G231" t="s">
        <v>4</v>
      </c>
      <c r="H231" s="304">
        <v>0.998</v>
      </c>
      <c r="I231" t="s">
        <v>1159</v>
      </c>
      <c r="J231" s="310">
        <v>40.5</v>
      </c>
      <c r="K231" s="310">
        <v>40.5</v>
      </c>
      <c r="L231" s="310">
        <v>40.418999999999997</v>
      </c>
    </row>
    <row r="232" spans="1:12" ht="15" customHeight="1">
      <c r="A232" t="s">
        <v>1243</v>
      </c>
      <c r="B232" t="s">
        <v>500</v>
      </c>
      <c r="C232" t="s">
        <v>36</v>
      </c>
      <c r="D232" t="s">
        <v>7</v>
      </c>
      <c r="E232" t="s">
        <v>561</v>
      </c>
      <c r="F232" s="304">
        <v>1</v>
      </c>
      <c r="G232" t="s">
        <v>4</v>
      </c>
      <c r="H232" s="304">
        <v>0.51</v>
      </c>
      <c r="I232" t="s">
        <v>1158</v>
      </c>
      <c r="J232" s="310">
        <v>127</v>
      </c>
      <c r="K232" s="310">
        <v>127</v>
      </c>
      <c r="L232" s="310">
        <v>64.77</v>
      </c>
    </row>
    <row r="233" spans="1:12" ht="15" customHeight="1">
      <c r="A233" t="s">
        <v>1243</v>
      </c>
      <c r="B233" t="s">
        <v>500</v>
      </c>
      <c r="C233" t="s">
        <v>32</v>
      </c>
      <c r="D233" t="s">
        <v>7</v>
      </c>
      <c r="E233" t="s">
        <v>561</v>
      </c>
      <c r="F233" s="304">
        <v>0.33100000000000002</v>
      </c>
      <c r="G233" t="s">
        <v>6</v>
      </c>
      <c r="H233" s="304">
        <v>0.33100000000000002</v>
      </c>
      <c r="I233" t="s">
        <v>1158</v>
      </c>
      <c r="J233" s="310">
        <v>81.481999999999999</v>
      </c>
      <c r="K233" s="310">
        <v>26.971</v>
      </c>
      <c r="L233" s="310">
        <v>26.971</v>
      </c>
    </row>
    <row r="234" spans="1:12" ht="15" hidden="1" customHeight="1">
      <c r="A234" t="s">
        <v>1243</v>
      </c>
      <c r="B234" t="s">
        <v>500</v>
      </c>
      <c r="C234" t="s">
        <v>37</v>
      </c>
      <c r="D234" t="s">
        <v>27</v>
      </c>
      <c r="E234" t="s">
        <v>560</v>
      </c>
      <c r="F234" s="304">
        <v>1</v>
      </c>
      <c r="G234" t="s">
        <v>4</v>
      </c>
      <c r="H234" s="304">
        <v>1</v>
      </c>
      <c r="I234" t="s">
        <v>1159</v>
      </c>
      <c r="J234" s="310">
        <v>10</v>
      </c>
      <c r="K234" s="310">
        <v>10</v>
      </c>
      <c r="L234" s="310">
        <v>10</v>
      </c>
    </row>
    <row r="235" spans="1:12" ht="15" customHeight="1">
      <c r="A235" t="s">
        <v>1243</v>
      </c>
      <c r="B235" t="s">
        <v>500</v>
      </c>
      <c r="C235" t="s">
        <v>32</v>
      </c>
      <c r="D235" t="s">
        <v>27</v>
      </c>
      <c r="E235" t="s">
        <v>561</v>
      </c>
      <c r="F235" s="304">
        <v>0.33100000000000002</v>
      </c>
      <c r="G235" t="s">
        <v>6</v>
      </c>
      <c r="H235" s="304">
        <v>0.33100000000000002</v>
      </c>
      <c r="I235" t="s">
        <v>1158</v>
      </c>
      <c r="J235" s="310">
        <v>60</v>
      </c>
      <c r="K235" s="310">
        <v>19.86</v>
      </c>
      <c r="L235" s="310">
        <v>19.86</v>
      </c>
    </row>
    <row r="236" spans="1:12" ht="15" customHeight="1">
      <c r="A236" t="s">
        <v>1243</v>
      </c>
      <c r="B236" t="s">
        <v>500</v>
      </c>
      <c r="C236" t="s">
        <v>459</v>
      </c>
      <c r="D236" t="s">
        <v>1162</v>
      </c>
      <c r="E236" t="s">
        <v>561</v>
      </c>
      <c r="F236" s="304">
        <v>1</v>
      </c>
      <c r="G236" t="s">
        <v>4</v>
      </c>
      <c r="H236" s="304">
        <v>1</v>
      </c>
      <c r="I236" t="s">
        <v>1158</v>
      </c>
      <c r="J236" s="310">
        <v>8</v>
      </c>
      <c r="K236" s="310">
        <v>8</v>
      </c>
      <c r="L236" s="310">
        <v>8</v>
      </c>
    </row>
    <row r="237" spans="1:12" ht="15" customHeight="1">
      <c r="A237" t="s">
        <v>1243</v>
      </c>
      <c r="B237" t="s">
        <v>500</v>
      </c>
      <c r="C237" t="s">
        <v>484</v>
      </c>
      <c r="D237" t="s">
        <v>1162</v>
      </c>
      <c r="E237" t="s">
        <v>561</v>
      </c>
      <c r="F237" s="304">
        <v>1</v>
      </c>
      <c r="G237" t="s">
        <v>4</v>
      </c>
      <c r="H237" s="304">
        <v>1</v>
      </c>
      <c r="I237" t="s">
        <v>1158</v>
      </c>
      <c r="J237" s="310">
        <v>2</v>
      </c>
      <c r="K237" s="310">
        <v>2</v>
      </c>
      <c r="L237" s="310">
        <v>2</v>
      </c>
    </row>
    <row r="238" spans="1:12" ht="15" customHeight="1">
      <c r="A238" t="s">
        <v>1243</v>
      </c>
      <c r="B238" t="s">
        <v>500</v>
      </c>
      <c r="C238" t="s">
        <v>821</v>
      </c>
      <c r="D238" t="s">
        <v>1162</v>
      </c>
      <c r="E238" t="s">
        <v>561</v>
      </c>
      <c r="F238" s="304">
        <v>1</v>
      </c>
      <c r="G238" t="s">
        <v>4</v>
      </c>
      <c r="H238" s="304">
        <v>0.67218999999999995</v>
      </c>
      <c r="I238" t="s">
        <v>1158</v>
      </c>
      <c r="J238" s="310">
        <v>12.5</v>
      </c>
      <c r="K238" s="310">
        <v>12.5</v>
      </c>
      <c r="L238" s="310">
        <v>8.4019999999999992</v>
      </c>
    </row>
    <row r="239" spans="1:12" ht="15" customHeight="1">
      <c r="A239" t="s">
        <v>1243</v>
      </c>
      <c r="B239" t="s">
        <v>500</v>
      </c>
      <c r="C239" t="s">
        <v>460</v>
      </c>
      <c r="D239" t="s">
        <v>1162</v>
      </c>
      <c r="E239" t="s">
        <v>561</v>
      </c>
      <c r="F239" s="304">
        <v>1</v>
      </c>
      <c r="G239" t="s">
        <v>4</v>
      </c>
      <c r="H239" s="304">
        <v>1</v>
      </c>
      <c r="I239" t="s">
        <v>1158</v>
      </c>
      <c r="J239" s="310">
        <v>8</v>
      </c>
      <c r="K239" s="310">
        <v>8</v>
      </c>
      <c r="L239" s="310">
        <v>8</v>
      </c>
    </row>
    <row r="240" spans="1:12" ht="15" customHeight="1">
      <c r="A240" t="s">
        <v>1243</v>
      </c>
      <c r="B240" t="s">
        <v>500</v>
      </c>
      <c r="C240" t="s">
        <v>822</v>
      </c>
      <c r="D240" t="s">
        <v>1162</v>
      </c>
      <c r="E240" t="s">
        <v>561</v>
      </c>
      <c r="F240" s="304">
        <v>1</v>
      </c>
      <c r="G240" t="s">
        <v>4</v>
      </c>
      <c r="H240" s="304">
        <v>1</v>
      </c>
      <c r="I240" t="s">
        <v>1158</v>
      </c>
      <c r="J240" s="310">
        <v>41.6</v>
      </c>
      <c r="K240" s="310">
        <v>41.6</v>
      </c>
      <c r="L240" s="310">
        <v>41.6</v>
      </c>
    </row>
    <row r="241" spans="1:12" ht="15" customHeight="1">
      <c r="A241" t="s">
        <v>1243</v>
      </c>
      <c r="B241" t="s">
        <v>500</v>
      </c>
      <c r="C241" t="s">
        <v>461</v>
      </c>
      <c r="D241" t="s">
        <v>1162</v>
      </c>
      <c r="E241" t="s">
        <v>561</v>
      </c>
      <c r="F241" s="304">
        <v>1</v>
      </c>
      <c r="G241" t="s">
        <v>4</v>
      </c>
      <c r="H241" s="304">
        <v>1</v>
      </c>
      <c r="I241" t="s">
        <v>1158</v>
      </c>
      <c r="J241" s="310">
        <v>22</v>
      </c>
      <c r="K241" s="310">
        <v>22</v>
      </c>
      <c r="L241" s="310">
        <v>22</v>
      </c>
    </row>
    <row r="242" spans="1:12" ht="15" customHeight="1">
      <c r="A242" t="s">
        <v>1243</v>
      </c>
      <c r="B242" t="s">
        <v>500</v>
      </c>
      <c r="C242" t="s">
        <v>462</v>
      </c>
      <c r="D242" t="s">
        <v>1162</v>
      </c>
      <c r="E242" t="s">
        <v>561</v>
      </c>
      <c r="F242" s="304">
        <v>1</v>
      </c>
      <c r="G242" t="s">
        <v>4</v>
      </c>
      <c r="H242" s="304">
        <v>1</v>
      </c>
      <c r="I242" t="s">
        <v>1158</v>
      </c>
      <c r="J242" s="310">
        <v>10.4</v>
      </c>
      <c r="K242" s="310">
        <v>10.4</v>
      </c>
      <c r="L242" s="310">
        <v>10.4</v>
      </c>
    </row>
    <row r="243" spans="1:12" ht="15" customHeight="1">
      <c r="A243" t="s">
        <v>1243</v>
      </c>
      <c r="B243" t="s">
        <v>500</v>
      </c>
      <c r="C243" t="s">
        <v>823</v>
      </c>
      <c r="D243" t="s">
        <v>1162</v>
      </c>
      <c r="E243" t="s">
        <v>561</v>
      </c>
      <c r="F243" s="304">
        <v>1</v>
      </c>
      <c r="G243" t="s">
        <v>4</v>
      </c>
      <c r="H243" s="304">
        <v>1</v>
      </c>
      <c r="I243" t="s">
        <v>1158</v>
      </c>
      <c r="J243" s="310">
        <v>26.4</v>
      </c>
      <c r="K243" s="310">
        <v>26.4</v>
      </c>
      <c r="L243" s="310">
        <v>26.4</v>
      </c>
    </row>
    <row r="244" spans="1:12" ht="15" customHeight="1">
      <c r="A244" t="s">
        <v>1243</v>
      </c>
      <c r="B244" t="s">
        <v>500</v>
      </c>
      <c r="C244" t="s">
        <v>463</v>
      </c>
      <c r="D244" t="s">
        <v>1162</v>
      </c>
      <c r="E244" t="s">
        <v>561</v>
      </c>
      <c r="F244" s="304">
        <v>1</v>
      </c>
      <c r="G244" t="s">
        <v>4</v>
      </c>
      <c r="H244" s="304">
        <v>1</v>
      </c>
      <c r="I244" t="s">
        <v>1158</v>
      </c>
      <c r="J244" s="310">
        <v>6</v>
      </c>
      <c r="K244" s="310">
        <v>6</v>
      </c>
      <c r="L244" s="310">
        <v>6</v>
      </c>
    </row>
    <row r="245" spans="1:12" ht="15" customHeight="1">
      <c r="A245" t="s">
        <v>1243</v>
      </c>
      <c r="B245" t="s">
        <v>500</v>
      </c>
      <c r="C245" t="s">
        <v>464</v>
      </c>
      <c r="D245" t="s">
        <v>1162</v>
      </c>
      <c r="E245" t="s">
        <v>561</v>
      </c>
      <c r="F245" s="304">
        <v>1</v>
      </c>
      <c r="G245" t="s">
        <v>4</v>
      </c>
      <c r="H245" s="304">
        <v>1</v>
      </c>
      <c r="I245" t="s">
        <v>1158</v>
      </c>
      <c r="J245" s="310">
        <v>13.86</v>
      </c>
      <c r="K245" s="310">
        <v>13.86</v>
      </c>
      <c r="L245" s="310">
        <v>13.86</v>
      </c>
    </row>
    <row r="246" spans="1:12" ht="15" customHeight="1">
      <c r="A246" t="s">
        <v>1243</v>
      </c>
      <c r="B246" t="s">
        <v>500</v>
      </c>
      <c r="C246" t="s">
        <v>824</v>
      </c>
      <c r="D246" t="s">
        <v>1162</v>
      </c>
      <c r="E246" t="s">
        <v>561</v>
      </c>
      <c r="F246" s="304">
        <v>1</v>
      </c>
      <c r="G246" t="s">
        <v>4</v>
      </c>
      <c r="H246" s="304">
        <v>1</v>
      </c>
      <c r="I246" t="s">
        <v>1158</v>
      </c>
      <c r="J246" s="310">
        <v>4</v>
      </c>
      <c r="K246" s="310">
        <v>4</v>
      </c>
      <c r="L246" s="310">
        <v>4</v>
      </c>
    </row>
    <row r="247" spans="1:12" ht="15" customHeight="1">
      <c r="A247" t="s">
        <v>1243</v>
      </c>
      <c r="B247" t="s">
        <v>500</v>
      </c>
      <c r="C247" t="s">
        <v>92</v>
      </c>
      <c r="D247" t="s">
        <v>1162</v>
      </c>
      <c r="E247" t="s">
        <v>561</v>
      </c>
      <c r="F247" s="304">
        <v>1</v>
      </c>
      <c r="G247" t="s">
        <v>4</v>
      </c>
      <c r="H247" s="304">
        <v>1</v>
      </c>
      <c r="I247" t="s">
        <v>1158</v>
      </c>
      <c r="J247" s="310">
        <v>27.6</v>
      </c>
      <c r="K247" s="310">
        <v>27.6</v>
      </c>
      <c r="L247" s="310">
        <v>27.6</v>
      </c>
    </row>
    <row r="248" spans="1:12" ht="15" customHeight="1">
      <c r="A248" t="s">
        <v>1243</v>
      </c>
      <c r="B248" t="s">
        <v>500</v>
      </c>
      <c r="C248" t="s">
        <v>465</v>
      </c>
      <c r="D248" t="s">
        <v>1162</v>
      </c>
      <c r="E248" t="s">
        <v>561</v>
      </c>
      <c r="F248" s="304">
        <v>1</v>
      </c>
      <c r="G248" t="s">
        <v>4</v>
      </c>
      <c r="H248" s="304">
        <v>1</v>
      </c>
      <c r="I248" t="s">
        <v>1158</v>
      </c>
      <c r="J248" s="310">
        <v>14</v>
      </c>
      <c r="K248" s="310">
        <v>14</v>
      </c>
      <c r="L248" s="310">
        <v>14</v>
      </c>
    </row>
    <row r="249" spans="1:12" ht="15" customHeight="1">
      <c r="A249" t="s">
        <v>1243</v>
      </c>
      <c r="B249" t="s">
        <v>509</v>
      </c>
      <c r="C249" t="s">
        <v>50</v>
      </c>
      <c r="D249" t="s">
        <v>7</v>
      </c>
      <c r="E249" t="s">
        <v>560</v>
      </c>
      <c r="F249" s="304">
        <v>0.5</v>
      </c>
      <c r="G249" t="s">
        <v>6</v>
      </c>
      <c r="H249" s="304">
        <v>0.5</v>
      </c>
      <c r="I249" t="s">
        <v>1158</v>
      </c>
      <c r="J249" s="310">
        <v>147.762</v>
      </c>
      <c r="K249" s="310">
        <v>73.881</v>
      </c>
      <c r="L249" s="310">
        <v>73.881</v>
      </c>
    </row>
    <row r="250" spans="1:12" ht="15" customHeight="1">
      <c r="A250" t="s">
        <v>1243</v>
      </c>
      <c r="B250" t="s">
        <v>1249</v>
      </c>
      <c r="C250" t="s">
        <v>1250</v>
      </c>
      <c r="D250" t="s">
        <v>7</v>
      </c>
      <c r="E250" t="s">
        <v>561</v>
      </c>
      <c r="F250" s="304">
        <v>1</v>
      </c>
      <c r="G250" t="s">
        <v>4</v>
      </c>
      <c r="H250" s="304">
        <v>1</v>
      </c>
      <c r="I250" t="s">
        <v>1158</v>
      </c>
      <c r="J250" s="310">
        <v>0.23200000000000001</v>
      </c>
      <c r="K250" s="310">
        <v>0.23200000000000001</v>
      </c>
      <c r="L250" s="310">
        <v>0.23200000000000001</v>
      </c>
    </row>
    <row r="251" spans="1:12" ht="15" customHeight="1">
      <c r="A251" t="s">
        <v>1243</v>
      </c>
      <c r="B251" t="s">
        <v>510</v>
      </c>
      <c r="C251" t="s">
        <v>449</v>
      </c>
      <c r="D251" t="s">
        <v>25</v>
      </c>
      <c r="E251" t="s">
        <v>561</v>
      </c>
      <c r="F251" s="304">
        <v>1</v>
      </c>
      <c r="G251" t="s">
        <v>4</v>
      </c>
      <c r="H251" s="304">
        <v>1</v>
      </c>
      <c r="I251" t="s">
        <v>1158</v>
      </c>
      <c r="J251" s="310">
        <v>9</v>
      </c>
      <c r="K251" s="310">
        <v>9</v>
      </c>
      <c r="L251" s="310">
        <v>9</v>
      </c>
    </row>
    <row r="252" spans="1:12" ht="15" customHeight="1">
      <c r="A252" t="s">
        <v>1243</v>
      </c>
      <c r="B252" t="s">
        <v>510</v>
      </c>
      <c r="C252" t="s">
        <v>448</v>
      </c>
      <c r="D252" t="s">
        <v>7</v>
      </c>
      <c r="E252" t="s">
        <v>561</v>
      </c>
      <c r="F252" s="304">
        <v>1</v>
      </c>
      <c r="G252" t="s">
        <v>4</v>
      </c>
      <c r="H252" s="304">
        <v>1</v>
      </c>
      <c r="I252" t="s">
        <v>1158</v>
      </c>
      <c r="J252" s="310">
        <v>46.2</v>
      </c>
      <c r="K252" s="310">
        <v>46.2</v>
      </c>
      <c r="L252" s="310">
        <v>46.2</v>
      </c>
    </row>
    <row r="253" spans="1:12" ht="15" customHeight="1">
      <c r="A253" t="s">
        <v>1243</v>
      </c>
      <c r="B253" t="s">
        <v>510</v>
      </c>
      <c r="C253" t="s">
        <v>449</v>
      </c>
      <c r="D253" t="s">
        <v>7</v>
      </c>
      <c r="E253" t="s">
        <v>561</v>
      </c>
      <c r="F253" s="304">
        <v>1</v>
      </c>
      <c r="G253" t="s">
        <v>4</v>
      </c>
      <c r="H253" s="304">
        <v>1</v>
      </c>
      <c r="I253" t="s">
        <v>1158</v>
      </c>
      <c r="J253" s="310">
        <v>61.976999999999997</v>
      </c>
      <c r="K253" s="310">
        <v>61.976999999999997</v>
      </c>
      <c r="L253" s="310">
        <v>61.976999999999997</v>
      </c>
    </row>
    <row r="254" spans="1:12" ht="15" customHeight="1">
      <c r="A254" t="s">
        <v>1243</v>
      </c>
      <c r="B254" t="s">
        <v>510</v>
      </c>
      <c r="C254" t="s">
        <v>147</v>
      </c>
      <c r="D254" t="s">
        <v>607</v>
      </c>
      <c r="E254" t="s">
        <v>561</v>
      </c>
      <c r="F254" s="304">
        <v>1</v>
      </c>
      <c r="G254" t="s">
        <v>4</v>
      </c>
      <c r="H254" s="304">
        <v>1</v>
      </c>
      <c r="I254" t="s">
        <v>1158</v>
      </c>
      <c r="J254" s="310">
        <v>4.3029999999999999</v>
      </c>
      <c r="K254" s="310">
        <v>4.3029999999999999</v>
      </c>
      <c r="L254" s="310">
        <v>4.3029999999999999</v>
      </c>
    </row>
    <row r="255" spans="1:12" ht="15" customHeight="1">
      <c r="A255" t="s">
        <v>1243</v>
      </c>
      <c r="B255" t="s">
        <v>510</v>
      </c>
      <c r="C255" t="s">
        <v>544</v>
      </c>
      <c r="D255" t="s">
        <v>607</v>
      </c>
      <c r="E255" t="s">
        <v>560</v>
      </c>
      <c r="F255" s="304">
        <v>0</v>
      </c>
      <c r="G255" t="s">
        <v>542</v>
      </c>
      <c r="H255" s="304">
        <v>1</v>
      </c>
      <c r="I255" t="s">
        <v>1158</v>
      </c>
      <c r="J255" s="310">
        <v>4.47</v>
      </c>
      <c r="K255" s="310">
        <v>0</v>
      </c>
      <c r="L255" s="310">
        <v>4.47</v>
      </c>
    </row>
    <row r="256" spans="1:12" ht="15" customHeight="1">
      <c r="A256" t="s">
        <v>1243</v>
      </c>
      <c r="B256" t="s">
        <v>510</v>
      </c>
      <c r="C256" t="s">
        <v>545</v>
      </c>
      <c r="D256" t="s">
        <v>607</v>
      </c>
      <c r="E256" t="s">
        <v>561</v>
      </c>
      <c r="F256" s="304">
        <v>0</v>
      </c>
      <c r="G256" t="s">
        <v>542</v>
      </c>
      <c r="H256" s="304">
        <v>1</v>
      </c>
      <c r="I256" t="s">
        <v>1158</v>
      </c>
      <c r="J256" s="310">
        <v>0.99</v>
      </c>
      <c r="K256" s="310">
        <v>0</v>
      </c>
      <c r="L256" s="310">
        <v>0.99</v>
      </c>
    </row>
    <row r="257" spans="1:12" ht="15" customHeight="1">
      <c r="A257" t="s">
        <v>1243</v>
      </c>
      <c r="B257" t="s">
        <v>510</v>
      </c>
      <c r="C257" t="s">
        <v>546</v>
      </c>
      <c r="D257" t="s">
        <v>607</v>
      </c>
      <c r="E257" t="s">
        <v>561</v>
      </c>
      <c r="F257" s="304">
        <v>0</v>
      </c>
      <c r="G257" t="s">
        <v>542</v>
      </c>
      <c r="H257" s="304">
        <v>1</v>
      </c>
      <c r="I257" t="s">
        <v>1158</v>
      </c>
      <c r="J257" s="310">
        <v>0.83499999999999996</v>
      </c>
      <c r="K257" s="310">
        <v>0</v>
      </c>
      <c r="L257" s="310">
        <v>0.83499999999999996</v>
      </c>
    </row>
    <row r="258" spans="1:12" ht="15" customHeight="1">
      <c r="A258" t="s">
        <v>1243</v>
      </c>
      <c r="B258" t="s">
        <v>510</v>
      </c>
      <c r="C258" t="s">
        <v>547</v>
      </c>
      <c r="D258" t="s">
        <v>607</v>
      </c>
      <c r="E258" t="s">
        <v>561</v>
      </c>
      <c r="F258" s="304">
        <v>0</v>
      </c>
      <c r="G258" t="s">
        <v>542</v>
      </c>
      <c r="H258" s="304">
        <v>1</v>
      </c>
      <c r="I258" t="s">
        <v>1158</v>
      </c>
      <c r="J258" s="310">
        <v>0.99</v>
      </c>
      <c r="K258" s="310">
        <v>0</v>
      </c>
      <c r="L258" s="310">
        <v>0.99</v>
      </c>
    </row>
    <row r="259" spans="1:12" ht="15" customHeight="1">
      <c r="A259" t="s">
        <v>1243</v>
      </c>
      <c r="B259" t="s">
        <v>510</v>
      </c>
      <c r="C259" t="s">
        <v>390</v>
      </c>
      <c r="D259" t="s">
        <v>1162</v>
      </c>
      <c r="E259" t="s">
        <v>561</v>
      </c>
      <c r="F259" s="304">
        <v>0.51</v>
      </c>
      <c r="G259" t="s">
        <v>6</v>
      </c>
      <c r="H259" s="304">
        <v>0.51</v>
      </c>
      <c r="I259" t="s">
        <v>1158</v>
      </c>
      <c r="J259" s="310">
        <v>9.35</v>
      </c>
      <c r="K259" s="310">
        <v>4.7690000000000001</v>
      </c>
      <c r="L259" s="310">
        <v>4.7690000000000001</v>
      </c>
    </row>
    <row r="260" spans="1:12" ht="15" customHeight="1">
      <c r="A260" t="s">
        <v>1243</v>
      </c>
      <c r="B260" t="s">
        <v>510</v>
      </c>
      <c r="C260" t="s">
        <v>825</v>
      </c>
      <c r="D260" t="s">
        <v>1162</v>
      </c>
      <c r="E260" t="s">
        <v>561</v>
      </c>
      <c r="F260" s="304">
        <v>1</v>
      </c>
      <c r="G260" t="s">
        <v>4</v>
      </c>
      <c r="H260" s="304">
        <v>1</v>
      </c>
      <c r="I260" t="s">
        <v>1158</v>
      </c>
      <c r="J260" s="310">
        <v>27.5</v>
      </c>
      <c r="K260" s="310">
        <v>27.5</v>
      </c>
      <c r="L260" s="310">
        <v>27.5</v>
      </c>
    </row>
    <row r="261" spans="1:12" ht="15" customHeight="1">
      <c r="A261" t="s">
        <v>1243</v>
      </c>
      <c r="B261" t="s">
        <v>510</v>
      </c>
      <c r="C261" t="s">
        <v>391</v>
      </c>
      <c r="D261" t="s">
        <v>1162</v>
      </c>
      <c r="E261" t="s">
        <v>561</v>
      </c>
      <c r="F261" s="304">
        <v>0.51</v>
      </c>
      <c r="G261" t="s">
        <v>6</v>
      </c>
      <c r="H261" s="304">
        <v>0.51</v>
      </c>
      <c r="I261" t="s">
        <v>1158</v>
      </c>
      <c r="J261" s="310">
        <v>10.199999999999999</v>
      </c>
      <c r="K261" s="310">
        <v>5.202</v>
      </c>
      <c r="L261" s="310">
        <v>5.202</v>
      </c>
    </row>
    <row r="262" spans="1:12" ht="15" customHeight="1">
      <c r="A262" t="s">
        <v>1243</v>
      </c>
      <c r="B262" t="s">
        <v>510</v>
      </c>
      <c r="C262" t="s">
        <v>392</v>
      </c>
      <c r="D262" t="s">
        <v>1162</v>
      </c>
      <c r="E262" t="s">
        <v>561</v>
      </c>
      <c r="F262" s="304">
        <v>1</v>
      </c>
      <c r="G262" t="s">
        <v>4</v>
      </c>
      <c r="H262" s="304">
        <v>1</v>
      </c>
      <c r="I262" t="s">
        <v>1158</v>
      </c>
      <c r="J262" s="310">
        <v>28.9</v>
      </c>
      <c r="K262" s="310">
        <v>28.9</v>
      </c>
      <c r="L262" s="310">
        <v>28.9</v>
      </c>
    </row>
    <row r="263" spans="1:12" ht="15" customHeight="1">
      <c r="A263" t="s">
        <v>1243</v>
      </c>
      <c r="B263" t="s">
        <v>510</v>
      </c>
      <c r="C263" t="s">
        <v>393</v>
      </c>
      <c r="D263" t="s">
        <v>1162</v>
      </c>
      <c r="E263" t="s">
        <v>561</v>
      </c>
      <c r="F263" s="304">
        <v>1</v>
      </c>
      <c r="G263" t="s">
        <v>4</v>
      </c>
      <c r="H263" s="304">
        <v>1</v>
      </c>
      <c r="I263" t="s">
        <v>1158</v>
      </c>
      <c r="J263" s="310">
        <v>15.3</v>
      </c>
      <c r="K263" s="310">
        <v>15.3</v>
      </c>
      <c r="L263" s="310">
        <v>15.3</v>
      </c>
    </row>
    <row r="264" spans="1:12" ht="15" customHeight="1">
      <c r="A264" t="s">
        <v>1243</v>
      </c>
      <c r="B264" t="s">
        <v>510</v>
      </c>
      <c r="C264" t="s">
        <v>394</v>
      </c>
      <c r="D264" t="s">
        <v>1162</v>
      </c>
      <c r="E264" t="s">
        <v>561</v>
      </c>
      <c r="F264" s="304">
        <v>1</v>
      </c>
      <c r="G264" t="s">
        <v>4</v>
      </c>
      <c r="H264" s="304">
        <v>1</v>
      </c>
      <c r="I264" t="s">
        <v>1158</v>
      </c>
      <c r="J264" s="310">
        <v>66.25</v>
      </c>
      <c r="K264" s="310">
        <v>66.25</v>
      </c>
      <c r="L264" s="310">
        <v>66.25</v>
      </c>
    </row>
    <row r="265" spans="1:12" ht="15" hidden="1" customHeight="1">
      <c r="A265" t="s">
        <v>1243</v>
      </c>
      <c r="B265" t="s">
        <v>409</v>
      </c>
      <c r="C265" t="s">
        <v>1262</v>
      </c>
      <c r="D265" t="s">
        <v>1162</v>
      </c>
      <c r="E265" t="s">
        <v>559</v>
      </c>
      <c r="F265" s="304">
        <v>0.2</v>
      </c>
      <c r="G265" t="s">
        <v>6</v>
      </c>
      <c r="H265" s="304">
        <v>0.2</v>
      </c>
      <c r="I265" t="s">
        <v>1159</v>
      </c>
      <c r="J265" s="310">
        <v>208.1</v>
      </c>
      <c r="K265" s="310">
        <v>41.62</v>
      </c>
      <c r="L265" s="310">
        <v>41.62</v>
      </c>
    </row>
    <row r="266" spans="1:12" ht="15" hidden="1" customHeight="1">
      <c r="A266" t="s">
        <v>1243</v>
      </c>
      <c r="B266" t="s">
        <v>511</v>
      </c>
      <c r="C266" t="s">
        <v>1253</v>
      </c>
      <c r="D266" t="s">
        <v>607</v>
      </c>
      <c r="E266" t="s">
        <v>561</v>
      </c>
      <c r="F266" s="304">
        <v>1</v>
      </c>
      <c r="G266" t="s">
        <v>4</v>
      </c>
      <c r="H266" s="304">
        <v>1</v>
      </c>
      <c r="I266" t="s">
        <v>1159</v>
      </c>
      <c r="J266" s="310">
        <v>0.92400000000000004</v>
      </c>
      <c r="K266" s="310">
        <v>0.92400000000000004</v>
      </c>
      <c r="L266" s="310">
        <v>0.92400000000000004</v>
      </c>
    </row>
    <row r="267" spans="1:12" ht="15" hidden="1" customHeight="1">
      <c r="A267" t="s">
        <v>1243</v>
      </c>
      <c r="B267" t="s">
        <v>511</v>
      </c>
      <c r="C267" t="s">
        <v>1254</v>
      </c>
      <c r="D267" t="s">
        <v>607</v>
      </c>
      <c r="E267" t="s">
        <v>561</v>
      </c>
      <c r="F267" s="304">
        <v>1</v>
      </c>
      <c r="G267" t="s">
        <v>4</v>
      </c>
      <c r="H267" s="304">
        <v>1</v>
      </c>
      <c r="I267" t="s">
        <v>1159</v>
      </c>
      <c r="J267" s="310">
        <v>0.92400000000000004</v>
      </c>
      <c r="K267" s="310">
        <v>0.92400000000000004</v>
      </c>
      <c r="L267" s="310">
        <v>0.92400000000000004</v>
      </c>
    </row>
    <row r="268" spans="1:12" ht="15" hidden="1" customHeight="1">
      <c r="A268" t="s">
        <v>1243</v>
      </c>
      <c r="B268" t="s">
        <v>511</v>
      </c>
      <c r="C268" t="s">
        <v>1255</v>
      </c>
      <c r="D268" t="s">
        <v>607</v>
      </c>
      <c r="E268" t="s">
        <v>561</v>
      </c>
      <c r="F268" s="304">
        <v>1</v>
      </c>
      <c r="G268" t="s">
        <v>4</v>
      </c>
      <c r="H268" s="304">
        <v>1</v>
      </c>
      <c r="I268" t="s">
        <v>1159</v>
      </c>
      <c r="J268" s="310">
        <v>0.92400000000000004</v>
      </c>
      <c r="K268" s="310">
        <v>0.92400000000000004</v>
      </c>
      <c r="L268" s="310">
        <v>0.92400000000000004</v>
      </c>
    </row>
    <row r="269" spans="1:12" ht="15" hidden="1" customHeight="1">
      <c r="A269" t="s">
        <v>1243</v>
      </c>
      <c r="B269" t="s">
        <v>511</v>
      </c>
      <c r="C269" t="s">
        <v>1256</v>
      </c>
      <c r="D269" t="s">
        <v>607</v>
      </c>
      <c r="E269" t="s">
        <v>561</v>
      </c>
      <c r="F269" s="304">
        <v>1</v>
      </c>
      <c r="G269" t="s">
        <v>4</v>
      </c>
      <c r="H269" s="304">
        <v>1</v>
      </c>
      <c r="I269" t="s">
        <v>1159</v>
      </c>
      <c r="J269" s="310">
        <v>0.92400000000000004</v>
      </c>
      <c r="K269" s="310">
        <v>0.92400000000000004</v>
      </c>
      <c r="L269" s="310">
        <v>0.92400000000000004</v>
      </c>
    </row>
    <row r="270" spans="1:12" ht="15" hidden="1" customHeight="1">
      <c r="A270" t="s">
        <v>1243</v>
      </c>
      <c r="B270" t="s">
        <v>511</v>
      </c>
      <c r="C270" t="s">
        <v>1258</v>
      </c>
      <c r="D270" t="s">
        <v>607</v>
      </c>
      <c r="E270" t="s">
        <v>561</v>
      </c>
      <c r="F270" s="304">
        <v>1</v>
      </c>
      <c r="G270" t="s">
        <v>4</v>
      </c>
      <c r="H270" s="304">
        <v>1</v>
      </c>
      <c r="I270" t="s">
        <v>1159</v>
      </c>
      <c r="J270" s="310">
        <v>0.92400000000000004</v>
      </c>
      <c r="K270" s="310">
        <v>0.92400000000000004</v>
      </c>
      <c r="L270" s="310">
        <v>0.92400000000000004</v>
      </c>
    </row>
    <row r="271" spans="1:12" ht="15" customHeight="1">
      <c r="A271" t="s">
        <v>1243</v>
      </c>
      <c r="B271" t="s">
        <v>511</v>
      </c>
      <c r="C271" t="s">
        <v>579</v>
      </c>
      <c r="D271" t="s">
        <v>1162</v>
      </c>
      <c r="E271" t="s">
        <v>560</v>
      </c>
      <c r="F271" s="304">
        <v>1</v>
      </c>
      <c r="G271" t="s">
        <v>4</v>
      </c>
      <c r="H271" s="304">
        <v>1</v>
      </c>
      <c r="I271" t="s">
        <v>1158</v>
      </c>
      <c r="J271" s="310">
        <v>35.75</v>
      </c>
      <c r="K271" s="310">
        <v>35.75</v>
      </c>
      <c r="L271" s="310">
        <v>35.75</v>
      </c>
    </row>
    <row r="272" spans="1:12" ht="15" customHeight="1">
      <c r="A272" t="s">
        <v>1243</v>
      </c>
      <c r="B272" t="s">
        <v>511</v>
      </c>
      <c r="C272" t="s">
        <v>254</v>
      </c>
      <c r="D272" t="s">
        <v>1162</v>
      </c>
      <c r="E272" t="s">
        <v>560</v>
      </c>
      <c r="F272" s="304">
        <v>1</v>
      </c>
      <c r="G272" t="s">
        <v>4</v>
      </c>
      <c r="H272" s="304">
        <v>1</v>
      </c>
      <c r="I272" t="s">
        <v>1158</v>
      </c>
      <c r="J272" s="310">
        <v>20.5</v>
      </c>
      <c r="K272" s="310">
        <v>20.5</v>
      </c>
      <c r="L272" s="310">
        <v>20.5</v>
      </c>
    </row>
    <row r="273" spans="1:12" ht="15" customHeight="1">
      <c r="A273" t="s">
        <v>1243</v>
      </c>
      <c r="B273" t="s">
        <v>511</v>
      </c>
      <c r="C273" t="s">
        <v>255</v>
      </c>
      <c r="D273" t="s">
        <v>1162</v>
      </c>
      <c r="E273" t="s">
        <v>560</v>
      </c>
      <c r="F273" s="304">
        <v>1</v>
      </c>
      <c r="G273" t="s">
        <v>4</v>
      </c>
      <c r="H273" s="304">
        <v>1</v>
      </c>
      <c r="I273" t="s">
        <v>1158</v>
      </c>
      <c r="J273" s="310">
        <v>51</v>
      </c>
      <c r="K273" s="310">
        <v>51</v>
      </c>
      <c r="L273" s="310">
        <v>51</v>
      </c>
    </row>
    <row r="274" spans="1:12" ht="15" customHeight="1">
      <c r="A274" t="s">
        <v>1243</v>
      </c>
      <c r="B274" t="s">
        <v>511</v>
      </c>
      <c r="C274" t="s">
        <v>256</v>
      </c>
      <c r="D274" t="s">
        <v>1162</v>
      </c>
      <c r="E274" t="s">
        <v>560</v>
      </c>
      <c r="F274" s="304">
        <v>1</v>
      </c>
      <c r="G274" t="s">
        <v>4</v>
      </c>
      <c r="H274" s="304">
        <v>1</v>
      </c>
      <c r="I274" t="s">
        <v>1158</v>
      </c>
      <c r="J274" s="310">
        <v>30.75</v>
      </c>
      <c r="K274" s="310">
        <v>30.75</v>
      </c>
      <c r="L274" s="310">
        <v>30.75</v>
      </c>
    </row>
    <row r="275" spans="1:12" ht="15" customHeight="1">
      <c r="A275" t="s">
        <v>1243</v>
      </c>
      <c r="B275" t="s">
        <v>512</v>
      </c>
      <c r="C275" t="s">
        <v>1246</v>
      </c>
      <c r="D275" t="s">
        <v>7</v>
      </c>
      <c r="E275" t="s">
        <v>561</v>
      </c>
      <c r="F275" s="304">
        <v>1</v>
      </c>
      <c r="G275" t="s">
        <v>4</v>
      </c>
      <c r="H275" s="304">
        <v>0.96360000000000001</v>
      </c>
      <c r="I275" t="s">
        <v>1158</v>
      </c>
      <c r="J275" s="310">
        <v>4.8</v>
      </c>
      <c r="K275" s="310">
        <v>4.8</v>
      </c>
      <c r="L275" s="310">
        <v>4.625</v>
      </c>
    </row>
    <row r="276" spans="1:12" ht="15" hidden="1" customHeight="1">
      <c r="A276" t="s">
        <v>1243</v>
      </c>
      <c r="B276" t="s">
        <v>512</v>
      </c>
      <c r="C276" t="s">
        <v>1259</v>
      </c>
      <c r="D276" t="s">
        <v>1235</v>
      </c>
      <c r="E276" t="s">
        <v>561</v>
      </c>
      <c r="F276" s="304">
        <v>0.25</v>
      </c>
      <c r="G276" t="s">
        <v>6</v>
      </c>
      <c r="H276" s="304">
        <v>0.25</v>
      </c>
      <c r="I276" t="s">
        <v>1159</v>
      </c>
      <c r="J276" s="310">
        <v>25.2</v>
      </c>
      <c r="K276" s="310">
        <v>6.3</v>
      </c>
      <c r="L276" s="310">
        <v>6.3</v>
      </c>
    </row>
    <row r="277" spans="1:12" ht="15" customHeight="1">
      <c r="A277" t="s">
        <v>1243</v>
      </c>
      <c r="B277" t="s">
        <v>512</v>
      </c>
      <c r="C277" t="s">
        <v>907</v>
      </c>
      <c r="D277" t="s">
        <v>1162</v>
      </c>
      <c r="E277" t="s">
        <v>561</v>
      </c>
      <c r="F277" s="304">
        <v>0.5</v>
      </c>
      <c r="G277" t="s">
        <v>6</v>
      </c>
      <c r="H277" s="304">
        <v>0.5</v>
      </c>
      <c r="I277" t="s">
        <v>1158</v>
      </c>
      <c r="J277" s="310">
        <v>43.7</v>
      </c>
      <c r="K277" s="310">
        <v>21.85</v>
      </c>
      <c r="L277" s="310">
        <v>21.85</v>
      </c>
    </row>
    <row r="278" spans="1:12" ht="15" customHeight="1">
      <c r="A278" t="s">
        <v>1243</v>
      </c>
      <c r="B278" t="s">
        <v>512</v>
      </c>
      <c r="C278" t="s">
        <v>875</v>
      </c>
      <c r="D278" t="s">
        <v>1162</v>
      </c>
      <c r="E278" t="s">
        <v>561</v>
      </c>
      <c r="F278" s="304">
        <v>0.5</v>
      </c>
      <c r="G278" t="s">
        <v>6</v>
      </c>
      <c r="H278" s="304">
        <v>0.5</v>
      </c>
      <c r="I278" t="s">
        <v>1158</v>
      </c>
      <c r="J278" s="310">
        <v>16</v>
      </c>
      <c r="K278" s="310">
        <v>8</v>
      </c>
      <c r="L278" s="310">
        <v>8</v>
      </c>
    </row>
    <row r="279" spans="1:12" ht="15" customHeight="1">
      <c r="A279" t="s">
        <v>1243</v>
      </c>
      <c r="B279" t="s">
        <v>512</v>
      </c>
      <c r="C279" t="s">
        <v>876</v>
      </c>
      <c r="D279" t="s">
        <v>1162</v>
      </c>
      <c r="E279" t="s">
        <v>561</v>
      </c>
      <c r="F279" s="304">
        <v>0.5</v>
      </c>
      <c r="G279" t="s">
        <v>6</v>
      </c>
      <c r="H279" s="304">
        <v>0.5</v>
      </c>
      <c r="I279" t="s">
        <v>1158</v>
      </c>
      <c r="J279" s="310">
        <v>13.8</v>
      </c>
      <c r="K279" s="310">
        <v>6.9</v>
      </c>
      <c r="L279" s="310">
        <v>6.9</v>
      </c>
    </row>
    <row r="280" spans="1:12" ht="15" customHeight="1">
      <c r="A280" t="s">
        <v>1243</v>
      </c>
      <c r="B280" t="s">
        <v>512</v>
      </c>
      <c r="C280" t="s">
        <v>395</v>
      </c>
      <c r="D280" t="s">
        <v>1162</v>
      </c>
      <c r="E280" t="s">
        <v>561</v>
      </c>
      <c r="F280" s="304">
        <v>0.5</v>
      </c>
      <c r="G280" t="s">
        <v>6</v>
      </c>
      <c r="H280" s="304">
        <v>0.5</v>
      </c>
      <c r="I280" t="s">
        <v>1158</v>
      </c>
      <c r="J280" s="310">
        <v>106</v>
      </c>
      <c r="K280" s="310">
        <v>53</v>
      </c>
      <c r="L280" s="310">
        <v>53</v>
      </c>
    </row>
    <row r="281" spans="1:12" ht="15" customHeight="1">
      <c r="A281" t="s">
        <v>1243</v>
      </c>
      <c r="B281" t="s">
        <v>512</v>
      </c>
      <c r="C281" t="s">
        <v>877</v>
      </c>
      <c r="D281" t="s">
        <v>1162</v>
      </c>
      <c r="E281" t="s">
        <v>561</v>
      </c>
      <c r="F281" s="304">
        <v>0.5</v>
      </c>
      <c r="G281" t="s">
        <v>6</v>
      </c>
      <c r="H281" s="304">
        <v>0.5</v>
      </c>
      <c r="I281" t="s">
        <v>1158</v>
      </c>
      <c r="J281" s="310">
        <v>24.6</v>
      </c>
      <c r="K281" s="310">
        <v>12.3</v>
      </c>
      <c r="L281" s="310">
        <v>12.3</v>
      </c>
    </row>
    <row r="282" spans="1:12" ht="15" customHeight="1">
      <c r="A282" t="s">
        <v>1243</v>
      </c>
      <c r="B282" t="s">
        <v>512</v>
      </c>
      <c r="C282" t="s">
        <v>878</v>
      </c>
      <c r="D282" t="s">
        <v>1162</v>
      </c>
      <c r="E282" t="s">
        <v>561</v>
      </c>
      <c r="F282" s="304">
        <v>0.5</v>
      </c>
      <c r="G282" t="s">
        <v>6</v>
      </c>
      <c r="H282" s="304">
        <v>0.5</v>
      </c>
      <c r="I282" t="s">
        <v>1158</v>
      </c>
      <c r="J282" s="310">
        <v>8</v>
      </c>
      <c r="K282" s="310">
        <v>4</v>
      </c>
      <c r="L282" s="310">
        <v>4</v>
      </c>
    </row>
    <row r="283" spans="1:12" ht="15" customHeight="1">
      <c r="A283" t="s">
        <v>1243</v>
      </c>
      <c r="B283" t="s">
        <v>512</v>
      </c>
      <c r="C283" t="s">
        <v>396</v>
      </c>
      <c r="D283" t="s">
        <v>1162</v>
      </c>
      <c r="E283" t="s">
        <v>561</v>
      </c>
      <c r="F283" s="304">
        <v>0.5</v>
      </c>
      <c r="G283" t="s">
        <v>6</v>
      </c>
      <c r="H283" s="304">
        <v>0.5</v>
      </c>
      <c r="I283" t="s">
        <v>1158</v>
      </c>
      <c r="J283" s="310">
        <v>38</v>
      </c>
      <c r="K283" s="310">
        <v>19</v>
      </c>
      <c r="L283" s="310">
        <v>19</v>
      </c>
    </row>
    <row r="284" spans="1:12" ht="15" customHeight="1">
      <c r="A284" t="s">
        <v>1243</v>
      </c>
      <c r="B284" t="s">
        <v>512</v>
      </c>
      <c r="C284" t="s">
        <v>397</v>
      </c>
      <c r="D284" t="s">
        <v>1162</v>
      </c>
      <c r="E284" t="s">
        <v>561</v>
      </c>
      <c r="F284" s="304">
        <v>0.5</v>
      </c>
      <c r="G284" t="s">
        <v>6</v>
      </c>
      <c r="H284" s="304">
        <v>0.5</v>
      </c>
      <c r="I284" t="s">
        <v>1158</v>
      </c>
      <c r="J284" s="310">
        <v>38</v>
      </c>
      <c r="K284" s="310">
        <v>19</v>
      </c>
      <c r="L284" s="310">
        <v>19</v>
      </c>
    </row>
    <row r="285" spans="1:12" ht="15" customHeight="1">
      <c r="A285" t="s">
        <v>1243</v>
      </c>
      <c r="B285" t="s">
        <v>512</v>
      </c>
      <c r="C285" t="s">
        <v>879</v>
      </c>
      <c r="D285" t="s">
        <v>1162</v>
      </c>
      <c r="E285" t="s">
        <v>561</v>
      </c>
      <c r="F285" s="304">
        <v>0.5</v>
      </c>
      <c r="G285" t="s">
        <v>6</v>
      </c>
      <c r="H285" s="304">
        <v>0.5</v>
      </c>
      <c r="I285" t="s">
        <v>1158</v>
      </c>
      <c r="J285" s="310">
        <v>39.1</v>
      </c>
      <c r="K285" s="310">
        <v>19.55</v>
      </c>
      <c r="L285" s="310">
        <v>19.55</v>
      </c>
    </row>
    <row r="286" spans="1:12" ht="15" customHeight="1">
      <c r="A286" t="s">
        <v>1243</v>
      </c>
      <c r="B286" t="s">
        <v>512</v>
      </c>
      <c r="C286" t="s">
        <v>398</v>
      </c>
      <c r="D286" t="s">
        <v>1162</v>
      </c>
      <c r="E286" t="s">
        <v>561</v>
      </c>
      <c r="F286" s="304">
        <v>0.5</v>
      </c>
      <c r="G286" t="s">
        <v>6</v>
      </c>
      <c r="H286" s="304">
        <v>0.5</v>
      </c>
      <c r="I286" t="s">
        <v>1158</v>
      </c>
      <c r="J286" s="310">
        <v>32</v>
      </c>
      <c r="K286" s="310">
        <v>16</v>
      </c>
      <c r="L286" s="310">
        <v>16</v>
      </c>
    </row>
    <row r="287" spans="1:12" ht="15" customHeight="1">
      <c r="A287" t="s">
        <v>1243</v>
      </c>
      <c r="B287" t="s">
        <v>512</v>
      </c>
      <c r="C287" t="s">
        <v>880</v>
      </c>
      <c r="D287" t="s">
        <v>1162</v>
      </c>
      <c r="E287" t="s">
        <v>561</v>
      </c>
      <c r="F287" s="304">
        <v>0.5</v>
      </c>
      <c r="G287" t="s">
        <v>6</v>
      </c>
      <c r="H287" s="304">
        <v>0.5</v>
      </c>
      <c r="I287" t="s">
        <v>1158</v>
      </c>
      <c r="J287" s="310">
        <v>104</v>
      </c>
      <c r="K287" s="310">
        <v>52</v>
      </c>
      <c r="L287" s="310">
        <v>52</v>
      </c>
    </row>
    <row r="288" spans="1:12" ht="15" customHeight="1">
      <c r="A288" t="s">
        <v>1243</v>
      </c>
      <c r="B288" t="s">
        <v>512</v>
      </c>
      <c r="C288" t="s">
        <v>908</v>
      </c>
      <c r="D288" t="s">
        <v>1162</v>
      </c>
      <c r="E288" t="s">
        <v>561</v>
      </c>
      <c r="F288" s="304">
        <v>0.5</v>
      </c>
      <c r="G288" t="s">
        <v>6</v>
      </c>
      <c r="H288" s="304">
        <v>0.5</v>
      </c>
      <c r="I288" t="s">
        <v>1158</v>
      </c>
      <c r="J288" s="310">
        <v>25.3</v>
      </c>
      <c r="K288" s="310">
        <v>12.65</v>
      </c>
      <c r="L288" s="310">
        <v>12.65</v>
      </c>
    </row>
    <row r="289" spans="1:12" ht="15" customHeight="1">
      <c r="A289" t="s">
        <v>1243</v>
      </c>
      <c r="B289" t="s">
        <v>516</v>
      </c>
      <c r="C289" t="s">
        <v>470</v>
      </c>
      <c r="D289" t="s">
        <v>1162</v>
      </c>
      <c r="E289" t="s">
        <v>560</v>
      </c>
      <c r="F289" s="304">
        <v>1</v>
      </c>
      <c r="G289" t="s">
        <v>4</v>
      </c>
      <c r="H289" s="304">
        <v>0.51</v>
      </c>
      <c r="I289" t="s">
        <v>1158</v>
      </c>
      <c r="J289" s="310">
        <v>50</v>
      </c>
      <c r="K289" s="310">
        <v>50</v>
      </c>
      <c r="L289" s="310">
        <v>25.5</v>
      </c>
    </row>
    <row r="290" spans="1:12" ht="15" customHeight="1">
      <c r="A290" t="s">
        <v>1243</v>
      </c>
      <c r="B290" t="s">
        <v>516</v>
      </c>
      <c r="C290" t="s">
        <v>64</v>
      </c>
      <c r="D290" t="s">
        <v>1162</v>
      </c>
      <c r="E290" t="s">
        <v>560</v>
      </c>
      <c r="F290" s="304">
        <v>1</v>
      </c>
      <c r="G290" t="s">
        <v>4</v>
      </c>
      <c r="H290" s="304">
        <v>0.51</v>
      </c>
      <c r="I290" t="s">
        <v>1158</v>
      </c>
      <c r="J290" s="310">
        <v>47.5</v>
      </c>
      <c r="K290" s="310">
        <v>47.5</v>
      </c>
      <c r="L290" s="310">
        <v>24.225000000000001</v>
      </c>
    </row>
    <row r="291" spans="1:12" ht="15" customHeight="1">
      <c r="A291" t="s">
        <v>1243</v>
      </c>
      <c r="B291" t="s">
        <v>1247</v>
      </c>
      <c r="C291" t="s">
        <v>1248</v>
      </c>
      <c r="D291" t="s">
        <v>7</v>
      </c>
      <c r="E291" t="s">
        <v>561</v>
      </c>
      <c r="F291" s="304">
        <v>1</v>
      </c>
      <c r="G291" t="s">
        <v>4</v>
      </c>
      <c r="H291" s="304">
        <v>1</v>
      </c>
      <c r="I291" t="s">
        <v>1158</v>
      </c>
      <c r="J291" s="310">
        <v>0.84899999999999998</v>
      </c>
      <c r="K291" s="310">
        <v>0.84899999999999998</v>
      </c>
      <c r="L291" s="310">
        <v>0.84899999999999998</v>
      </c>
    </row>
    <row r="292" spans="1:12" ht="15" customHeight="1">
      <c r="A292" t="s">
        <v>1243</v>
      </c>
      <c r="B292" t="s">
        <v>517</v>
      </c>
      <c r="C292" t="s">
        <v>611</v>
      </c>
      <c r="D292" t="s">
        <v>929</v>
      </c>
      <c r="E292" t="s">
        <v>560</v>
      </c>
      <c r="F292" s="304">
        <v>1</v>
      </c>
      <c r="G292" t="s">
        <v>4</v>
      </c>
      <c r="H292" s="304">
        <v>0.7</v>
      </c>
      <c r="I292" t="s">
        <v>1158</v>
      </c>
      <c r="J292" s="310">
        <v>3.74</v>
      </c>
      <c r="K292" s="310">
        <v>3.74</v>
      </c>
      <c r="L292" s="310">
        <v>2.6179999999999999</v>
      </c>
    </row>
    <row r="293" spans="1:12" ht="15" customHeight="1">
      <c r="A293" t="s">
        <v>1243</v>
      </c>
      <c r="B293" t="s">
        <v>517</v>
      </c>
      <c r="C293" t="s">
        <v>612</v>
      </c>
      <c r="D293" t="s">
        <v>929</v>
      </c>
      <c r="E293" t="s">
        <v>560</v>
      </c>
      <c r="F293" s="304">
        <v>1</v>
      </c>
      <c r="G293" t="s">
        <v>4</v>
      </c>
      <c r="H293" s="304">
        <v>0.7</v>
      </c>
      <c r="I293" t="s">
        <v>1158</v>
      </c>
      <c r="J293" s="310">
        <v>1.2210000000000001</v>
      </c>
      <c r="K293" s="310">
        <v>1.2210000000000001</v>
      </c>
      <c r="L293" s="310">
        <v>0.85499999999999998</v>
      </c>
    </row>
    <row r="294" spans="1:12" ht="15" customHeight="1">
      <c r="A294" t="s">
        <v>1243</v>
      </c>
      <c r="B294" t="s">
        <v>517</v>
      </c>
      <c r="C294" t="s">
        <v>614</v>
      </c>
      <c r="D294" t="s">
        <v>929</v>
      </c>
      <c r="E294" t="s">
        <v>560</v>
      </c>
      <c r="F294" s="304">
        <v>1</v>
      </c>
      <c r="G294" t="s">
        <v>4</v>
      </c>
      <c r="H294" s="304">
        <v>0.7</v>
      </c>
      <c r="I294" t="s">
        <v>1158</v>
      </c>
      <c r="J294" s="310">
        <v>2.0990000000000002</v>
      </c>
      <c r="K294" s="310">
        <v>2.0990000000000002</v>
      </c>
      <c r="L294" s="310">
        <v>1.4690000000000001</v>
      </c>
    </row>
    <row r="295" spans="1:12" ht="15" customHeight="1">
      <c r="A295" t="s">
        <v>1243</v>
      </c>
      <c r="B295" t="s">
        <v>517</v>
      </c>
      <c r="C295" t="s">
        <v>615</v>
      </c>
      <c r="D295" t="s">
        <v>929</v>
      </c>
      <c r="E295" t="s">
        <v>560</v>
      </c>
      <c r="F295" s="304">
        <v>1</v>
      </c>
      <c r="G295" t="s">
        <v>4</v>
      </c>
      <c r="H295" s="304">
        <v>0.7</v>
      </c>
      <c r="I295" t="s">
        <v>1158</v>
      </c>
      <c r="J295" s="310">
        <v>5.4720000000000004</v>
      </c>
      <c r="K295" s="310">
        <v>5.4720000000000004</v>
      </c>
      <c r="L295" s="310">
        <v>3.83</v>
      </c>
    </row>
    <row r="296" spans="1:12" ht="15" customHeight="1">
      <c r="A296" t="s">
        <v>1243</v>
      </c>
      <c r="B296" t="s">
        <v>517</v>
      </c>
      <c r="C296" t="s">
        <v>618</v>
      </c>
      <c r="D296" t="s">
        <v>929</v>
      </c>
      <c r="E296" t="s">
        <v>560</v>
      </c>
      <c r="F296" s="304">
        <v>1</v>
      </c>
      <c r="G296" t="s">
        <v>4</v>
      </c>
      <c r="H296" s="304">
        <v>0.7</v>
      </c>
      <c r="I296" t="s">
        <v>1158</v>
      </c>
      <c r="J296" s="310">
        <v>2.3809999999999998</v>
      </c>
      <c r="K296" s="310">
        <v>2.3809999999999998</v>
      </c>
      <c r="L296" s="310">
        <v>1.667</v>
      </c>
    </row>
    <row r="297" spans="1:12" ht="15" customHeight="1">
      <c r="A297" t="s">
        <v>1243</v>
      </c>
      <c r="B297" t="s">
        <v>517</v>
      </c>
      <c r="C297" t="s">
        <v>619</v>
      </c>
      <c r="D297" t="s">
        <v>929</v>
      </c>
      <c r="E297" t="s">
        <v>560</v>
      </c>
      <c r="F297" s="304">
        <v>1</v>
      </c>
      <c r="G297" t="s">
        <v>4</v>
      </c>
      <c r="H297" s="304">
        <v>0.7</v>
      </c>
      <c r="I297" t="s">
        <v>1158</v>
      </c>
      <c r="J297" s="310">
        <v>2.9460000000000002</v>
      </c>
      <c r="K297" s="310">
        <v>2.9460000000000002</v>
      </c>
      <c r="L297" s="310">
        <v>2.0619999999999998</v>
      </c>
    </row>
    <row r="298" spans="1:12" ht="15" customHeight="1">
      <c r="A298" t="s">
        <v>1243</v>
      </c>
      <c r="B298" t="s">
        <v>517</v>
      </c>
      <c r="C298" t="s">
        <v>620</v>
      </c>
      <c r="D298" t="s">
        <v>929</v>
      </c>
      <c r="E298" t="s">
        <v>560</v>
      </c>
      <c r="F298" s="304">
        <v>1</v>
      </c>
      <c r="G298" t="s">
        <v>4</v>
      </c>
      <c r="H298" s="304">
        <v>0.7</v>
      </c>
      <c r="I298" t="s">
        <v>1158</v>
      </c>
      <c r="J298" s="310">
        <v>2.137</v>
      </c>
      <c r="K298" s="310">
        <v>2.137</v>
      </c>
      <c r="L298" s="310">
        <v>1.496</v>
      </c>
    </row>
    <row r="299" spans="1:12" ht="15" customHeight="1">
      <c r="A299" t="s">
        <v>1243</v>
      </c>
      <c r="B299" t="s">
        <v>517</v>
      </c>
      <c r="C299" t="s">
        <v>621</v>
      </c>
      <c r="D299" t="s">
        <v>929</v>
      </c>
      <c r="E299" t="s">
        <v>560</v>
      </c>
      <c r="F299" s="304">
        <v>1</v>
      </c>
      <c r="G299" t="s">
        <v>4</v>
      </c>
      <c r="H299" s="304">
        <v>0.7</v>
      </c>
      <c r="I299" t="s">
        <v>1158</v>
      </c>
      <c r="J299" s="310">
        <v>3.1829999999999998</v>
      </c>
      <c r="K299" s="310">
        <v>3.1829999999999998</v>
      </c>
      <c r="L299" s="310">
        <v>2.2280000000000002</v>
      </c>
    </row>
    <row r="300" spans="1:12" ht="15" customHeight="1">
      <c r="A300" t="s">
        <v>1243</v>
      </c>
      <c r="B300" t="s">
        <v>517</v>
      </c>
      <c r="C300" t="s">
        <v>622</v>
      </c>
      <c r="D300" t="s">
        <v>929</v>
      </c>
      <c r="E300" t="s">
        <v>560</v>
      </c>
      <c r="F300" s="304">
        <v>1</v>
      </c>
      <c r="G300" t="s">
        <v>4</v>
      </c>
      <c r="H300" s="304">
        <v>0.63900000000000001</v>
      </c>
      <c r="I300" t="s">
        <v>1158</v>
      </c>
      <c r="J300" s="310">
        <v>12.256</v>
      </c>
      <c r="K300" s="310">
        <v>12.256</v>
      </c>
      <c r="L300" s="310">
        <v>7.8319999999999999</v>
      </c>
    </row>
    <row r="301" spans="1:12" ht="15" customHeight="1">
      <c r="A301" t="s">
        <v>1243</v>
      </c>
      <c r="B301" t="s">
        <v>517</v>
      </c>
      <c r="C301" t="s">
        <v>623</v>
      </c>
      <c r="D301" t="s">
        <v>929</v>
      </c>
      <c r="E301" t="s">
        <v>560</v>
      </c>
      <c r="F301" s="304">
        <v>1</v>
      </c>
      <c r="G301" t="s">
        <v>4</v>
      </c>
      <c r="H301" s="304">
        <v>0.7</v>
      </c>
      <c r="I301" t="s">
        <v>1158</v>
      </c>
      <c r="J301" s="310">
        <v>1.069</v>
      </c>
      <c r="K301" s="310">
        <v>1.069</v>
      </c>
      <c r="L301" s="310">
        <v>0.748</v>
      </c>
    </row>
    <row r="302" spans="1:12" ht="15" customHeight="1">
      <c r="A302" t="s">
        <v>1243</v>
      </c>
      <c r="B302" t="s">
        <v>517</v>
      </c>
      <c r="C302" t="s">
        <v>624</v>
      </c>
      <c r="D302" t="s">
        <v>929</v>
      </c>
      <c r="E302" t="s">
        <v>560</v>
      </c>
      <c r="F302" s="304">
        <v>1</v>
      </c>
      <c r="G302" t="s">
        <v>4</v>
      </c>
      <c r="H302" s="304">
        <v>0.7</v>
      </c>
      <c r="I302" t="s">
        <v>1158</v>
      </c>
      <c r="J302" s="310">
        <v>1.931</v>
      </c>
      <c r="K302" s="310">
        <v>1.931</v>
      </c>
      <c r="L302" s="310">
        <v>1.3520000000000001</v>
      </c>
    </row>
    <row r="303" spans="1:12" ht="15" customHeight="1">
      <c r="A303" t="s">
        <v>1243</v>
      </c>
      <c r="B303" t="s">
        <v>517</v>
      </c>
      <c r="C303" t="s">
        <v>625</v>
      </c>
      <c r="D303" t="s">
        <v>929</v>
      </c>
      <c r="E303" t="s">
        <v>560</v>
      </c>
      <c r="F303" s="304">
        <v>1</v>
      </c>
      <c r="G303" t="s">
        <v>4</v>
      </c>
      <c r="H303" s="304">
        <v>0.7</v>
      </c>
      <c r="I303" t="s">
        <v>1158</v>
      </c>
      <c r="J303" s="310">
        <v>1.069</v>
      </c>
      <c r="K303" s="310">
        <v>1.069</v>
      </c>
      <c r="L303" s="310">
        <v>0.748</v>
      </c>
    </row>
    <row r="304" spans="1:12" ht="15" customHeight="1">
      <c r="A304" t="s">
        <v>1243</v>
      </c>
      <c r="B304" t="s">
        <v>517</v>
      </c>
      <c r="C304" t="s">
        <v>626</v>
      </c>
      <c r="D304" t="s">
        <v>929</v>
      </c>
      <c r="E304" t="s">
        <v>560</v>
      </c>
      <c r="F304" s="304">
        <v>1</v>
      </c>
      <c r="G304" t="s">
        <v>4</v>
      </c>
      <c r="H304" s="304">
        <v>0.7</v>
      </c>
      <c r="I304" t="s">
        <v>1158</v>
      </c>
      <c r="J304" s="310">
        <v>1.069</v>
      </c>
      <c r="K304" s="310">
        <v>1.069</v>
      </c>
      <c r="L304" s="310">
        <v>0.748</v>
      </c>
    </row>
    <row r="305" spans="1:12" ht="15" customHeight="1">
      <c r="A305" t="s">
        <v>1243</v>
      </c>
      <c r="B305" t="s">
        <v>517</v>
      </c>
      <c r="C305" t="s">
        <v>627</v>
      </c>
      <c r="D305" t="s">
        <v>929</v>
      </c>
      <c r="E305" t="s">
        <v>560</v>
      </c>
      <c r="F305" s="304">
        <v>1</v>
      </c>
      <c r="G305" t="s">
        <v>4</v>
      </c>
      <c r="H305" s="304">
        <v>0.63900000000000001</v>
      </c>
      <c r="I305" t="s">
        <v>1158</v>
      </c>
      <c r="J305" s="310">
        <v>2.0350000000000001</v>
      </c>
      <c r="K305" s="310">
        <v>2.0350000000000001</v>
      </c>
      <c r="L305" s="310">
        <v>1.3</v>
      </c>
    </row>
    <row r="306" spans="1:12" ht="15" customHeight="1">
      <c r="A306" t="s">
        <v>1243</v>
      </c>
      <c r="B306" t="s">
        <v>517</v>
      </c>
      <c r="C306" t="s">
        <v>628</v>
      </c>
      <c r="D306" t="s">
        <v>929</v>
      </c>
      <c r="E306" t="s">
        <v>560</v>
      </c>
      <c r="F306" s="304">
        <v>1</v>
      </c>
      <c r="G306" t="s">
        <v>4</v>
      </c>
      <c r="H306" s="304">
        <v>0.63900000000000001</v>
      </c>
      <c r="I306" t="s">
        <v>1158</v>
      </c>
      <c r="J306" s="310">
        <v>15.308999999999999</v>
      </c>
      <c r="K306" s="310">
        <v>15.308999999999999</v>
      </c>
      <c r="L306" s="310">
        <v>9.782</v>
      </c>
    </row>
    <row r="307" spans="1:12" ht="15" customHeight="1">
      <c r="A307" t="s">
        <v>1243</v>
      </c>
      <c r="B307" t="s">
        <v>517</v>
      </c>
      <c r="C307" t="s">
        <v>629</v>
      </c>
      <c r="D307" t="s">
        <v>929</v>
      </c>
      <c r="E307" t="s">
        <v>560</v>
      </c>
      <c r="F307" s="304">
        <v>1</v>
      </c>
      <c r="G307" t="s">
        <v>4</v>
      </c>
      <c r="H307" s="304">
        <v>0.7</v>
      </c>
      <c r="I307" t="s">
        <v>1158</v>
      </c>
      <c r="J307" s="310">
        <v>2.8620000000000001</v>
      </c>
      <c r="K307" s="310">
        <v>2.8620000000000001</v>
      </c>
      <c r="L307" s="310">
        <v>2.0030000000000001</v>
      </c>
    </row>
    <row r="308" spans="1:12" ht="15" customHeight="1">
      <c r="A308" t="s">
        <v>1243</v>
      </c>
      <c r="B308" t="s">
        <v>517</v>
      </c>
      <c r="C308" t="s">
        <v>630</v>
      </c>
      <c r="D308" t="s">
        <v>929</v>
      </c>
      <c r="E308" t="s">
        <v>560</v>
      </c>
      <c r="F308" s="304">
        <v>1</v>
      </c>
      <c r="G308" t="s">
        <v>4</v>
      </c>
      <c r="H308" s="304">
        <v>0.7</v>
      </c>
      <c r="I308" t="s">
        <v>1158</v>
      </c>
      <c r="J308" s="310">
        <v>3.4350000000000001</v>
      </c>
      <c r="K308" s="310">
        <v>3.4350000000000001</v>
      </c>
      <c r="L308" s="310">
        <v>2.4049999999999998</v>
      </c>
    </row>
    <row r="309" spans="1:12" ht="15" customHeight="1">
      <c r="A309" t="s">
        <v>1243</v>
      </c>
      <c r="B309" t="s">
        <v>517</v>
      </c>
      <c r="C309" t="s">
        <v>631</v>
      </c>
      <c r="D309" t="s">
        <v>929</v>
      </c>
      <c r="E309" t="s">
        <v>560</v>
      </c>
      <c r="F309" s="304">
        <v>1</v>
      </c>
      <c r="G309" t="s">
        <v>4</v>
      </c>
      <c r="H309" s="304">
        <v>0.7</v>
      </c>
      <c r="I309" t="s">
        <v>1158</v>
      </c>
      <c r="J309" s="310">
        <v>0.91600000000000004</v>
      </c>
      <c r="K309" s="310">
        <v>0.91600000000000004</v>
      </c>
      <c r="L309" s="310">
        <v>0.64100000000000001</v>
      </c>
    </row>
    <row r="310" spans="1:12" ht="15" customHeight="1">
      <c r="A310" t="s">
        <v>1243</v>
      </c>
      <c r="B310" t="s">
        <v>517</v>
      </c>
      <c r="C310" t="s">
        <v>148</v>
      </c>
      <c r="D310" t="s">
        <v>7</v>
      </c>
      <c r="E310" t="s">
        <v>561</v>
      </c>
      <c r="F310" s="304">
        <v>1</v>
      </c>
      <c r="G310" t="s">
        <v>4</v>
      </c>
      <c r="H310" s="304">
        <v>1</v>
      </c>
      <c r="I310" t="s">
        <v>1158</v>
      </c>
      <c r="J310" s="310">
        <v>14.97</v>
      </c>
      <c r="K310" s="310">
        <v>14.97</v>
      </c>
      <c r="L310" s="310">
        <v>14.97</v>
      </c>
    </row>
    <row r="311" spans="1:12" ht="15" customHeight="1">
      <c r="A311" t="s">
        <v>1243</v>
      </c>
      <c r="B311" t="s">
        <v>517</v>
      </c>
      <c r="C311" t="s">
        <v>149</v>
      </c>
      <c r="D311" t="s">
        <v>7</v>
      </c>
      <c r="E311" t="s">
        <v>561</v>
      </c>
      <c r="F311" s="304">
        <v>1</v>
      </c>
      <c r="G311" t="s">
        <v>4</v>
      </c>
      <c r="H311" s="304">
        <v>1</v>
      </c>
      <c r="I311" t="s">
        <v>1158</v>
      </c>
      <c r="J311" s="310">
        <v>21</v>
      </c>
      <c r="K311" s="310">
        <v>21</v>
      </c>
      <c r="L311" s="310">
        <v>21</v>
      </c>
    </row>
    <row r="312" spans="1:12" ht="15" customHeight="1">
      <c r="A312" t="s">
        <v>1243</v>
      </c>
      <c r="B312" t="s">
        <v>517</v>
      </c>
      <c r="C312" t="s">
        <v>613</v>
      </c>
      <c r="D312" t="s">
        <v>607</v>
      </c>
      <c r="E312" t="s">
        <v>561</v>
      </c>
      <c r="F312" s="304">
        <v>1</v>
      </c>
      <c r="G312" t="s">
        <v>4</v>
      </c>
      <c r="H312" s="304">
        <v>0.69999</v>
      </c>
      <c r="I312" t="s">
        <v>1158</v>
      </c>
      <c r="J312" s="310">
        <v>1.0780000000000001</v>
      </c>
      <c r="K312" s="310">
        <v>1.0780000000000001</v>
      </c>
      <c r="L312" s="310">
        <v>0.755</v>
      </c>
    </row>
    <row r="313" spans="1:12" ht="15" customHeight="1">
      <c r="A313" t="s">
        <v>1243</v>
      </c>
      <c r="B313" t="s">
        <v>517</v>
      </c>
      <c r="C313" t="s">
        <v>616</v>
      </c>
      <c r="D313" t="s">
        <v>607</v>
      </c>
      <c r="E313" t="s">
        <v>561</v>
      </c>
      <c r="F313" s="304">
        <v>1</v>
      </c>
      <c r="G313" t="s">
        <v>4</v>
      </c>
      <c r="H313" s="304">
        <v>0.69999</v>
      </c>
      <c r="I313" t="s">
        <v>1158</v>
      </c>
      <c r="J313" s="310">
        <v>9.9000000000000005E-2</v>
      </c>
      <c r="K313" s="310">
        <v>9.9000000000000005E-2</v>
      </c>
      <c r="L313" s="310">
        <v>6.9000000000000006E-2</v>
      </c>
    </row>
    <row r="314" spans="1:12" ht="15" customHeight="1">
      <c r="A314" t="s">
        <v>1243</v>
      </c>
      <c r="B314" t="s">
        <v>517</v>
      </c>
      <c r="C314" t="s">
        <v>617</v>
      </c>
      <c r="D314" t="s">
        <v>607</v>
      </c>
      <c r="E314" t="s">
        <v>561</v>
      </c>
      <c r="F314" s="304">
        <v>1</v>
      </c>
      <c r="G314" t="s">
        <v>4</v>
      </c>
      <c r="H314" s="304">
        <v>0.69999</v>
      </c>
      <c r="I314" t="s">
        <v>1158</v>
      </c>
      <c r="J314" s="310">
        <v>9.9000000000000005E-2</v>
      </c>
      <c r="K314" s="310">
        <v>9.9000000000000005E-2</v>
      </c>
      <c r="L314" s="310">
        <v>6.9000000000000006E-2</v>
      </c>
    </row>
    <row r="315" spans="1:12" ht="15" hidden="1" customHeight="1">
      <c r="A315" t="s">
        <v>1243</v>
      </c>
      <c r="B315" t="s">
        <v>517</v>
      </c>
      <c r="C315" t="s">
        <v>1257</v>
      </c>
      <c r="D315" t="s">
        <v>607</v>
      </c>
      <c r="E315" t="s">
        <v>560</v>
      </c>
      <c r="F315" s="304">
        <v>1</v>
      </c>
      <c r="G315" t="s">
        <v>4</v>
      </c>
      <c r="H315" s="304">
        <v>1</v>
      </c>
      <c r="I315" t="s">
        <v>1159</v>
      </c>
      <c r="J315" s="310">
        <v>50</v>
      </c>
      <c r="K315" s="310">
        <v>50</v>
      </c>
      <c r="L315" s="310">
        <v>50</v>
      </c>
    </row>
    <row r="316" spans="1:12" ht="15" hidden="1" customHeight="1">
      <c r="A316" t="s">
        <v>1243</v>
      </c>
      <c r="B316" t="s">
        <v>517</v>
      </c>
      <c r="C316" t="s">
        <v>1260</v>
      </c>
      <c r="D316" t="s">
        <v>1162</v>
      </c>
      <c r="E316" t="s">
        <v>559</v>
      </c>
      <c r="F316" s="304">
        <v>0.15</v>
      </c>
      <c r="G316" t="s">
        <v>6</v>
      </c>
      <c r="H316" s="304">
        <v>0.15</v>
      </c>
      <c r="I316" t="s">
        <v>1159</v>
      </c>
      <c r="J316" s="310">
        <v>165.95</v>
      </c>
      <c r="K316" s="310">
        <v>24.893999999999998</v>
      </c>
      <c r="L316" s="310">
        <v>24.893999999999998</v>
      </c>
    </row>
    <row r="317" spans="1:12" ht="15" hidden="1" customHeight="1">
      <c r="A317" t="s">
        <v>1243</v>
      </c>
      <c r="B317" t="s">
        <v>517</v>
      </c>
      <c r="C317" t="s">
        <v>1261</v>
      </c>
      <c r="D317" t="s">
        <v>1162</v>
      </c>
      <c r="E317" t="s">
        <v>559</v>
      </c>
      <c r="F317" s="304">
        <v>0.15</v>
      </c>
      <c r="G317" t="s">
        <v>6</v>
      </c>
      <c r="H317" s="304">
        <v>0.15</v>
      </c>
      <c r="I317" t="s">
        <v>1159</v>
      </c>
      <c r="J317" s="310">
        <v>137.88</v>
      </c>
      <c r="K317" s="310">
        <v>20.683</v>
      </c>
      <c r="L317" s="310">
        <v>20.683</v>
      </c>
    </row>
    <row r="318" spans="1:12" ht="15" hidden="1" customHeight="1">
      <c r="A318" t="s">
        <v>1243</v>
      </c>
      <c r="B318" t="s">
        <v>1244</v>
      </c>
      <c r="C318" t="s">
        <v>1245</v>
      </c>
      <c r="D318" t="s">
        <v>30</v>
      </c>
      <c r="E318" t="s">
        <v>561</v>
      </c>
      <c r="F318" s="304">
        <v>1</v>
      </c>
      <c r="G318" t="s">
        <v>4</v>
      </c>
      <c r="H318" s="304">
        <v>0.6</v>
      </c>
      <c r="I318" t="s">
        <v>1159</v>
      </c>
      <c r="J318" s="310">
        <v>7.2</v>
      </c>
      <c r="K318" s="310">
        <v>7.2</v>
      </c>
      <c r="L318" s="310">
        <v>4.32</v>
      </c>
    </row>
    <row r="319" spans="1:12" ht="15" customHeight="1">
      <c r="A319" t="s">
        <v>1243</v>
      </c>
      <c r="B319" t="s">
        <v>820</v>
      </c>
      <c r="C319" t="s">
        <v>909</v>
      </c>
      <c r="D319" t="s">
        <v>950</v>
      </c>
      <c r="E319" t="s">
        <v>560</v>
      </c>
      <c r="F319" s="304">
        <v>1</v>
      </c>
      <c r="G319" t="s">
        <v>4</v>
      </c>
      <c r="H319" s="304">
        <v>0.75</v>
      </c>
      <c r="I319" t="s">
        <v>1158</v>
      </c>
      <c r="J319" s="310">
        <v>2088</v>
      </c>
      <c r="K319" s="310">
        <v>2088</v>
      </c>
      <c r="L319" s="310">
        <v>1566</v>
      </c>
    </row>
    <row r="320" spans="1:12" ht="15" customHeight="1">
      <c r="A320" t="s">
        <v>1243</v>
      </c>
      <c r="B320" t="s">
        <v>820</v>
      </c>
      <c r="C320" t="s">
        <v>445</v>
      </c>
      <c r="D320" t="s">
        <v>7</v>
      </c>
      <c r="E320" t="s">
        <v>561</v>
      </c>
      <c r="F320" s="304">
        <v>1</v>
      </c>
      <c r="G320" t="s">
        <v>4</v>
      </c>
      <c r="H320" s="304">
        <v>1</v>
      </c>
      <c r="I320" t="s">
        <v>1158</v>
      </c>
      <c r="J320" s="310">
        <v>10.005000000000001</v>
      </c>
      <c r="K320" s="310">
        <v>10.005000000000001</v>
      </c>
      <c r="L320" s="310">
        <v>10.005000000000001</v>
      </c>
    </row>
    <row r="321" spans="1:12" ht="15" customHeight="1">
      <c r="A321" t="s">
        <v>1243</v>
      </c>
      <c r="B321" t="s">
        <v>820</v>
      </c>
      <c r="C321" t="s">
        <v>444</v>
      </c>
      <c r="D321" t="s">
        <v>7</v>
      </c>
      <c r="E321" t="s">
        <v>561</v>
      </c>
      <c r="F321" s="304">
        <v>1</v>
      </c>
      <c r="G321" t="s">
        <v>4</v>
      </c>
      <c r="H321" s="304">
        <v>1</v>
      </c>
      <c r="I321" t="s">
        <v>1158</v>
      </c>
      <c r="J321" s="310">
        <v>19.402999999999999</v>
      </c>
      <c r="K321" s="310">
        <v>19.402999999999999</v>
      </c>
      <c r="L321" s="310">
        <v>19.402999999999999</v>
      </c>
    </row>
    <row r="322" spans="1:12" ht="15" customHeight="1">
      <c r="A322" t="s">
        <v>1243</v>
      </c>
      <c r="B322" t="s">
        <v>820</v>
      </c>
      <c r="C322" t="s">
        <v>446</v>
      </c>
      <c r="D322" t="s">
        <v>7</v>
      </c>
      <c r="E322" t="s">
        <v>561</v>
      </c>
      <c r="F322" s="304">
        <v>1</v>
      </c>
      <c r="G322" t="s">
        <v>4</v>
      </c>
      <c r="H322" s="304">
        <v>1</v>
      </c>
      <c r="I322" t="s">
        <v>1158</v>
      </c>
      <c r="J322" s="310">
        <v>5.7759999999999998</v>
      </c>
      <c r="K322" s="310">
        <v>5.7759999999999998</v>
      </c>
      <c r="L322" s="310">
        <v>5.7759999999999998</v>
      </c>
    </row>
    <row r="323" spans="1:12" ht="15" customHeight="1">
      <c r="A323" t="s">
        <v>1243</v>
      </c>
      <c r="B323" t="s">
        <v>820</v>
      </c>
      <c r="C323" t="s">
        <v>495</v>
      </c>
      <c r="D323" t="s">
        <v>7</v>
      </c>
      <c r="E323" t="s">
        <v>561</v>
      </c>
      <c r="F323" s="304">
        <v>1</v>
      </c>
      <c r="G323" t="s">
        <v>4</v>
      </c>
      <c r="H323" s="304">
        <v>1</v>
      </c>
      <c r="I323" t="s">
        <v>1158</v>
      </c>
      <c r="J323" s="310">
        <v>23</v>
      </c>
      <c r="K323" s="310">
        <v>23</v>
      </c>
      <c r="L323" s="310">
        <v>23</v>
      </c>
    </row>
    <row r="324" spans="1:12" ht="15" customHeight="1">
      <c r="A324" t="s">
        <v>1243</v>
      </c>
      <c r="B324" t="s">
        <v>820</v>
      </c>
      <c r="C324" t="s">
        <v>447</v>
      </c>
      <c r="D324" t="s">
        <v>7</v>
      </c>
      <c r="E324" t="s">
        <v>561</v>
      </c>
      <c r="F324" s="304">
        <v>1</v>
      </c>
      <c r="G324" t="s">
        <v>4</v>
      </c>
      <c r="H324" s="304">
        <v>1</v>
      </c>
      <c r="I324" t="s">
        <v>1158</v>
      </c>
      <c r="J324" s="310">
        <v>4.8</v>
      </c>
      <c r="K324" s="310">
        <v>4.8</v>
      </c>
      <c r="L324" s="310">
        <v>4.8</v>
      </c>
    </row>
    <row r="325" spans="1:12" ht="15" customHeight="1">
      <c r="A325" t="s">
        <v>1243</v>
      </c>
      <c r="B325" t="s">
        <v>820</v>
      </c>
      <c r="C325" t="s">
        <v>881</v>
      </c>
      <c r="D325" t="s">
        <v>607</v>
      </c>
      <c r="E325" t="s">
        <v>565</v>
      </c>
      <c r="F325" s="304">
        <v>1</v>
      </c>
      <c r="G325" t="s">
        <v>4</v>
      </c>
      <c r="H325" s="304">
        <v>1</v>
      </c>
      <c r="I325" t="s">
        <v>1158</v>
      </c>
      <c r="J325" s="310">
        <v>4.9939999999999998</v>
      </c>
      <c r="K325" s="310">
        <v>4.9939999999999998</v>
      </c>
      <c r="L325" s="310">
        <v>4.9939999999999998</v>
      </c>
    </row>
    <row r="326" spans="1:12" ht="15" customHeight="1">
      <c r="A326" t="s">
        <v>1243</v>
      </c>
      <c r="B326" t="s">
        <v>820</v>
      </c>
      <c r="C326" t="s">
        <v>423</v>
      </c>
      <c r="D326" t="s">
        <v>1162</v>
      </c>
      <c r="E326" t="s">
        <v>565</v>
      </c>
      <c r="F326" s="304">
        <v>0.5</v>
      </c>
      <c r="G326" t="s">
        <v>6</v>
      </c>
      <c r="H326" s="304">
        <v>0.5</v>
      </c>
      <c r="I326" t="s">
        <v>1158</v>
      </c>
      <c r="J326" s="310">
        <v>8.1999999999999993</v>
      </c>
      <c r="K326" s="310">
        <v>4.0999999999999996</v>
      </c>
      <c r="L326" s="310">
        <v>4.0999999999999996</v>
      </c>
    </row>
    <row r="327" spans="1:12" ht="15" customHeight="1">
      <c r="A327" t="s">
        <v>1243</v>
      </c>
      <c r="B327" t="s">
        <v>820</v>
      </c>
      <c r="C327" t="s">
        <v>424</v>
      </c>
      <c r="D327" t="s">
        <v>1162</v>
      </c>
      <c r="E327" t="s">
        <v>565</v>
      </c>
      <c r="F327" s="304">
        <v>0.5</v>
      </c>
      <c r="G327" t="s">
        <v>6</v>
      </c>
      <c r="H327" s="304">
        <v>0.5</v>
      </c>
      <c r="I327" t="s">
        <v>1158</v>
      </c>
      <c r="J327" s="310">
        <v>12.3</v>
      </c>
      <c r="K327" s="310">
        <v>6.15</v>
      </c>
      <c r="L327" s="310">
        <v>6.15</v>
      </c>
    </row>
    <row r="328" spans="1:12" ht="15" customHeight="1">
      <c r="A328" t="s">
        <v>1243</v>
      </c>
      <c r="B328" t="s">
        <v>820</v>
      </c>
      <c r="C328" t="s">
        <v>425</v>
      </c>
      <c r="D328" t="s">
        <v>1162</v>
      </c>
      <c r="E328" t="s">
        <v>565</v>
      </c>
      <c r="F328" s="304">
        <v>0.5</v>
      </c>
      <c r="G328" t="s">
        <v>6</v>
      </c>
      <c r="H328" s="304">
        <v>0.5</v>
      </c>
      <c r="I328" t="s">
        <v>1158</v>
      </c>
      <c r="J328" s="310">
        <v>8.1999999999999993</v>
      </c>
      <c r="K328" s="310">
        <v>4.0999999999999996</v>
      </c>
      <c r="L328" s="310">
        <v>4.0999999999999996</v>
      </c>
    </row>
    <row r="329" spans="1:12" ht="15" customHeight="1">
      <c r="A329" t="s">
        <v>1243</v>
      </c>
      <c r="B329" t="s">
        <v>820</v>
      </c>
      <c r="C329" t="s">
        <v>428</v>
      </c>
      <c r="D329" t="s">
        <v>1162</v>
      </c>
      <c r="E329" t="s">
        <v>565</v>
      </c>
      <c r="F329" s="304">
        <v>0.5</v>
      </c>
      <c r="G329" t="s">
        <v>6</v>
      </c>
      <c r="H329" s="304">
        <v>0.5</v>
      </c>
      <c r="I329" t="s">
        <v>1158</v>
      </c>
      <c r="J329" s="310">
        <v>20</v>
      </c>
      <c r="K329" s="310">
        <v>10</v>
      </c>
      <c r="L329" s="310">
        <v>10</v>
      </c>
    </row>
    <row r="330" spans="1:12" ht="15" customHeight="1">
      <c r="A330" t="s">
        <v>1243</v>
      </c>
      <c r="B330" t="s">
        <v>820</v>
      </c>
      <c r="C330" t="s">
        <v>94</v>
      </c>
      <c r="D330" t="s">
        <v>1162</v>
      </c>
      <c r="E330" t="s">
        <v>565</v>
      </c>
      <c r="F330" s="304">
        <v>0.5</v>
      </c>
      <c r="G330" t="s">
        <v>6</v>
      </c>
      <c r="H330" s="304">
        <v>0.5</v>
      </c>
      <c r="I330" t="s">
        <v>1158</v>
      </c>
      <c r="J330" s="310">
        <v>2.4</v>
      </c>
      <c r="K330" s="310">
        <v>1.2</v>
      </c>
      <c r="L330" s="310">
        <v>1.2</v>
      </c>
    </row>
    <row r="331" spans="1:12" ht="15" customHeight="1">
      <c r="A331" t="s">
        <v>1243</v>
      </c>
      <c r="B331" t="s">
        <v>820</v>
      </c>
      <c r="C331" t="s">
        <v>426</v>
      </c>
      <c r="D331" t="s">
        <v>1162</v>
      </c>
      <c r="E331" t="s">
        <v>565</v>
      </c>
      <c r="F331" s="304">
        <v>0.5</v>
      </c>
      <c r="G331" t="s">
        <v>6</v>
      </c>
      <c r="H331" s="304">
        <v>0.5</v>
      </c>
      <c r="I331" t="s">
        <v>1158</v>
      </c>
      <c r="J331" s="310">
        <v>6.15</v>
      </c>
      <c r="K331" s="310">
        <v>3.0750000000000002</v>
      </c>
      <c r="L331" s="310">
        <v>3.0750000000000002</v>
      </c>
    </row>
    <row r="332" spans="1:12" ht="15" customHeight="1">
      <c r="A332" t="s">
        <v>1243</v>
      </c>
      <c r="B332" t="s">
        <v>820</v>
      </c>
      <c r="C332" t="s">
        <v>635</v>
      </c>
      <c r="D332" t="s">
        <v>1162</v>
      </c>
      <c r="E332" t="s">
        <v>565</v>
      </c>
      <c r="F332" s="304">
        <v>0.5</v>
      </c>
      <c r="G332" t="s">
        <v>6</v>
      </c>
      <c r="H332" s="304">
        <v>0.5</v>
      </c>
      <c r="I332" t="s">
        <v>1158</v>
      </c>
      <c r="J332" s="310">
        <v>10</v>
      </c>
      <c r="K332" s="310">
        <v>5</v>
      </c>
      <c r="L332" s="310">
        <v>5</v>
      </c>
    </row>
    <row r="333" spans="1:12" ht="15" customHeight="1">
      <c r="A333" t="s">
        <v>1243</v>
      </c>
      <c r="B333" t="s">
        <v>820</v>
      </c>
      <c r="C333" t="s">
        <v>427</v>
      </c>
      <c r="D333" t="s">
        <v>1162</v>
      </c>
      <c r="E333" t="s">
        <v>565</v>
      </c>
      <c r="F333" s="304">
        <v>0.5</v>
      </c>
      <c r="G333" t="s">
        <v>6</v>
      </c>
      <c r="H333" s="304">
        <v>0.5</v>
      </c>
      <c r="I333" t="s">
        <v>1158</v>
      </c>
      <c r="J333" s="310">
        <v>12.3</v>
      </c>
      <c r="K333" s="310">
        <v>6.15</v>
      </c>
      <c r="L333" s="310">
        <v>6.15</v>
      </c>
    </row>
    <row r="334" spans="1:12" ht="15" customHeight="1">
      <c r="A334" t="s">
        <v>502</v>
      </c>
      <c r="B334" t="s">
        <v>502</v>
      </c>
      <c r="C334" t="s">
        <v>914</v>
      </c>
      <c r="D334" t="s">
        <v>25</v>
      </c>
      <c r="E334" t="s">
        <v>561</v>
      </c>
      <c r="F334" s="304">
        <v>1</v>
      </c>
      <c r="G334" t="s">
        <v>4</v>
      </c>
      <c r="H334" s="304">
        <v>1</v>
      </c>
      <c r="I334" t="s">
        <v>1158</v>
      </c>
      <c r="J334" s="310">
        <v>17</v>
      </c>
      <c r="K334" s="310">
        <v>17</v>
      </c>
      <c r="L334" s="310">
        <v>17</v>
      </c>
    </row>
    <row r="335" spans="1:12" ht="15" customHeight="1">
      <c r="A335" t="s">
        <v>502</v>
      </c>
      <c r="B335" t="s">
        <v>502</v>
      </c>
      <c r="C335" t="s">
        <v>432</v>
      </c>
      <c r="D335" t="s">
        <v>25</v>
      </c>
      <c r="E335" t="s">
        <v>561</v>
      </c>
      <c r="F335" s="304">
        <v>1</v>
      </c>
      <c r="G335" t="s">
        <v>4</v>
      </c>
      <c r="H335" s="304">
        <v>1</v>
      </c>
      <c r="I335" t="s">
        <v>1158</v>
      </c>
      <c r="J335" s="310">
        <v>9</v>
      </c>
      <c r="K335" s="310">
        <v>9</v>
      </c>
      <c r="L335" s="310">
        <v>9</v>
      </c>
    </row>
    <row r="336" spans="1:12" ht="15" customHeight="1">
      <c r="A336" t="s">
        <v>502</v>
      </c>
      <c r="B336" t="s">
        <v>502</v>
      </c>
      <c r="C336" t="s">
        <v>1263</v>
      </c>
      <c r="D336" t="s">
        <v>25</v>
      </c>
      <c r="E336" t="s">
        <v>561</v>
      </c>
      <c r="F336" s="304">
        <v>1</v>
      </c>
      <c r="G336" t="s">
        <v>4</v>
      </c>
      <c r="H336" s="304">
        <v>1</v>
      </c>
      <c r="I336" t="s">
        <v>1158</v>
      </c>
      <c r="J336" s="310">
        <v>6.4</v>
      </c>
      <c r="K336" s="310">
        <v>6.4</v>
      </c>
      <c r="L336" s="310">
        <v>6.4</v>
      </c>
    </row>
    <row r="337" spans="1:12" ht="15" customHeight="1">
      <c r="A337" t="s">
        <v>502</v>
      </c>
      <c r="B337" t="s">
        <v>502</v>
      </c>
      <c r="C337" t="s">
        <v>915</v>
      </c>
      <c r="D337" t="s">
        <v>25</v>
      </c>
      <c r="E337" t="s">
        <v>561</v>
      </c>
      <c r="F337" s="304">
        <v>1</v>
      </c>
      <c r="G337" t="s">
        <v>4</v>
      </c>
      <c r="H337" s="304">
        <v>1</v>
      </c>
      <c r="I337" t="s">
        <v>1158</v>
      </c>
      <c r="J337" s="310">
        <v>19</v>
      </c>
      <c r="K337" s="310">
        <v>19</v>
      </c>
      <c r="L337" s="310">
        <v>19</v>
      </c>
    </row>
    <row r="338" spans="1:12" ht="15" customHeight="1">
      <c r="A338" t="s">
        <v>502</v>
      </c>
      <c r="B338" t="s">
        <v>502</v>
      </c>
      <c r="C338" t="s">
        <v>1264</v>
      </c>
      <c r="D338" t="s">
        <v>25</v>
      </c>
      <c r="E338" t="s">
        <v>561</v>
      </c>
      <c r="F338" s="304">
        <v>1</v>
      </c>
      <c r="G338" t="s">
        <v>4</v>
      </c>
      <c r="H338" s="304">
        <v>1</v>
      </c>
      <c r="I338" t="s">
        <v>1158</v>
      </c>
      <c r="J338" s="310">
        <v>0.39400000000000002</v>
      </c>
      <c r="K338" s="310">
        <v>0.39400000000000002</v>
      </c>
      <c r="L338" s="310">
        <v>0.39400000000000002</v>
      </c>
    </row>
    <row r="339" spans="1:12" ht="15" customHeight="1">
      <c r="A339" t="s">
        <v>502</v>
      </c>
      <c r="B339" t="s">
        <v>502</v>
      </c>
      <c r="C339" t="s">
        <v>1265</v>
      </c>
      <c r="D339" t="s">
        <v>25</v>
      </c>
      <c r="E339" t="s">
        <v>561</v>
      </c>
      <c r="F339" s="304">
        <v>1</v>
      </c>
      <c r="G339" t="s">
        <v>4</v>
      </c>
      <c r="H339" s="304">
        <v>1</v>
      </c>
      <c r="I339" t="s">
        <v>1158</v>
      </c>
      <c r="J339" s="310">
        <v>34</v>
      </c>
      <c r="K339" s="310">
        <v>34</v>
      </c>
      <c r="L339" s="310">
        <v>34</v>
      </c>
    </row>
    <row r="340" spans="1:12" ht="15" customHeight="1">
      <c r="A340" t="s">
        <v>502</v>
      </c>
      <c r="B340" t="s">
        <v>502</v>
      </c>
      <c r="C340" t="s">
        <v>1266</v>
      </c>
      <c r="D340" t="s">
        <v>25</v>
      </c>
      <c r="E340" t="s">
        <v>561</v>
      </c>
      <c r="F340" s="304">
        <v>1</v>
      </c>
      <c r="G340" t="s">
        <v>4</v>
      </c>
      <c r="H340" s="304">
        <v>1</v>
      </c>
      <c r="I340" t="s">
        <v>1158</v>
      </c>
      <c r="J340" s="310">
        <v>3.65</v>
      </c>
      <c r="K340" s="310">
        <v>3.65</v>
      </c>
      <c r="L340" s="310">
        <v>3.65</v>
      </c>
    </row>
    <row r="341" spans="1:12" ht="15" customHeight="1">
      <c r="A341" t="s">
        <v>502</v>
      </c>
      <c r="B341" t="s">
        <v>502</v>
      </c>
      <c r="C341" t="s">
        <v>1267</v>
      </c>
      <c r="D341" t="s">
        <v>25</v>
      </c>
      <c r="E341" t="s">
        <v>561</v>
      </c>
      <c r="F341" s="304">
        <v>1</v>
      </c>
      <c r="G341" t="s">
        <v>4</v>
      </c>
      <c r="H341" s="304">
        <v>1</v>
      </c>
      <c r="I341" t="s">
        <v>1158</v>
      </c>
      <c r="J341" s="310">
        <v>4.26</v>
      </c>
      <c r="K341" s="310">
        <v>4.26</v>
      </c>
      <c r="L341" s="310">
        <v>4.26</v>
      </c>
    </row>
    <row r="342" spans="1:12" ht="15" customHeight="1">
      <c r="A342" t="s">
        <v>502</v>
      </c>
      <c r="B342" t="s">
        <v>502</v>
      </c>
      <c r="C342" t="s">
        <v>442</v>
      </c>
      <c r="D342" t="s">
        <v>25</v>
      </c>
      <c r="E342" t="s">
        <v>561</v>
      </c>
      <c r="F342" s="304">
        <v>1</v>
      </c>
      <c r="G342" t="s">
        <v>4</v>
      </c>
      <c r="H342" s="304">
        <v>1</v>
      </c>
      <c r="I342" t="s">
        <v>1158</v>
      </c>
      <c r="J342" s="310">
        <v>12</v>
      </c>
      <c r="K342" s="310">
        <v>12</v>
      </c>
      <c r="L342" s="310">
        <v>12</v>
      </c>
    </row>
    <row r="343" spans="1:12" ht="15" customHeight="1">
      <c r="A343" t="s">
        <v>502</v>
      </c>
      <c r="B343" t="s">
        <v>502</v>
      </c>
      <c r="C343" t="s">
        <v>442</v>
      </c>
      <c r="D343" t="s">
        <v>30</v>
      </c>
      <c r="E343" t="s">
        <v>561</v>
      </c>
      <c r="F343" s="304">
        <v>1</v>
      </c>
      <c r="G343" t="s">
        <v>4</v>
      </c>
      <c r="H343" s="304">
        <v>1</v>
      </c>
      <c r="I343" t="s">
        <v>1158</v>
      </c>
      <c r="J343" s="310">
        <v>6.6609999999999996</v>
      </c>
      <c r="K343" s="310">
        <v>6.6609999999999996</v>
      </c>
      <c r="L343" s="310">
        <v>6.6609999999999996</v>
      </c>
    </row>
    <row r="344" spans="1:12" ht="15" customHeight="1">
      <c r="A344" t="s">
        <v>502</v>
      </c>
      <c r="B344" t="s">
        <v>502</v>
      </c>
      <c r="C344" t="s">
        <v>144</v>
      </c>
      <c r="D344" t="s">
        <v>30</v>
      </c>
      <c r="E344" t="s">
        <v>561</v>
      </c>
      <c r="F344" s="304">
        <v>1</v>
      </c>
      <c r="G344" t="s">
        <v>4</v>
      </c>
      <c r="H344" s="304">
        <v>1</v>
      </c>
      <c r="I344" t="s">
        <v>1158</v>
      </c>
      <c r="J344" s="310">
        <v>7</v>
      </c>
      <c r="K344" s="310">
        <v>7</v>
      </c>
      <c r="L344" s="310">
        <v>7</v>
      </c>
    </row>
    <row r="345" spans="1:12" ht="15" customHeight="1">
      <c r="A345" t="s">
        <v>502</v>
      </c>
      <c r="B345" t="s">
        <v>502</v>
      </c>
      <c r="C345" t="s">
        <v>443</v>
      </c>
      <c r="D345" t="s">
        <v>30</v>
      </c>
      <c r="E345" t="s">
        <v>561</v>
      </c>
      <c r="F345" s="304">
        <v>1</v>
      </c>
      <c r="G345" t="s">
        <v>4</v>
      </c>
      <c r="H345" s="304">
        <v>1</v>
      </c>
      <c r="I345" t="s">
        <v>1158</v>
      </c>
      <c r="J345" s="310">
        <v>5.4</v>
      </c>
      <c r="K345" s="310">
        <v>5.4</v>
      </c>
      <c r="L345" s="310">
        <v>5.4</v>
      </c>
    </row>
    <row r="346" spans="1:12" ht="15" customHeight="1">
      <c r="A346" t="s">
        <v>502</v>
      </c>
      <c r="B346" t="s">
        <v>502</v>
      </c>
      <c r="C346" t="s">
        <v>266</v>
      </c>
      <c r="D346" t="s">
        <v>929</v>
      </c>
      <c r="E346" t="s">
        <v>561</v>
      </c>
      <c r="F346" s="304">
        <v>1</v>
      </c>
      <c r="G346" t="s">
        <v>4</v>
      </c>
      <c r="H346" s="304">
        <v>0.999</v>
      </c>
      <c r="I346" t="s">
        <v>1158</v>
      </c>
      <c r="J346" s="310">
        <v>1</v>
      </c>
      <c r="K346" s="310">
        <v>1</v>
      </c>
      <c r="L346" s="310">
        <v>0.999</v>
      </c>
    </row>
    <row r="347" spans="1:12" ht="15" customHeight="1">
      <c r="A347" t="s">
        <v>502</v>
      </c>
      <c r="B347" t="s">
        <v>502</v>
      </c>
      <c r="C347" t="s">
        <v>258</v>
      </c>
      <c r="D347" t="s">
        <v>929</v>
      </c>
      <c r="E347" t="s">
        <v>561</v>
      </c>
      <c r="F347" s="304">
        <v>1</v>
      </c>
      <c r="G347" t="s">
        <v>4</v>
      </c>
      <c r="H347" s="304">
        <v>0.999</v>
      </c>
      <c r="I347" t="s">
        <v>1158</v>
      </c>
      <c r="J347" s="310">
        <v>1.9</v>
      </c>
      <c r="K347" s="310">
        <v>1.9</v>
      </c>
      <c r="L347" s="310">
        <v>1.8979999999999999</v>
      </c>
    </row>
    <row r="348" spans="1:12" ht="15" customHeight="1">
      <c r="A348" t="s">
        <v>502</v>
      </c>
      <c r="B348" t="s">
        <v>502</v>
      </c>
      <c r="C348" t="s">
        <v>503</v>
      </c>
      <c r="D348" t="s">
        <v>929</v>
      </c>
      <c r="E348" t="s">
        <v>561</v>
      </c>
      <c r="F348" s="304">
        <v>1</v>
      </c>
      <c r="G348" t="s">
        <v>4</v>
      </c>
      <c r="H348" s="304">
        <v>0.999</v>
      </c>
      <c r="I348" t="s">
        <v>1158</v>
      </c>
      <c r="J348" s="310">
        <v>1.1299999999999999</v>
      </c>
      <c r="K348" s="310">
        <v>1.1299999999999999</v>
      </c>
      <c r="L348" s="310">
        <v>1.129</v>
      </c>
    </row>
    <row r="349" spans="1:12" ht="15" customHeight="1">
      <c r="A349" t="s">
        <v>502</v>
      </c>
      <c r="B349" t="s">
        <v>502</v>
      </c>
      <c r="C349" t="s">
        <v>260</v>
      </c>
      <c r="D349" t="s">
        <v>929</v>
      </c>
      <c r="E349" t="s">
        <v>561</v>
      </c>
      <c r="F349" s="304">
        <v>1</v>
      </c>
      <c r="G349" t="s">
        <v>4</v>
      </c>
      <c r="H349" s="304">
        <v>0.999</v>
      </c>
      <c r="I349" t="s">
        <v>1158</v>
      </c>
      <c r="J349" s="310">
        <v>2.2000000000000002</v>
      </c>
      <c r="K349" s="310">
        <v>2.2000000000000002</v>
      </c>
      <c r="L349" s="310">
        <v>2.198</v>
      </c>
    </row>
    <row r="350" spans="1:12" ht="15" customHeight="1">
      <c r="A350" t="s">
        <v>502</v>
      </c>
      <c r="B350" t="s">
        <v>502</v>
      </c>
      <c r="C350" t="s">
        <v>261</v>
      </c>
      <c r="D350" t="s">
        <v>929</v>
      </c>
      <c r="E350" t="s">
        <v>561</v>
      </c>
      <c r="F350" s="304">
        <v>1</v>
      </c>
      <c r="G350" t="s">
        <v>4</v>
      </c>
      <c r="H350" s="304">
        <v>0.999</v>
      </c>
      <c r="I350" t="s">
        <v>1158</v>
      </c>
      <c r="J350" s="310">
        <v>1.1200000000000001</v>
      </c>
      <c r="K350" s="310">
        <v>1.1200000000000001</v>
      </c>
      <c r="L350" s="310">
        <v>1.119</v>
      </c>
    </row>
    <row r="351" spans="1:12" ht="15" customHeight="1">
      <c r="A351" t="s">
        <v>502</v>
      </c>
      <c r="B351" t="s">
        <v>502</v>
      </c>
      <c r="C351" t="s">
        <v>262</v>
      </c>
      <c r="D351" t="s">
        <v>929</v>
      </c>
      <c r="E351" t="s">
        <v>561</v>
      </c>
      <c r="F351" s="304">
        <v>1</v>
      </c>
      <c r="G351" t="s">
        <v>4</v>
      </c>
      <c r="H351" s="304">
        <v>0.999</v>
      </c>
      <c r="I351" t="s">
        <v>1158</v>
      </c>
      <c r="J351" s="310">
        <v>2.5</v>
      </c>
      <c r="K351" s="310">
        <v>2.5</v>
      </c>
      <c r="L351" s="310">
        <v>2.4980000000000002</v>
      </c>
    </row>
    <row r="352" spans="1:12" ht="15" customHeight="1">
      <c r="A352" t="s">
        <v>502</v>
      </c>
      <c r="B352" t="s">
        <v>502</v>
      </c>
      <c r="C352" t="s">
        <v>264</v>
      </c>
      <c r="D352" t="s">
        <v>929</v>
      </c>
      <c r="E352" t="s">
        <v>560</v>
      </c>
      <c r="F352" s="304">
        <v>1</v>
      </c>
      <c r="G352" t="s">
        <v>4</v>
      </c>
      <c r="H352" s="304">
        <v>0.49976999999999999</v>
      </c>
      <c r="I352" t="s">
        <v>1158</v>
      </c>
      <c r="J352" s="310">
        <v>126</v>
      </c>
      <c r="K352" s="310">
        <v>126</v>
      </c>
      <c r="L352" s="310">
        <v>62.970999999999997</v>
      </c>
    </row>
    <row r="353" spans="1:12" ht="15" customHeight="1">
      <c r="A353" t="s">
        <v>502</v>
      </c>
      <c r="B353" t="s">
        <v>502</v>
      </c>
      <c r="C353" t="s">
        <v>504</v>
      </c>
      <c r="D353" t="s">
        <v>929</v>
      </c>
      <c r="E353" t="s">
        <v>561</v>
      </c>
      <c r="F353" s="304">
        <v>1</v>
      </c>
      <c r="G353" t="s">
        <v>4</v>
      </c>
      <c r="H353" s="304">
        <v>0.999</v>
      </c>
      <c r="I353" t="s">
        <v>1158</v>
      </c>
      <c r="J353" s="310">
        <v>0.39</v>
      </c>
      <c r="K353" s="310">
        <v>0.39</v>
      </c>
      <c r="L353" s="310">
        <v>0.39</v>
      </c>
    </row>
    <row r="354" spans="1:12" ht="15" customHeight="1">
      <c r="A354" t="s">
        <v>502</v>
      </c>
      <c r="B354" t="s">
        <v>502</v>
      </c>
      <c r="C354" t="s">
        <v>268</v>
      </c>
      <c r="D354" t="s">
        <v>929</v>
      </c>
      <c r="E354" t="s">
        <v>560</v>
      </c>
      <c r="F354" s="304">
        <v>1</v>
      </c>
      <c r="G354" t="s">
        <v>4</v>
      </c>
      <c r="H354" s="304">
        <v>0.49976999999999999</v>
      </c>
      <c r="I354" t="s">
        <v>1158</v>
      </c>
      <c r="J354" s="310">
        <v>198</v>
      </c>
      <c r="K354" s="310">
        <v>198</v>
      </c>
      <c r="L354" s="310">
        <v>98.953999999999994</v>
      </c>
    </row>
    <row r="355" spans="1:12" ht="15" customHeight="1">
      <c r="A355" t="s">
        <v>502</v>
      </c>
      <c r="B355" t="s">
        <v>502</v>
      </c>
      <c r="C355" t="s">
        <v>271</v>
      </c>
      <c r="D355" t="s">
        <v>929</v>
      </c>
      <c r="E355" t="s">
        <v>560</v>
      </c>
      <c r="F355" s="304">
        <v>1</v>
      </c>
      <c r="G355" t="s">
        <v>4</v>
      </c>
      <c r="H355" s="304">
        <v>0.49976999999999999</v>
      </c>
      <c r="I355" t="s">
        <v>1158</v>
      </c>
      <c r="J355" s="310">
        <v>90</v>
      </c>
      <c r="K355" s="310">
        <v>90</v>
      </c>
      <c r="L355" s="310">
        <v>44.978999999999999</v>
      </c>
    </row>
    <row r="356" spans="1:12" ht="15" customHeight="1">
      <c r="A356" t="s">
        <v>502</v>
      </c>
      <c r="B356" t="s">
        <v>502</v>
      </c>
      <c r="C356" t="s">
        <v>270</v>
      </c>
      <c r="D356" t="s">
        <v>929</v>
      </c>
      <c r="E356" t="s">
        <v>560</v>
      </c>
      <c r="F356" s="304">
        <v>1</v>
      </c>
      <c r="G356" t="s">
        <v>4</v>
      </c>
      <c r="H356" s="304">
        <v>0.49976999999999999</v>
      </c>
      <c r="I356" t="s">
        <v>1158</v>
      </c>
      <c r="J356" s="310">
        <v>180</v>
      </c>
      <c r="K356" s="310">
        <v>180</v>
      </c>
      <c r="L356" s="310">
        <v>89.959000000000003</v>
      </c>
    </row>
    <row r="357" spans="1:12" ht="15" customHeight="1">
      <c r="A357" t="s">
        <v>502</v>
      </c>
      <c r="B357" t="s">
        <v>502</v>
      </c>
      <c r="C357" t="s">
        <v>267</v>
      </c>
      <c r="D357" t="s">
        <v>929</v>
      </c>
      <c r="E357" t="s">
        <v>560</v>
      </c>
      <c r="F357" s="304">
        <v>1</v>
      </c>
      <c r="G357" t="s">
        <v>4</v>
      </c>
      <c r="H357" s="304">
        <v>0.49976999999999999</v>
      </c>
      <c r="I357" t="s">
        <v>1158</v>
      </c>
      <c r="J357" s="310">
        <v>70</v>
      </c>
      <c r="K357" s="310">
        <v>70</v>
      </c>
      <c r="L357" s="310">
        <v>34.984000000000002</v>
      </c>
    </row>
    <row r="358" spans="1:12" ht="15" customHeight="1">
      <c r="A358" t="s">
        <v>502</v>
      </c>
      <c r="B358" t="s">
        <v>502</v>
      </c>
      <c r="C358" t="s">
        <v>275</v>
      </c>
      <c r="D358" t="s">
        <v>929</v>
      </c>
      <c r="E358" t="s">
        <v>560</v>
      </c>
      <c r="F358" s="304">
        <v>1</v>
      </c>
      <c r="G358" t="s">
        <v>4</v>
      </c>
      <c r="H358" s="304">
        <v>0.49976999999999999</v>
      </c>
      <c r="I358" t="s">
        <v>1158</v>
      </c>
      <c r="J358" s="310">
        <v>156</v>
      </c>
      <c r="K358" s="310">
        <v>156</v>
      </c>
      <c r="L358" s="310">
        <v>77.963999999999999</v>
      </c>
    </row>
    <row r="359" spans="1:12" ht="15" customHeight="1">
      <c r="A359" t="s">
        <v>502</v>
      </c>
      <c r="B359" t="s">
        <v>502</v>
      </c>
      <c r="C359" t="s">
        <v>272</v>
      </c>
      <c r="D359" t="s">
        <v>929</v>
      </c>
      <c r="E359" t="s">
        <v>561</v>
      </c>
      <c r="F359" s="304">
        <v>1</v>
      </c>
      <c r="G359" t="s">
        <v>4</v>
      </c>
      <c r="H359" s="304">
        <v>0.999</v>
      </c>
      <c r="I359" t="s">
        <v>1158</v>
      </c>
      <c r="J359" s="310">
        <v>3.8</v>
      </c>
      <c r="K359" s="310">
        <v>3.8</v>
      </c>
      <c r="L359" s="310">
        <v>3.7959999999999998</v>
      </c>
    </row>
    <row r="360" spans="1:12" ht="15" customHeight="1">
      <c r="A360" t="s">
        <v>502</v>
      </c>
      <c r="B360" t="s">
        <v>502</v>
      </c>
      <c r="C360" t="s">
        <v>278</v>
      </c>
      <c r="D360" t="s">
        <v>929</v>
      </c>
      <c r="E360" t="s">
        <v>561</v>
      </c>
      <c r="F360" s="304">
        <v>1</v>
      </c>
      <c r="G360" t="s">
        <v>4</v>
      </c>
      <c r="H360" s="304">
        <v>0.999</v>
      </c>
      <c r="I360" t="s">
        <v>1158</v>
      </c>
      <c r="J360" s="310">
        <v>1.3</v>
      </c>
      <c r="K360" s="310">
        <v>1.3</v>
      </c>
      <c r="L360" s="310">
        <v>1.2989999999999999</v>
      </c>
    </row>
    <row r="361" spans="1:12" ht="15" customHeight="1">
      <c r="A361" t="s">
        <v>502</v>
      </c>
      <c r="B361" t="s">
        <v>502</v>
      </c>
      <c r="C361" t="s">
        <v>274</v>
      </c>
      <c r="D361" t="s">
        <v>929</v>
      </c>
      <c r="E361" t="s">
        <v>561</v>
      </c>
      <c r="F361" s="304">
        <v>1</v>
      </c>
      <c r="G361" t="s">
        <v>4</v>
      </c>
      <c r="H361" s="304">
        <v>0.999</v>
      </c>
      <c r="I361" t="s">
        <v>1158</v>
      </c>
      <c r="J361" s="310">
        <v>1.5</v>
      </c>
      <c r="K361" s="310">
        <v>1.5</v>
      </c>
      <c r="L361" s="310">
        <v>1.4990000000000001</v>
      </c>
    </row>
    <row r="362" spans="1:12" ht="15" customHeight="1">
      <c r="A362" t="s">
        <v>502</v>
      </c>
      <c r="B362" t="s">
        <v>502</v>
      </c>
      <c r="C362" t="s">
        <v>276</v>
      </c>
      <c r="D362" t="s">
        <v>929</v>
      </c>
      <c r="E362" t="s">
        <v>560</v>
      </c>
      <c r="F362" s="304">
        <v>1</v>
      </c>
      <c r="G362" t="s">
        <v>4</v>
      </c>
      <c r="H362" s="304">
        <v>0.49976999999999999</v>
      </c>
      <c r="I362" t="s">
        <v>1158</v>
      </c>
      <c r="J362" s="310">
        <v>90</v>
      </c>
      <c r="K362" s="310">
        <v>90</v>
      </c>
      <c r="L362" s="310">
        <v>44.978999999999999</v>
      </c>
    </row>
    <row r="363" spans="1:12" ht="15" customHeight="1">
      <c r="A363" t="s">
        <v>502</v>
      </c>
      <c r="B363" t="s">
        <v>502</v>
      </c>
      <c r="C363" t="s">
        <v>904</v>
      </c>
      <c r="D363" t="s">
        <v>929</v>
      </c>
      <c r="E363" t="s">
        <v>560</v>
      </c>
      <c r="F363" s="304">
        <v>1</v>
      </c>
      <c r="G363" t="s">
        <v>4</v>
      </c>
      <c r="H363" s="304">
        <v>0.49980000000000002</v>
      </c>
      <c r="I363" t="s">
        <v>1158</v>
      </c>
      <c r="J363" s="310">
        <v>24.9</v>
      </c>
      <c r="K363" s="310">
        <v>24.9</v>
      </c>
      <c r="L363" s="310">
        <v>12.445</v>
      </c>
    </row>
    <row r="364" spans="1:12" ht="15" customHeight="1">
      <c r="A364" t="s">
        <v>502</v>
      </c>
      <c r="B364" t="s">
        <v>502</v>
      </c>
      <c r="C364" t="s">
        <v>277</v>
      </c>
      <c r="D364" t="s">
        <v>929</v>
      </c>
      <c r="E364" t="s">
        <v>560</v>
      </c>
      <c r="F364" s="304">
        <v>1</v>
      </c>
      <c r="G364" t="s">
        <v>4</v>
      </c>
      <c r="H364" s="304">
        <v>0.999</v>
      </c>
      <c r="I364" t="s">
        <v>1158</v>
      </c>
      <c r="J364" s="310">
        <v>36</v>
      </c>
      <c r="K364" s="310">
        <v>36</v>
      </c>
      <c r="L364" s="310">
        <v>35.963999999999999</v>
      </c>
    </row>
    <row r="365" spans="1:12" ht="15" customHeight="1">
      <c r="A365" t="s">
        <v>502</v>
      </c>
      <c r="B365" t="s">
        <v>502</v>
      </c>
      <c r="C365" t="s">
        <v>280</v>
      </c>
      <c r="D365" t="s">
        <v>929</v>
      </c>
      <c r="E365" t="s">
        <v>560</v>
      </c>
      <c r="F365" s="304">
        <v>1</v>
      </c>
      <c r="G365" t="s">
        <v>4</v>
      </c>
      <c r="H365" s="304">
        <v>0.49976999999999999</v>
      </c>
      <c r="I365" t="s">
        <v>1158</v>
      </c>
      <c r="J365" s="310">
        <v>348</v>
      </c>
      <c r="K365" s="310">
        <v>348</v>
      </c>
      <c r="L365" s="310">
        <v>173.92</v>
      </c>
    </row>
    <row r="366" spans="1:12" ht="15" customHeight="1">
      <c r="A366" t="s">
        <v>502</v>
      </c>
      <c r="B366" t="s">
        <v>502</v>
      </c>
      <c r="C366" t="s">
        <v>284</v>
      </c>
      <c r="D366" t="s">
        <v>929</v>
      </c>
      <c r="E366" t="s">
        <v>561</v>
      </c>
      <c r="F366" s="304">
        <v>1</v>
      </c>
      <c r="G366" t="s">
        <v>4</v>
      </c>
      <c r="H366" s="304">
        <v>0.999</v>
      </c>
      <c r="I366" t="s">
        <v>1158</v>
      </c>
      <c r="J366" s="310">
        <v>3.2</v>
      </c>
      <c r="K366" s="310">
        <v>3.2</v>
      </c>
      <c r="L366" s="310">
        <v>3.1970000000000001</v>
      </c>
    </row>
    <row r="367" spans="1:12" ht="15" customHeight="1">
      <c r="A367" t="s">
        <v>502</v>
      </c>
      <c r="B367" t="s">
        <v>502</v>
      </c>
      <c r="C367" t="s">
        <v>283</v>
      </c>
      <c r="D367" t="s">
        <v>929</v>
      </c>
      <c r="E367" t="s">
        <v>561</v>
      </c>
      <c r="F367" s="304">
        <v>1</v>
      </c>
      <c r="G367" t="s">
        <v>4</v>
      </c>
      <c r="H367" s="304">
        <v>0.999</v>
      </c>
      <c r="I367" t="s">
        <v>1158</v>
      </c>
      <c r="J367" s="310">
        <v>3.7</v>
      </c>
      <c r="K367" s="310">
        <v>3.7</v>
      </c>
      <c r="L367" s="310">
        <v>3.6960000000000002</v>
      </c>
    </row>
    <row r="368" spans="1:12" ht="15" customHeight="1">
      <c r="A368" t="s">
        <v>502</v>
      </c>
      <c r="B368" t="s">
        <v>502</v>
      </c>
      <c r="C368" t="s">
        <v>288</v>
      </c>
      <c r="D368" t="s">
        <v>929</v>
      </c>
      <c r="E368" t="s">
        <v>561</v>
      </c>
      <c r="F368" s="304">
        <v>1</v>
      </c>
      <c r="G368" t="s">
        <v>4</v>
      </c>
      <c r="H368" s="304">
        <v>0.999</v>
      </c>
      <c r="I368" t="s">
        <v>1158</v>
      </c>
      <c r="J368" s="310">
        <v>5.6</v>
      </c>
      <c r="K368" s="310">
        <v>5.6</v>
      </c>
      <c r="L368" s="310">
        <v>5.5940000000000003</v>
      </c>
    </row>
    <row r="369" spans="1:12" ht="15" customHeight="1">
      <c r="A369" t="s">
        <v>502</v>
      </c>
      <c r="B369" t="s">
        <v>502</v>
      </c>
      <c r="C369" t="s">
        <v>289</v>
      </c>
      <c r="D369" t="s">
        <v>929</v>
      </c>
      <c r="E369" t="s">
        <v>561</v>
      </c>
      <c r="F369" s="304">
        <v>1</v>
      </c>
      <c r="G369" t="s">
        <v>4</v>
      </c>
      <c r="H369" s="304">
        <v>0.999</v>
      </c>
      <c r="I369" t="s">
        <v>1158</v>
      </c>
      <c r="J369" s="310">
        <v>9.9</v>
      </c>
      <c r="K369" s="310">
        <v>9.9</v>
      </c>
      <c r="L369" s="310">
        <v>9.89</v>
      </c>
    </row>
    <row r="370" spans="1:12" ht="15" customHeight="1">
      <c r="A370" t="s">
        <v>502</v>
      </c>
      <c r="B370" t="s">
        <v>502</v>
      </c>
      <c r="C370" t="s">
        <v>293</v>
      </c>
      <c r="D370" t="s">
        <v>929</v>
      </c>
      <c r="E370" t="s">
        <v>561</v>
      </c>
      <c r="F370" s="304">
        <v>1</v>
      </c>
      <c r="G370" t="s">
        <v>4</v>
      </c>
      <c r="H370" s="304">
        <v>0.999</v>
      </c>
      <c r="I370" t="s">
        <v>1158</v>
      </c>
      <c r="J370" s="310">
        <v>2</v>
      </c>
      <c r="K370" s="310">
        <v>2</v>
      </c>
      <c r="L370" s="310">
        <v>1.998</v>
      </c>
    </row>
    <row r="371" spans="1:12" ht="15" customHeight="1">
      <c r="A371" t="s">
        <v>502</v>
      </c>
      <c r="B371" t="s">
        <v>502</v>
      </c>
      <c r="C371" t="s">
        <v>294</v>
      </c>
      <c r="D371" t="s">
        <v>929</v>
      </c>
      <c r="E371" t="s">
        <v>561</v>
      </c>
      <c r="F371" s="304">
        <v>1</v>
      </c>
      <c r="G371" t="s">
        <v>4</v>
      </c>
      <c r="H371" s="304">
        <v>0.999</v>
      </c>
      <c r="I371" t="s">
        <v>1158</v>
      </c>
      <c r="J371" s="310">
        <v>0.38</v>
      </c>
      <c r="K371" s="310">
        <v>0.38</v>
      </c>
      <c r="L371" s="310">
        <v>0.38</v>
      </c>
    </row>
    <row r="372" spans="1:12" ht="15" customHeight="1">
      <c r="A372" t="s">
        <v>502</v>
      </c>
      <c r="B372" t="s">
        <v>502</v>
      </c>
      <c r="C372" t="s">
        <v>322</v>
      </c>
      <c r="D372" t="s">
        <v>929</v>
      </c>
      <c r="E372" t="s">
        <v>561</v>
      </c>
      <c r="F372" s="304">
        <v>1</v>
      </c>
      <c r="G372" t="s">
        <v>4</v>
      </c>
      <c r="H372" s="304">
        <v>0.999</v>
      </c>
      <c r="I372" t="s">
        <v>1158</v>
      </c>
      <c r="J372" s="310">
        <v>4.4000000000000004</v>
      </c>
      <c r="K372" s="310">
        <v>4.4000000000000004</v>
      </c>
      <c r="L372" s="310">
        <v>4.3959999999999999</v>
      </c>
    </row>
    <row r="373" spans="1:12" ht="15" customHeight="1">
      <c r="A373" t="s">
        <v>502</v>
      </c>
      <c r="B373" t="s">
        <v>502</v>
      </c>
      <c r="C373" t="s">
        <v>299</v>
      </c>
      <c r="D373" t="s">
        <v>929</v>
      </c>
      <c r="E373" t="s">
        <v>560</v>
      </c>
      <c r="F373" s="304">
        <v>1</v>
      </c>
      <c r="G373" t="s">
        <v>4</v>
      </c>
      <c r="H373" s="304">
        <v>0.999</v>
      </c>
      <c r="I373" t="s">
        <v>1158</v>
      </c>
      <c r="J373" s="310">
        <v>3.9</v>
      </c>
      <c r="K373" s="310">
        <v>3.9</v>
      </c>
      <c r="L373" s="310">
        <v>3.8959999999999999</v>
      </c>
    </row>
    <row r="374" spans="1:12" ht="15" customHeight="1">
      <c r="A374" t="s">
        <v>502</v>
      </c>
      <c r="B374" t="s">
        <v>502</v>
      </c>
      <c r="C374" t="s">
        <v>295</v>
      </c>
      <c r="D374" t="s">
        <v>929</v>
      </c>
      <c r="E374" t="s">
        <v>561</v>
      </c>
      <c r="F374" s="304">
        <v>1</v>
      </c>
      <c r="G374" t="s">
        <v>4</v>
      </c>
      <c r="H374" s="304">
        <v>0.999</v>
      </c>
      <c r="I374" t="s">
        <v>1158</v>
      </c>
      <c r="J374" s="310">
        <v>1</v>
      </c>
      <c r="K374" s="310">
        <v>1</v>
      </c>
      <c r="L374" s="310">
        <v>0.999</v>
      </c>
    </row>
    <row r="375" spans="1:12" ht="15" customHeight="1">
      <c r="A375" t="s">
        <v>502</v>
      </c>
      <c r="B375" t="s">
        <v>502</v>
      </c>
      <c r="C375" t="s">
        <v>296</v>
      </c>
      <c r="D375" t="s">
        <v>929</v>
      </c>
      <c r="E375" t="s">
        <v>561</v>
      </c>
      <c r="F375" s="304">
        <v>1</v>
      </c>
      <c r="G375" t="s">
        <v>4</v>
      </c>
      <c r="H375" s="304">
        <v>0.999</v>
      </c>
      <c r="I375" t="s">
        <v>1158</v>
      </c>
      <c r="J375" s="310">
        <v>3.6</v>
      </c>
      <c r="K375" s="310">
        <v>3.6</v>
      </c>
      <c r="L375" s="310">
        <v>3.5960000000000001</v>
      </c>
    </row>
    <row r="376" spans="1:12" ht="15" customHeight="1">
      <c r="A376" t="s">
        <v>502</v>
      </c>
      <c r="B376" t="s">
        <v>502</v>
      </c>
      <c r="C376" t="s">
        <v>298</v>
      </c>
      <c r="D376" t="s">
        <v>929</v>
      </c>
      <c r="E376" t="s">
        <v>561</v>
      </c>
      <c r="F376" s="304">
        <v>1</v>
      </c>
      <c r="G376" t="s">
        <v>4</v>
      </c>
      <c r="H376" s="304">
        <v>0.999</v>
      </c>
      <c r="I376" t="s">
        <v>1158</v>
      </c>
      <c r="J376" s="310">
        <v>2.8</v>
      </c>
      <c r="K376" s="310">
        <v>2.8</v>
      </c>
      <c r="L376" s="310">
        <v>2.7970000000000002</v>
      </c>
    </row>
    <row r="377" spans="1:12" ht="15" customHeight="1">
      <c r="A377" t="s">
        <v>502</v>
      </c>
      <c r="B377" t="s">
        <v>502</v>
      </c>
      <c r="C377" t="s">
        <v>292</v>
      </c>
      <c r="D377" t="s">
        <v>929</v>
      </c>
      <c r="E377" t="s">
        <v>560</v>
      </c>
      <c r="F377" s="304">
        <v>1</v>
      </c>
      <c r="G377" t="s">
        <v>4</v>
      </c>
      <c r="H377" s="304">
        <v>0.999</v>
      </c>
      <c r="I377" t="s">
        <v>1158</v>
      </c>
      <c r="J377" s="310">
        <v>46.9</v>
      </c>
      <c r="K377" s="310">
        <v>46.9</v>
      </c>
      <c r="L377" s="310">
        <v>46.853000000000002</v>
      </c>
    </row>
    <row r="378" spans="1:12" ht="15" customHeight="1">
      <c r="A378" t="s">
        <v>502</v>
      </c>
      <c r="B378" t="s">
        <v>502</v>
      </c>
      <c r="C378" t="s">
        <v>302</v>
      </c>
      <c r="D378" t="s">
        <v>929</v>
      </c>
      <c r="E378" t="s">
        <v>561</v>
      </c>
      <c r="F378" s="304">
        <v>1</v>
      </c>
      <c r="G378" t="s">
        <v>4</v>
      </c>
      <c r="H378" s="304">
        <v>0.999</v>
      </c>
      <c r="I378" t="s">
        <v>1158</v>
      </c>
      <c r="J378" s="310">
        <v>9</v>
      </c>
      <c r="K378" s="310">
        <v>9</v>
      </c>
      <c r="L378" s="310">
        <v>8.9909999999999997</v>
      </c>
    </row>
    <row r="379" spans="1:12" ht="15" customHeight="1">
      <c r="A379" t="s">
        <v>502</v>
      </c>
      <c r="B379" t="s">
        <v>502</v>
      </c>
      <c r="C379" t="s">
        <v>301</v>
      </c>
      <c r="D379" t="s">
        <v>929</v>
      </c>
      <c r="E379" t="s">
        <v>561</v>
      </c>
      <c r="F379" s="304">
        <v>1</v>
      </c>
      <c r="G379" t="s">
        <v>4</v>
      </c>
      <c r="H379" s="304">
        <v>0.999</v>
      </c>
      <c r="I379" t="s">
        <v>1158</v>
      </c>
      <c r="J379" s="310">
        <v>0.34</v>
      </c>
      <c r="K379" s="310">
        <v>0.34</v>
      </c>
      <c r="L379" s="310">
        <v>0.34</v>
      </c>
    </row>
    <row r="380" spans="1:12" ht="15" customHeight="1">
      <c r="A380" t="s">
        <v>502</v>
      </c>
      <c r="B380" t="s">
        <v>502</v>
      </c>
      <c r="C380" t="s">
        <v>300</v>
      </c>
      <c r="D380" t="s">
        <v>929</v>
      </c>
      <c r="E380" t="s">
        <v>560</v>
      </c>
      <c r="F380" s="304">
        <v>1</v>
      </c>
      <c r="G380" t="s">
        <v>4</v>
      </c>
      <c r="H380" s="304">
        <v>0.49976999999999999</v>
      </c>
      <c r="I380" t="s">
        <v>1158</v>
      </c>
      <c r="J380" s="310">
        <v>215</v>
      </c>
      <c r="K380" s="310">
        <v>215</v>
      </c>
      <c r="L380" s="310">
        <v>107.45099999999999</v>
      </c>
    </row>
    <row r="381" spans="1:12" ht="15" customHeight="1">
      <c r="A381" t="s">
        <v>502</v>
      </c>
      <c r="B381" t="s">
        <v>502</v>
      </c>
      <c r="C381" t="s">
        <v>303</v>
      </c>
      <c r="D381" t="s">
        <v>929</v>
      </c>
      <c r="E381" t="s">
        <v>561</v>
      </c>
      <c r="F381" s="304">
        <v>1</v>
      </c>
      <c r="G381" t="s">
        <v>4</v>
      </c>
      <c r="H381" s="304">
        <v>0.999</v>
      </c>
      <c r="I381" t="s">
        <v>1158</v>
      </c>
      <c r="J381" s="310">
        <v>5.2</v>
      </c>
      <c r="K381" s="310">
        <v>5.2</v>
      </c>
      <c r="L381" s="310">
        <v>5.1950000000000003</v>
      </c>
    </row>
    <row r="382" spans="1:12" ht="15" customHeight="1">
      <c r="A382" t="s">
        <v>502</v>
      </c>
      <c r="B382" t="s">
        <v>502</v>
      </c>
      <c r="C382" t="s">
        <v>304</v>
      </c>
      <c r="D382" t="s">
        <v>929</v>
      </c>
      <c r="E382" t="s">
        <v>560</v>
      </c>
      <c r="F382" s="304">
        <v>1</v>
      </c>
      <c r="G382" t="s">
        <v>4</v>
      </c>
      <c r="H382" s="304">
        <v>0.999</v>
      </c>
      <c r="I382" t="s">
        <v>1158</v>
      </c>
      <c r="J382" s="310">
        <v>146</v>
      </c>
      <c r="K382" s="310">
        <v>146</v>
      </c>
      <c r="L382" s="310">
        <v>145.85400000000001</v>
      </c>
    </row>
    <row r="383" spans="1:12" ht="15" customHeight="1">
      <c r="A383" t="s">
        <v>502</v>
      </c>
      <c r="B383" t="s">
        <v>502</v>
      </c>
      <c r="C383" t="s">
        <v>311</v>
      </c>
      <c r="D383" t="s">
        <v>929</v>
      </c>
      <c r="E383" t="s">
        <v>561</v>
      </c>
      <c r="F383" s="304">
        <v>1</v>
      </c>
      <c r="G383" t="s">
        <v>4</v>
      </c>
      <c r="H383" s="304">
        <v>0.999</v>
      </c>
      <c r="I383" t="s">
        <v>1158</v>
      </c>
      <c r="J383" s="310">
        <v>1.4</v>
      </c>
      <c r="K383" s="310">
        <v>1.4</v>
      </c>
      <c r="L383" s="310">
        <v>1.399</v>
      </c>
    </row>
    <row r="384" spans="1:12" ht="15" customHeight="1">
      <c r="A384" t="s">
        <v>502</v>
      </c>
      <c r="B384" t="s">
        <v>502</v>
      </c>
      <c r="C384" t="s">
        <v>305</v>
      </c>
      <c r="D384" t="s">
        <v>929</v>
      </c>
      <c r="E384" t="s">
        <v>561</v>
      </c>
      <c r="F384" s="304">
        <v>1</v>
      </c>
      <c r="G384" t="s">
        <v>4</v>
      </c>
      <c r="H384" s="304">
        <v>0.999</v>
      </c>
      <c r="I384" t="s">
        <v>1158</v>
      </c>
      <c r="J384" s="310">
        <v>4</v>
      </c>
      <c r="K384" s="310">
        <v>4</v>
      </c>
      <c r="L384" s="310">
        <v>3.996</v>
      </c>
    </row>
    <row r="385" spans="1:12" ht="15" customHeight="1">
      <c r="A385" t="s">
        <v>502</v>
      </c>
      <c r="B385" t="s">
        <v>502</v>
      </c>
      <c r="C385" t="s">
        <v>306</v>
      </c>
      <c r="D385" t="s">
        <v>929</v>
      </c>
      <c r="E385" t="s">
        <v>560</v>
      </c>
      <c r="F385" s="304">
        <v>1</v>
      </c>
      <c r="G385" t="s">
        <v>4</v>
      </c>
      <c r="H385" s="304">
        <v>0.999</v>
      </c>
      <c r="I385" t="s">
        <v>1158</v>
      </c>
      <c r="J385" s="310">
        <v>74</v>
      </c>
      <c r="K385" s="310">
        <v>74</v>
      </c>
      <c r="L385" s="310">
        <v>73.926000000000002</v>
      </c>
    </row>
    <row r="386" spans="1:12" ht="15" customHeight="1">
      <c r="A386" t="s">
        <v>502</v>
      </c>
      <c r="B386" t="s">
        <v>502</v>
      </c>
      <c r="C386" t="s">
        <v>310</v>
      </c>
      <c r="D386" t="s">
        <v>929</v>
      </c>
      <c r="E386" t="s">
        <v>561</v>
      </c>
      <c r="F386" s="304">
        <v>1</v>
      </c>
      <c r="G386" t="s">
        <v>4</v>
      </c>
      <c r="H386" s="304">
        <v>0.999</v>
      </c>
      <c r="I386" t="s">
        <v>1158</v>
      </c>
      <c r="J386" s="310">
        <v>1.6</v>
      </c>
      <c r="K386" s="310">
        <v>1.6</v>
      </c>
      <c r="L386" s="310">
        <v>1.5980000000000001</v>
      </c>
    </row>
    <row r="387" spans="1:12" ht="15" customHeight="1">
      <c r="A387" t="s">
        <v>502</v>
      </c>
      <c r="B387" t="s">
        <v>502</v>
      </c>
      <c r="C387" t="s">
        <v>309</v>
      </c>
      <c r="D387" t="s">
        <v>929</v>
      </c>
      <c r="E387" t="s">
        <v>560</v>
      </c>
      <c r="F387" s="304">
        <v>1</v>
      </c>
      <c r="G387" t="s">
        <v>4</v>
      </c>
      <c r="H387" s="304">
        <v>0.49976999999999999</v>
      </c>
      <c r="I387" t="s">
        <v>1158</v>
      </c>
      <c r="J387" s="310">
        <v>295</v>
      </c>
      <c r="K387" s="310">
        <v>295</v>
      </c>
      <c r="L387" s="310">
        <v>147.43199999999999</v>
      </c>
    </row>
    <row r="388" spans="1:12" ht="15" customHeight="1">
      <c r="A388" t="s">
        <v>502</v>
      </c>
      <c r="B388" t="s">
        <v>502</v>
      </c>
      <c r="C388" t="s">
        <v>312</v>
      </c>
      <c r="D388" t="s">
        <v>929</v>
      </c>
      <c r="E388" t="s">
        <v>561</v>
      </c>
      <c r="F388" s="304">
        <v>1</v>
      </c>
      <c r="G388" t="s">
        <v>4</v>
      </c>
      <c r="H388" s="304">
        <v>0.999</v>
      </c>
      <c r="I388" t="s">
        <v>1158</v>
      </c>
      <c r="J388" s="310">
        <v>0.43</v>
      </c>
      <c r="K388" s="310">
        <v>0.43</v>
      </c>
      <c r="L388" s="310">
        <v>0.43</v>
      </c>
    </row>
    <row r="389" spans="1:12" ht="15" customHeight="1">
      <c r="A389" t="s">
        <v>502</v>
      </c>
      <c r="B389" t="s">
        <v>502</v>
      </c>
      <c r="C389" t="s">
        <v>313</v>
      </c>
      <c r="D389" t="s">
        <v>929</v>
      </c>
      <c r="E389" t="s">
        <v>561</v>
      </c>
      <c r="F389" s="304">
        <v>1</v>
      </c>
      <c r="G389" t="s">
        <v>4</v>
      </c>
      <c r="H389" s="304">
        <v>0.999</v>
      </c>
      <c r="I389" t="s">
        <v>1158</v>
      </c>
      <c r="J389" s="310">
        <v>10.4</v>
      </c>
      <c r="K389" s="310">
        <v>10.4</v>
      </c>
      <c r="L389" s="310">
        <v>10.39</v>
      </c>
    </row>
    <row r="390" spans="1:12" ht="15" customHeight="1">
      <c r="A390" t="s">
        <v>502</v>
      </c>
      <c r="B390" t="s">
        <v>502</v>
      </c>
      <c r="C390" t="s">
        <v>314</v>
      </c>
      <c r="D390" t="s">
        <v>929</v>
      </c>
      <c r="E390" t="s">
        <v>561</v>
      </c>
      <c r="F390" s="304">
        <v>1</v>
      </c>
      <c r="G390" t="s">
        <v>4</v>
      </c>
      <c r="H390" s="304">
        <v>0.999</v>
      </c>
      <c r="I390" t="s">
        <v>1158</v>
      </c>
      <c r="J390" s="310">
        <v>9.6999999999999993</v>
      </c>
      <c r="K390" s="310">
        <v>9.6999999999999993</v>
      </c>
      <c r="L390" s="310">
        <v>9.69</v>
      </c>
    </row>
    <row r="391" spans="1:12" ht="15" customHeight="1">
      <c r="A391" t="s">
        <v>502</v>
      </c>
      <c r="B391" t="s">
        <v>502</v>
      </c>
      <c r="C391" t="s">
        <v>318</v>
      </c>
      <c r="D391" t="s">
        <v>929</v>
      </c>
      <c r="E391" t="s">
        <v>560</v>
      </c>
      <c r="F391" s="304">
        <v>1</v>
      </c>
      <c r="G391" t="s">
        <v>4</v>
      </c>
      <c r="H391" s="304">
        <v>0.49976999999999999</v>
      </c>
      <c r="I391" t="s">
        <v>1158</v>
      </c>
      <c r="J391" s="310">
        <v>160</v>
      </c>
      <c r="K391" s="310">
        <v>160</v>
      </c>
      <c r="L391" s="310">
        <v>79.962999999999994</v>
      </c>
    </row>
    <row r="392" spans="1:12" ht="15" customHeight="1">
      <c r="A392" t="s">
        <v>502</v>
      </c>
      <c r="B392" t="s">
        <v>502</v>
      </c>
      <c r="C392" t="s">
        <v>316</v>
      </c>
      <c r="D392" t="s">
        <v>929</v>
      </c>
      <c r="E392" t="s">
        <v>560</v>
      </c>
      <c r="F392" s="304">
        <v>1</v>
      </c>
      <c r="G392" t="s">
        <v>4</v>
      </c>
      <c r="H392" s="304">
        <v>0.49976999999999999</v>
      </c>
      <c r="I392" t="s">
        <v>1158</v>
      </c>
      <c r="J392" s="310">
        <v>84</v>
      </c>
      <c r="K392" s="310">
        <v>84</v>
      </c>
      <c r="L392" s="310">
        <v>41.981000000000002</v>
      </c>
    </row>
    <row r="393" spans="1:12" ht="15" customHeight="1">
      <c r="A393" t="s">
        <v>502</v>
      </c>
      <c r="B393" t="s">
        <v>502</v>
      </c>
      <c r="C393" t="s">
        <v>320</v>
      </c>
      <c r="D393" t="s">
        <v>929</v>
      </c>
      <c r="E393" t="s">
        <v>561</v>
      </c>
      <c r="F393" s="304">
        <v>1</v>
      </c>
      <c r="G393" t="s">
        <v>4</v>
      </c>
      <c r="H393" s="304">
        <v>0.999</v>
      </c>
      <c r="I393" t="s">
        <v>1158</v>
      </c>
      <c r="J393" s="310">
        <v>0.45</v>
      </c>
      <c r="K393" s="310">
        <v>0.45</v>
      </c>
      <c r="L393" s="310">
        <v>0.45</v>
      </c>
    </row>
    <row r="394" spans="1:12" ht="15" customHeight="1">
      <c r="A394" t="s">
        <v>502</v>
      </c>
      <c r="B394" t="s">
        <v>502</v>
      </c>
      <c r="C394" t="s">
        <v>321</v>
      </c>
      <c r="D394" t="s">
        <v>929</v>
      </c>
      <c r="E394" t="s">
        <v>561</v>
      </c>
      <c r="F394" s="304">
        <v>1</v>
      </c>
      <c r="G394" t="s">
        <v>4</v>
      </c>
      <c r="H394" s="304">
        <v>0.999</v>
      </c>
      <c r="I394" t="s">
        <v>1158</v>
      </c>
      <c r="J394" s="310">
        <v>0.6</v>
      </c>
      <c r="K394" s="310">
        <v>0.6</v>
      </c>
      <c r="L394" s="310">
        <v>0.59899999999999998</v>
      </c>
    </row>
    <row r="395" spans="1:12" ht="15" customHeight="1">
      <c r="A395" t="s">
        <v>502</v>
      </c>
      <c r="B395" t="s">
        <v>502</v>
      </c>
      <c r="C395" t="s">
        <v>863</v>
      </c>
      <c r="D395" t="s">
        <v>929</v>
      </c>
      <c r="E395" t="s">
        <v>561</v>
      </c>
      <c r="F395" s="304">
        <v>1</v>
      </c>
      <c r="G395" t="s">
        <v>4</v>
      </c>
      <c r="H395" s="304">
        <v>1</v>
      </c>
      <c r="I395" t="s">
        <v>1158</v>
      </c>
      <c r="J395" s="310">
        <v>2.4</v>
      </c>
      <c r="K395" s="310">
        <v>2.4</v>
      </c>
      <c r="L395" s="310">
        <v>2.4</v>
      </c>
    </row>
    <row r="396" spans="1:12" ht="15" customHeight="1">
      <c r="A396" t="s">
        <v>502</v>
      </c>
      <c r="B396" t="s">
        <v>502</v>
      </c>
      <c r="C396" t="s">
        <v>325</v>
      </c>
      <c r="D396" t="s">
        <v>929</v>
      </c>
      <c r="E396" t="s">
        <v>560</v>
      </c>
      <c r="F396" s="304">
        <v>1</v>
      </c>
      <c r="G396" t="s">
        <v>4</v>
      </c>
      <c r="H396" s="304">
        <v>0.999</v>
      </c>
      <c r="I396" t="s">
        <v>1158</v>
      </c>
      <c r="J396" s="310">
        <v>122</v>
      </c>
      <c r="K396" s="310">
        <v>122</v>
      </c>
      <c r="L396" s="310">
        <v>121.878</v>
      </c>
    </row>
    <row r="397" spans="1:12" ht="15" customHeight="1">
      <c r="A397" t="s">
        <v>502</v>
      </c>
      <c r="B397" t="s">
        <v>502</v>
      </c>
      <c r="C397" t="s">
        <v>326</v>
      </c>
      <c r="D397" t="s">
        <v>929</v>
      </c>
      <c r="E397" t="s">
        <v>560</v>
      </c>
      <c r="F397" s="304">
        <v>1</v>
      </c>
      <c r="G397" t="s">
        <v>4</v>
      </c>
      <c r="H397" s="304">
        <v>0.49976999999999999</v>
      </c>
      <c r="I397" t="s">
        <v>1158</v>
      </c>
      <c r="J397" s="310">
        <v>120</v>
      </c>
      <c r="K397" s="310">
        <v>120</v>
      </c>
      <c r="L397" s="310">
        <v>59.972000000000001</v>
      </c>
    </row>
    <row r="398" spans="1:12" ht="15" customHeight="1">
      <c r="A398" t="s">
        <v>502</v>
      </c>
      <c r="B398" t="s">
        <v>502</v>
      </c>
      <c r="C398" t="s">
        <v>328</v>
      </c>
      <c r="D398" t="s">
        <v>929</v>
      </c>
      <c r="E398" t="s">
        <v>561</v>
      </c>
      <c r="F398" s="304">
        <v>1</v>
      </c>
      <c r="G398" t="s">
        <v>4</v>
      </c>
      <c r="H398" s="304">
        <v>0.49976999999999999</v>
      </c>
      <c r="I398" t="s">
        <v>1158</v>
      </c>
      <c r="J398" s="310">
        <v>1</v>
      </c>
      <c r="K398" s="310">
        <v>1</v>
      </c>
      <c r="L398" s="310">
        <v>0.5</v>
      </c>
    </row>
    <row r="399" spans="1:12" ht="15" customHeight="1">
      <c r="A399" t="s">
        <v>502</v>
      </c>
      <c r="B399" t="s">
        <v>502</v>
      </c>
      <c r="C399" t="s">
        <v>329</v>
      </c>
      <c r="D399" t="s">
        <v>929</v>
      </c>
      <c r="E399" t="s">
        <v>561</v>
      </c>
      <c r="F399" s="304">
        <v>1</v>
      </c>
      <c r="G399" t="s">
        <v>4</v>
      </c>
      <c r="H399" s="304">
        <v>0.999</v>
      </c>
      <c r="I399" t="s">
        <v>1158</v>
      </c>
      <c r="J399" s="310">
        <v>1.3</v>
      </c>
      <c r="K399" s="310">
        <v>1.3</v>
      </c>
      <c r="L399" s="310">
        <v>1.2989999999999999</v>
      </c>
    </row>
    <row r="400" spans="1:12" ht="15" customHeight="1">
      <c r="A400" t="s">
        <v>502</v>
      </c>
      <c r="B400" t="s">
        <v>502</v>
      </c>
      <c r="C400" t="s">
        <v>323</v>
      </c>
      <c r="D400" t="s">
        <v>929</v>
      </c>
      <c r="E400" t="s">
        <v>560</v>
      </c>
      <c r="F400" s="304">
        <v>1</v>
      </c>
      <c r="G400" t="s">
        <v>4</v>
      </c>
      <c r="H400" s="304">
        <v>0.49976999999999999</v>
      </c>
      <c r="I400" t="s">
        <v>1158</v>
      </c>
      <c r="J400" s="310">
        <v>45</v>
      </c>
      <c r="K400" s="310">
        <v>45</v>
      </c>
      <c r="L400" s="310">
        <v>22.49</v>
      </c>
    </row>
    <row r="401" spans="1:12" ht="15" customHeight="1">
      <c r="A401" t="s">
        <v>502</v>
      </c>
      <c r="B401" t="s">
        <v>502</v>
      </c>
      <c r="C401" t="s">
        <v>327</v>
      </c>
      <c r="D401" t="s">
        <v>929</v>
      </c>
      <c r="E401" t="s">
        <v>560</v>
      </c>
      <c r="F401" s="304">
        <v>1</v>
      </c>
      <c r="G401" t="s">
        <v>4</v>
      </c>
      <c r="H401" s="304">
        <v>0.49976999999999999</v>
      </c>
      <c r="I401" t="s">
        <v>1158</v>
      </c>
      <c r="J401" s="310">
        <v>45</v>
      </c>
      <c r="K401" s="310">
        <v>45</v>
      </c>
      <c r="L401" s="310">
        <v>22.49</v>
      </c>
    </row>
    <row r="402" spans="1:12" ht="15" customHeight="1">
      <c r="A402" t="s">
        <v>502</v>
      </c>
      <c r="B402" t="s">
        <v>502</v>
      </c>
      <c r="C402" t="s">
        <v>324</v>
      </c>
      <c r="D402" t="s">
        <v>929</v>
      </c>
      <c r="E402" t="s">
        <v>560</v>
      </c>
      <c r="F402" s="304">
        <v>1</v>
      </c>
      <c r="G402" t="s">
        <v>4</v>
      </c>
      <c r="H402" s="304">
        <v>0.999</v>
      </c>
      <c r="I402" t="s">
        <v>1158</v>
      </c>
      <c r="J402" s="310">
        <v>50.5</v>
      </c>
      <c r="K402" s="310">
        <v>50.5</v>
      </c>
      <c r="L402" s="310">
        <v>50.45</v>
      </c>
    </row>
    <row r="403" spans="1:12" ht="15" customHeight="1">
      <c r="A403" t="s">
        <v>502</v>
      </c>
      <c r="B403" t="s">
        <v>502</v>
      </c>
      <c r="C403" t="s">
        <v>324</v>
      </c>
      <c r="D403" t="s">
        <v>929</v>
      </c>
      <c r="E403" t="s">
        <v>561</v>
      </c>
      <c r="F403" s="304">
        <v>1</v>
      </c>
      <c r="G403" t="s">
        <v>4</v>
      </c>
      <c r="H403" s="304">
        <v>0.999</v>
      </c>
      <c r="I403" t="s">
        <v>1158</v>
      </c>
      <c r="J403" s="310">
        <v>1.05</v>
      </c>
      <c r="K403" s="310">
        <v>1.05</v>
      </c>
      <c r="L403" s="310">
        <v>1.0489999999999999</v>
      </c>
    </row>
    <row r="404" spans="1:12" ht="15" customHeight="1">
      <c r="A404" t="s">
        <v>502</v>
      </c>
      <c r="B404" t="s">
        <v>502</v>
      </c>
      <c r="C404" t="s">
        <v>330</v>
      </c>
      <c r="D404" t="s">
        <v>929</v>
      </c>
      <c r="E404" t="s">
        <v>561</v>
      </c>
      <c r="F404" s="304">
        <v>1</v>
      </c>
      <c r="G404" t="s">
        <v>4</v>
      </c>
      <c r="H404" s="304">
        <v>0.999</v>
      </c>
      <c r="I404" t="s">
        <v>1158</v>
      </c>
      <c r="J404" s="310">
        <v>7.2</v>
      </c>
      <c r="K404" s="310">
        <v>7.2</v>
      </c>
      <c r="L404" s="310">
        <v>7.1929999999999996</v>
      </c>
    </row>
    <row r="405" spans="1:12" ht="15" customHeight="1">
      <c r="A405" t="s">
        <v>502</v>
      </c>
      <c r="B405" t="s">
        <v>502</v>
      </c>
      <c r="C405" t="s">
        <v>331</v>
      </c>
      <c r="D405" t="s">
        <v>929</v>
      </c>
      <c r="E405" t="s">
        <v>561</v>
      </c>
      <c r="F405" s="304">
        <v>1</v>
      </c>
      <c r="G405" t="s">
        <v>4</v>
      </c>
      <c r="H405" s="304">
        <v>0.999</v>
      </c>
      <c r="I405" t="s">
        <v>1158</v>
      </c>
      <c r="J405" s="310">
        <v>9.8000000000000007</v>
      </c>
      <c r="K405" s="310">
        <v>9.8000000000000007</v>
      </c>
      <c r="L405" s="310">
        <v>9.7899999999999991</v>
      </c>
    </row>
    <row r="406" spans="1:12" ht="15" customHeight="1">
      <c r="A406" t="s">
        <v>502</v>
      </c>
      <c r="B406" t="s">
        <v>502</v>
      </c>
      <c r="C406" t="s">
        <v>332</v>
      </c>
      <c r="D406" t="s">
        <v>929</v>
      </c>
      <c r="E406" t="s">
        <v>560</v>
      </c>
      <c r="F406" s="304">
        <v>1</v>
      </c>
      <c r="G406" t="s">
        <v>4</v>
      </c>
      <c r="H406" s="304">
        <v>0.999</v>
      </c>
      <c r="I406" t="s">
        <v>1158</v>
      </c>
      <c r="J406" s="310">
        <v>4</v>
      </c>
      <c r="K406" s="310">
        <v>4</v>
      </c>
      <c r="L406" s="310">
        <v>3.996</v>
      </c>
    </row>
    <row r="407" spans="1:12" ht="15" customHeight="1">
      <c r="A407" t="s">
        <v>502</v>
      </c>
      <c r="B407" t="s">
        <v>502</v>
      </c>
      <c r="C407" t="s">
        <v>333</v>
      </c>
      <c r="D407" t="s">
        <v>929</v>
      </c>
      <c r="E407" t="s">
        <v>560</v>
      </c>
      <c r="F407" s="304">
        <v>1</v>
      </c>
      <c r="G407" t="s">
        <v>4</v>
      </c>
      <c r="H407" s="304">
        <v>0.49976999999999999</v>
      </c>
      <c r="I407" t="s">
        <v>1158</v>
      </c>
      <c r="J407" s="310">
        <v>210</v>
      </c>
      <c r="K407" s="310">
        <v>210</v>
      </c>
      <c r="L407" s="310">
        <v>104.952</v>
      </c>
    </row>
    <row r="408" spans="1:12" ht="15" customHeight="1">
      <c r="A408" t="s">
        <v>502</v>
      </c>
      <c r="B408" t="s">
        <v>502</v>
      </c>
      <c r="C408" t="s">
        <v>334</v>
      </c>
      <c r="D408" t="s">
        <v>929</v>
      </c>
      <c r="E408" t="s">
        <v>560</v>
      </c>
      <c r="F408" s="304">
        <v>1</v>
      </c>
      <c r="G408" t="s">
        <v>4</v>
      </c>
      <c r="H408" s="304">
        <v>0.49976999999999999</v>
      </c>
      <c r="I408" t="s">
        <v>1158</v>
      </c>
      <c r="J408" s="310">
        <v>72</v>
      </c>
      <c r="K408" s="310">
        <v>72</v>
      </c>
      <c r="L408" s="310">
        <v>35.982999999999997</v>
      </c>
    </row>
    <row r="409" spans="1:12" ht="15" customHeight="1">
      <c r="A409" t="s">
        <v>502</v>
      </c>
      <c r="B409" t="s">
        <v>502</v>
      </c>
      <c r="C409" t="s">
        <v>259</v>
      </c>
      <c r="D409" t="s">
        <v>1163</v>
      </c>
      <c r="E409" t="s">
        <v>560</v>
      </c>
      <c r="F409" s="304">
        <v>1</v>
      </c>
      <c r="G409" t="s">
        <v>4</v>
      </c>
      <c r="H409" s="304">
        <v>0.999</v>
      </c>
      <c r="I409" t="s">
        <v>1158</v>
      </c>
      <c r="J409" s="310">
        <v>23</v>
      </c>
      <c r="K409" s="310">
        <v>23</v>
      </c>
      <c r="L409" s="310">
        <v>22.977</v>
      </c>
    </row>
    <row r="410" spans="1:12" ht="15" customHeight="1">
      <c r="A410" t="s">
        <v>502</v>
      </c>
      <c r="B410" t="s">
        <v>502</v>
      </c>
      <c r="C410" t="s">
        <v>265</v>
      </c>
      <c r="D410" t="s">
        <v>1163</v>
      </c>
      <c r="E410" t="s">
        <v>560</v>
      </c>
      <c r="F410" s="304">
        <v>1</v>
      </c>
      <c r="G410" t="s">
        <v>4</v>
      </c>
      <c r="H410" s="304">
        <v>0.999</v>
      </c>
      <c r="I410" t="s">
        <v>1158</v>
      </c>
      <c r="J410" s="310">
        <v>2</v>
      </c>
      <c r="K410" s="310">
        <v>2</v>
      </c>
      <c r="L410" s="310">
        <v>1.998</v>
      </c>
    </row>
    <row r="411" spans="1:12" ht="15" customHeight="1">
      <c r="A411" t="s">
        <v>502</v>
      </c>
      <c r="B411" t="s">
        <v>502</v>
      </c>
      <c r="C411" t="s">
        <v>264</v>
      </c>
      <c r="D411" t="s">
        <v>1163</v>
      </c>
      <c r="E411" t="s">
        <v>560</v>
      </c>
      <c r="F411" s="304">
        <v>1</v>
      </c>
      <c r="G411" t="s">
        <v>4</v>
      </c>
      <c r="H411" s="304">
        <v>0.49976999999999999</v>
      </c>
      <c r="I411" t="s">
        <v>1158</v>
      </c>
      <c r="J411" s="310">
        <v>52</v>
      </c>
      <c r="K411" s="310">
        <v>52</v>
      </c>
      <c r="L411" s="310">
        <v>25.988</v>
      </c>
    </row>
    <row r="412" spans="1:12" ht="15" customHeight="1">
      <c r="A412" t="s">
        <v>502</v>
      </c>
      <c r="B412" t="s">
        <v>502</v>
      </c>
      <c r="C412" t="s">
        <v>504</v>
      </c>
      <c r="D412" t="s">
        <v>1163</v>
      </c>
      <c r="E412" t="s">
        <v>561</v>
      </c>
      <c r="F412" s="304">
        <v>1</v>
      </c>
      <c r="G412" t="s">
        <v>4</v>
      </c>
      <c r="H412" s="304">
        <v>0.999</v>
      </c>
      <c r="I412" t="s">
        <v>1158</v>
      </c>
      <c r="J412" s="310">
        <v>8.7999999999999995E-2</v>
      </c>
      <c r="K412" s="310">
        <v>8.7999999999999995E-2</v>
      </c>
      <c r="L412" s="310">
        <v>8.7999999999999995E-2</v>
      </c>
    </row>
    <row r="413" spans="1:12" ht="15" customHeight="1">
      <c r="A413" t="s">
        <v>502</v>
      </c>
      <c r="B413" t="s">
        <v>502</v>
      </c>
      <c r="C413" t="s">
        <v>268</v>
      </c>
      <c r="D413" t="s">
        <v>1163</v>
      </c>
      <c r="E413" t="s">
        <v>560</v>
      </c>
      <c r="F413" s="304">
        <v>1</v>
      </c>
      <c r="G413" t="s">
        <v>4</v>
      </c>
      <c r="H413" s="304">
        <v>0.49976999999999999</v>
      </c>
      <c r="I413" t="s">
        <v>1158</v>
      </c>
      <c r="J413" s="310">
        <v>0.7</v>
      </c>
      <c r="K413" s="310">
        <v>0.7</v>
      </c>
      <c r="L413" s="310">
        <v>0.35</v>
      </c>
    </row>
    <row r="414" spans="1:12" ht="15" customHeight="1">
      <c r="A414" t="s">
        <v>502</v>
      </c>
      <c r="B414" t="s">
        <v>502</v>
      </c>
      <c r="C414" t="s">
        <v>271</v>
      </c>
      <c r="D414" t="s">
        <v>1163</v>
      </c>
      <c r="E414" t="s">
        <v>560</v>
      </c>
      <c r="F414" s="304">
        <v>1</v>
      </c>
      <c r="G414" t="s">
        <v>4</v>
      </c>
      <c r="H414" s="304">
        <v>0.49976999999999999</v>
      </c>
      <c r="I414" t="s">
        <v>1158</v>
      </c>
      <c r="J414" s="310">
        <v>0.6</v>
      </c>
      <c r="K414" s="310">
        <v>0.6</v>
      </c>
      <c r="L414" s="310">
        <v>0.3</v>
      </c>
    </row>
    <row r="415" spans="1:12" ht="15" customHeight="1">
      <c r="A415" t="s">
        <v>502</v>
      </c>
      <c r="B415" t="s">
        <v>502</v>
      </c>
      <c r="C415" t="s">
        <v>271</v>
      </c>
      <c r="D415" t="s">
        <v>1163</v>
      </c>
      <c r="E415" t="s">
        <v>561</v>
      </c>
      <c r="F415" s="304">
        <v>1</v>
      </c>
      <c r="G415" t="s">
        <v>4</v>
      </c>
      <c r="H415" s="304">
        <v>0.49976999999999999</v>
      </c>
      <c r="I415" t="s">
        <v>1158</v>
      </c>
      <c r="J415" s="310">
        <v>5.5</v>
      </c>
      <c r="K415" s="310">
        <v>5.5</v>
      </c>
      <c r="L415" s="310">
        <v>2.7490000000000001</v>
      </c>
    </row>
    <row r="416" spans="1:12" ht="15" customHeight="1">
      <c r="A416" t="s">
        <v>502</v>
      </c>
      <c r="B416" t="s">
        <v>502</v>
      </c>
      <c r="C416" t="s">
        <v>269</v>
      </c>
      <c r="D416" t="s">
        <v>1163</v>
      </c>
      <c r="E416" t="s">
        <v>560</v>
      </c>
      <c r="F416" s="304">
        <v>1</v>
      </c>
      <c r="G416" t="s">
        <v>4</v>
      </c>
      <c r="H416" s="304">
        <v>0.999</v>
      </c>
      <c r="I416" t="s">
        <v>1158</v>
      </c>
      <c r="J416" s="310">
        <v>14</v>
      </c>
      <c r="K416" s="310">
        <v>14</v>
      </c>
      <c r="L416" s="310">
        <v>13.986000000000001</v>
      </c>
    </row>
    <row r="417" spans="1:12" ht="15" customHeight="1">
      <c r="A417" t="s">
        <v>502</v>
      </c>
      <c r="B417" t="s">
        <v>502</v>
      </c>
      <c r="C417" t="s">
        <v>267</v>
      </c>
      <c r="D417" t="s">
        <v>1163</v>
      </c>
      <c r="E417" t="s">
        <v>560</v>
      </c>
      <c r="F417" s="304">
        <v>1</v>
      </c>
      <c r="G417" t="s">
        <v>4</v>
      </c>
      <c r="H417" s="304">
        <v>0.49976999999999999</v>
      </c>
      <c r="I417" t="s">
        <v>1158</v>
      </c>
      <c r="J417" s="310">
        <v>5</v>
      </c>
      <c r="K417" s="310">
        <v>5</v>
      </c>
      <c r="L417" s="310">
        <v>2.4990000000000001</v>
      </c>
    </row>
    <row r="418" spans="1:12" ht="15" customHeight="1">
      <c r="A418" t="s">
        <v>502</v>
      </c>
      <c r="B418" t="s">
        <v>502</v>
      </c>
      <c r="C418" t="s">
        <v>1284</v>
      </c>
      <c r="D418" t="s">
        <v>1163</v>
      </c>
      <c r="E418" t="s">
        <v>561</v>
      </c>
      <c r="F418" s="304">
        <v>0</v>
      </c>
      <c r="G418" t="s">
        <v>542</v>
      </c>
      <c r="H418" s="304">
        <v>0.13869999999999999</v>
      </c>
      <c r="I418" t="s">
        <v>1158</v>
      </c>
      <c r="J418" s="310">
        <v>55.5</v>
      </c>
      <c r="K418" s="310">
        <v>0</v>
      </c>
      <c r="L418" s="310">
        <v>7.6980000000000004</v>
      </c>
    </row>
    <row r="419" spans="1:12" ht="15" customHeight="1">
      <c r="A419" t="s">
        <v>502</v>
      </c>
      <c r="B419" t="s">
        <v>502</v>
      </c>
      <c r="C419" t="s">
        <v>276</v>
      </c>
      <c r="D419" t="s">
        <v>1163</v>
      </c>
      <c r="E419" t="s">
        <v>560</v>
      </c>
      <c r="F419" s="304">
        <v>1</v>
      </c>
      <c r="G419" t="s">
        <v>4</v>
      </c>
      <c r="H419" s="304">
        <v>0.49976999999999999</v>
      </c>
      <c r="I419" t="s">
        <v>1158</v>
      </c>
      <c r="J419" s="310">
        <v>1.5</v>
      </c>
      <c r="K419" s="310">
        <v>1.5</v>
      </c>
      <c r="L419" s="310">
        <v>0.75</v>
      </c>
    </row>
    <row r="420" spans="1:12" ht="15" customHeight="1">
      <c r="A420" t="s">
        <v>502</v>
      </c>
      <c r="B420" t="s">
        <v>502</v>
      </c>
      <c r="C420" t="s">
        <v>276</v>
      </c>
      <c r="D420" t="s">
        <v>1163</v>
      </c>
      <c r="E420" t="s">
        <v>561</v>
      </c>
      <c r="F420" s="304">
        <v>1</v>
      </c>
      <c r="G420" t="s">
        <v>4</v>
      </c>
      <c r="H420" s="304">
        <v>0.49976999999999999</v>
      </c>
      <c r="I420" t="s">
        <v>1158</v>
      </c>
      <c r="J420" s="310">
        <v>5.8</v>
      </c>
      <c r="K420" s="310">
        <v>5.8</v>
      </c>
      <c r="L420" s="310">
        <v>2.899</v>
      </c>
    </row>
    <row r="421" spans="1:12" ht="15" customHeight="1">
      <c r="A421" t="s">
        <v>502</v>
      </c>
      <c r="B421" t="s">
        <v>502</v>
      </c>
      <c r="C421" t="s">
        <v>857</v>
      </c>
      <c r="D421" t="s">
        <v>1163</v>
      </c>
      <c r="E421" t="s">
        <v>561</v>
      </c>
      <c r="F421" s="304">
        <v>1</v>
      </c>
      <c r="G421" t="s">
        <v>4</v>
      </c>
      <c r="H421" s="304">
        <v>1</v>
      </c>
      <c r="I421" t="s">
        <v>1158</v>
      </c>
      <c r="J421" s="310">
        <v>0.09</v>
      </c>
      <c r="K421" s="310">
        <v>0.09</v>
      </c>
      <c r="L421" s="310">
        <v>0.09</v>
      </c>
    </row>
    <row r="422" spans="1:12" ht="15" customHeight="1">
      <c r="A422" t="s">
        <v>502</v>
      </c>
      <c r="B422" t="s">
        <v>502</v>
      </c>
      <c r="C422" t="s">
        <v>282</v>
      </c>
      <c r="D422" t="s">
        <v>1163</v>
      </c>
      <c r="E422" t="s">
        <v>560</v>
      </c>
      <c r="F422" s="304">
        <v>1</v>
      </c>
      <c r="G422" t="s">
        <v>4</v>
      </c>
      <c r="H422" s="304">
        <v>0.999</v>
      </c>
      <c r="I422" t="s">
        <v>1158</v>
      </c>
      <c r="J422" s="310">
        <v>32.6</v>
      </c>
      <c r="K422" s="310">
        <v>32.6</v>
      </c>
      <c r="L422" s="310">
        <v>32.567</v>
      </c>
    </row>
    <row r="423" spans="1:12" ht="15" customHeight="1">
      <c r="A423" t="s">
        <v>502</v>
      </c>
      <c r="B423" t="s">
        <v>502</v>
      </c>
      <c r="C423" t="s">
        <v>285</v>
      </c>
      <c r="D423" t="s">
        <v>1163</v>
      </c>
      <c r="E423" t="s">
        <v>561</v>
      </c>
      <c r="F423" s="304">
        <v>1</v>
      </c>
      <c r="G423" t="s">
        <v>4</v>
      </c>
      <c r="H423" s="304">
        <v>0.999</v>
      </c>
      <c r="I423" t="s">
        <v>1158</v>
      </c>
      <c r="J423" s="310">
        <v>9</v>
      </c>
      <c r="K423" s="310">
        <v>9</v>
      </c>
      <c r="L423" s="310">
        <v>8.9909999999999997</v>
      </c>
    </row>
    <row r="424" spans="1:12" ht="15" customHeight="1">
      <c r="A424" t="s">
        <v>502</v>
      </c>
      <c r="B424" t="s">
        <v>502</v>
      </c>
      <c r="C424" t="s">
        <v>290</v>
      </c>
      <c r="D424" t="s">
        <v>1163</v>
      </c>
      <c r="E424" t="s">
        <v>560</v>
      </c>
      <c r="F424" s="304">
        <v>1</v>
      </c>
      <c r="G424" t="s">
        <v>4</v>
      </c>
      <c r="H424" s="304">
        <v>0.49976999999999999</v>
      </c>
      <c r="I424" t="s">
        <v>1158</v>
      </c>
      <c r="J424" s="310">
        <v>423</v>
      </c>
      <c r="K424" s="310">
        <v>423</v>
      </c>
      <c r="L424" s="310">
        <v>211.40199999999999</v>
      </c>
    </row>
    <row r="425" spans="1:12" ht="15" customHeight="1">
      <c r="A425" t="s">
        <v>502</v>
      </c>
      <c r="B425" t="s">
        <v>502</v>
      </c>
      <c r="C425" t="s">
        <v>273</v>
      </c>
      <c r="D425" t="s">
        <v>1163</v>
      </c>
      <c r="E425" t="s">
        <v>561</v>
      </c>
      <c r="F425" s="304">
        <v>1</v>
      </c>
      <c r="G425" t="s">
        <v>4</v>
      </c>
      <c r="H425" s="304">
        <v>0.999</v>
      </c>
      <c r="I425" t="s">
        <v>1158</v>
      </c>
      <c r="J425" s="310">
        <v>11</v>
      </c>
      <c r="K425" s="310">
        <v>11</v>
      </c>
      <c r="L425" s="310">
        <v>10.989000000000001</v>
      </c>
    </row>
    <row r="426" spans="1:12" ht="15" customHeight="1">
      <c r="A426" t="s">
        <v>502</v>
      </c>
      <c r="B426" t="s">
        <v>502</v>
      </c>
      <c r="C426" t="s">
        <v>297</v>
      </c>
      <c r="D426" t="s">
        <v>1163</v>
      </c>
      <c r="E426" t="s">
        <v>560</v>
      </c>
      <c r="F426" s="304">
        <v>1</v>
      </c>
      <c r="G426" t="s">
        <v>4</v>
      </c>
      <c r="H426" s="304">
        <v>0.999</v>
      </c>
      <c r="I426" t="s">
        <v>1158</v>
      </c>
      <c r="J426" s="310">
        <v>20.3</v>
      </c>
      <c r="K426" s="310">
        <v>20.3</v>
      </c>
      <c r="L426" s="310">
        <v>20.28</v>
      </c>
    </row>
    <row r="427" spans="1:12" ht="15" customHeight="1">
      <c r="A427" t="s">
        <v>502</v>
      </c>
      <c r="B427" t="s">
        <v>502</v>
      </c>
      <c r="C427" t="s">
        <v>263</v>
      </c>
      <c r="D427" t="s">
        <v>1163</v>
      </c>
      <c r="E427" t="s">
        <v>561</v>
      </c>
      <c r="F427" s="304">
        <v>1</v>
      </c>
      <c r="G427" t="s">
        <v>4</v>
      </c>
      <c r="H427" s="304">
        <v>0.999</v>
      </c>
      <c r="I427" t="s">
        <v>1158</v>
      </c>
      <c r="J427" s="310">
        <v>7.2</v>
      </c>
      <c r="K427" s="310">
        <v>7.2</v>
      </c>
      <c r="L427" s="310">
        <v>7.1929999999999996</v>
      </c>
    </row>
    <row r="428" spans="1:12" ht="15" customHeight="1">
      <c r="A428" t="s">
        <v>502</v>
      </c>
      <c r="B428" t="s">
        <v>502</v>
      </c>
      <c r="C428" t="s">
        <v>300</v>
      </c>
      <c r="D428" t="s">
        <v>1163</v>
      </c>
      <c r="E428" t="s">
        <v>560</v>
      </c>
      <c r="F428" s="304">
        <v>1</v>
      </c>
      <c r="G428" t="s">
        <v>4</v>
      </c>
      <c r="H428" s="304">
        <v>0.49976999999999999</v>
      </c>
      <c r="I428" t="s">
        <v>1158</v>
      </c>
      <c r="J428" s="310">
        <v>1</v>
      </c>
      <c r="K428" s="310">
        <v>1</v>
      </c>
      <c r="L428" s="310">
        <v>0.5</v>
      </c>
    </row>
    <row r="429" spans="1:12" ht="15" customHeight="1">
      <c r="A429" t="s">
        <v>502</v>
      </c>
      <c r="B429" t="s">
        <v>502</v>
      </c>
      <c r="C429" t="s">
        <v>309</v>
      </c>
      <c r="D429" t="s">
        <v>1163</v>
      </c>
      <c r="E429" t="s">
        <v>560</v>
      </c>
      <c r="F429" s="304">
        <v>1</v>
      </c>
      <c r="G429" t="s">
        <v>4</v>
      </c>
      <c r="H429" s="304">
        <v>0.49976999999999999</v>
      </c>
      <c r="I429" t="s">
        <v>1158</v>
      </c>
      <c r="J429" s="310">
        <v>6.8</v>
      </c>
      <c r="K429" s="310">
        <v>6.8</v>
      </c>
      <c r="L429" s="310">
        <v>3.3980000000000001</v>
      </c>
    </row>
    <row r="430" spans="1:12" ht="15" customHeight="1">
      <c r="A430" t="s">
        <v>502</v>
      </c>
      <c r="B430" t="s">
        <v>502</v>
      </c>
      <c r="C430" t="s">
        <v>315</v>
      </c>
      <c r="D430" t="s">
        <v>1163</v>
      </c>
      <c r="E430" t="s">
        <v>561</v>
      </c>
      <c r="F430" s="304">
        <v>1</v>
      </c>
      <c r="G430" t="s">
        <v>4</v>
      </c>
      <c r="H430" s="304">
        <v>0.999</v>
      </c>
      <c r="I430" t="s">
        <v>1158</v>
      </c>
      <c r="J430" s="310">
        <v>1.76</v>
      </c>
      <c r="K430" s="310">
        <v>1.76</v>
      </c>
      <c r="L430" s="310">
        <v>1.758</v>
      </c>
    </row>
    <row r="431" spans="1:12" ht="15" customHeight="1">
      <c r="A431" t="s">
        <v>502</v>
      </c>
      <c r="B431" t="s">
        <v>502</v>
      </c>
      <c r="C431" t="s">
        <v>318</v>
      </c>
      <c r="D431" t="s">
        <v>1163</v>
      </c>
      <c r="E431" t="s">
        <v>560</v>
      </c>
      <c r="F431" s="304">
        <v>1</v>
      </c>
      <c r="G431" t="s">
        <v>4</v>
      </c>
      <c r="H431" s="304">
        <v>0.49976999999999999</v>
      </c>
      <c r="I431" t="s">
        <v>1158</v>
      </c>
      <c r="J431" s="310">
        <v>0.7</v>
      </c>
      <c r="K431" s="310">
        <v>0.7</v>
      </c>
      <c r="L431" s="310">
        <v>0.35</v>
      </c>
    </row>
    <row r="432" spans="1:12" ht="15" customHeight="1">
      <c r="A432" t="s">
        <v>502</v>
      </c>
      <c r="B432" t="s">
        <v>502</v>
      </c>
      <c r="C432" t="s">
        <v>316</v>
      </c>
      <c r="D432" t="s">
        <v>1163</v>
      </c>
      <c r="E432" t="s">
        <v>560</v>
      </c>
      <c r="F432" s="304">
        <v>1</v>
      </c>
      <c r="G432" t="s">
        <v>4</v>
      </c>
      <c r="H432" s="304">
        <v>0.49976999999999999</v>
      </c>
      <c r="I432" t="s">
        <v>1158</v>
      </c>
      <c r="J432" s="310">
        <v>8.1999999999999993</v>
      </c>
      <c r="K432" s="310">
        <v>8.1999999999999993</v>
      </c>
      <c r="L432" s="310">
        <v>4.0979999999999999</v>
      </c>
    </row>
    <row r="433" spans="1:12" ht="15" customHeight="1">
      <c r="A433" t="s">
        <v>502</v>
      </c>
      <c r="B433" t="s">
        <v>502</v>
      </c>
      <c r="C433" t="s">
        <v>319</v>
      </c>
      <c r="D433" t="s">
        <v>1163</v>
      </c>
      <c r="E433" t="s">
        <v>560</v>
      </c>
      <c r="F433" s="304">
        <v>1</v>
      </c>
      <c r="G433" t="s">
        <v>4</v>
      </c>
      <c r="H433" s="304">
        <v>0.999</v>
      </c>
      <c r="I433" t="s">
        <v>1158</v>
      </c>
      <c r="J433" s="310">
        <v>39</v>
      </c>
      <c r="K433" s="310">
        <v>39</v>
      </c>
      <c r="L433" s="310">
        <v>38.960999999999999</v>
      </c>
    </row>
    <row r="434" spans="1:12" ht="15" customHeight="1">
      <c r="A434" t="s">
        <v>502</v>
      </c>
      <c r="B434" t="s">
        <v>502</v>
      </c>
      <c r="C434" t="s">
        <v>328</v>
      </c>
      <c r="D434" t="s">
        <v>1163</v>
      </c>
      <c r="E434" t="s">
        <v>561</v>
      </c>
      <c r="F434" s="304">
        <v>1</v>
      </c>
      <c r="G434" t="s">
        <v>4</v>
      </c>
      <c r="H434" s="304">
        <v>0.49976999999999999</v>
      </c>
      <c r="I434" t="s">
        <v>1158</v>
      </c>
      <c r="J434" s="310">
        <v>0.39</v>
      </c>
      <c r="K434" s="310">
        <v>0.39</v>
      </c>
      <c r="L434" s="310">
        <v>0.19500000000000001</v>
      </c>
    </row>
    <row r="435" spans="1:12" ht="15" customHeight="1">
      <c r="A435" t="s">
        <v>502</v>
      </c>
      <c r="B435" t="s">
        <v>502</v>
      </c>
      <c r="C435" t="s">
        <v>329</v>
      </c>
      <c r="D435" t="s">
        <v>1163</v>
      </c>
      <c r="E435" t="s">
        <v>561</v>
      </c>
      <c r="F435" s="304">
        <v>1</v>
      </c>
      <c r="G435" t="s">
        <v>4</v>
      </c>
      <c r="H435" s="304">
        <v>0.999</v>
      </c>
      <c r="I435" t="s">
        <v>1158</v>
      </c>
      <c r="J435" s="310">
        <v>0.375</v>
      </c>
      <c r="K435" s="310">
        <v>0.375</v>
      </c>
      <c r="L435" s="310">
        <v>0.375</v>
      </c>
    </row>
    <row r="436" spans="1:12" ht="15" customHeight="1">
      <c r="A436" t="s">
        <v>502</v>
      </c>
      <c r="B436" t="s">
        <v>502</v>
      </c>
      <c r="C436" t="s">
        <v>323</v>
      </c>
      <c r="D436" t="s">
        <v>1163</v>
      </c>
      <c r="E436" t="s">
        <v>560</v>
      </c>
      <c r="F436" s="304">
        <v>1</v>
      </c>
      <c r="G436" t="s">
        <v>4</v>
      </c>
      <c r="H436" s="304">
        <v>0.49976999999999999</v>
      </c>
      <c r="I436" t="s">
        <v>1158</v>
      </c>
      <c r="J436" s="310">
        <v>1.3</v>
      </c>
      <c r="K436" s="310">
        <v>1.3</v>
      </c>
      <c r="L436" s="310">
        <v>0.65</v>
      </c>
    </row>
    <row r="437" spans="1:12" ht="15" customHeight="1">
      <c r="A437" t="s">
        <v>502</v>
      </c>
      <c r="B437" t="s">
        <v>502</v>
      </c>
      <c r="C437" t="s">
        <v>332</v>
      </c>
      <c r="D437" t="s">
        <v>1163</v>
      </c>
      <c r="E437" t="s">
        <v>560</v>
      </c>
      <c r="F437" s="304">
        <v>1</v>
      </c>
      <c r="G437" t="s">
        <v>4</v>
      </c>
      <c r="H437" s="304">
        <v>0.999</v>
      </c>
      <c r="I437" t="s">
        <v>1158</v>
      </c>
      <c r="J437" s="310">
        <v>20.399999999999999</v>
      </c>
      <c r="K437" s="310">
        <v>20.399999999999999</v>
      </c>
      <c r="L437" s="310">
        <v>20.38</v>
      </c>
    </row>
    <row r="438" spans="1:12" ht="15" customHeight="1">
      <c r="A438" t="s">
        <v>502</v>
      </c>
      <c r="B438" t="s">
        <v>502</v>
      </c>
      <c r="C438" t="s">
        <v>1268</v>
      </c>
      <c r="D438" t="s">
        <v>7</v>
      </c>
      <c r="E438" t="s">
        <v>561</v>
      </c>
      <c r="F438" s="304">
        <v>1</v>
      </c>
      <c r="G438" t="s">
        <v>4</v>
      </c>
      <c r="H438" s="304">
        <v>1</v>
      </c>
      <c r="I438" t="s">
        <v>1158</v>
      </c>
      <c r="J438" s="310">
        <v>94.68</v>
      </c>
      <c r="K438" s="310">
        <v>94.68</v>
      </c>
      <c r="L438" s="310">
        <v>94.68</v>
      </c>
    </row>
    <row r="439" spans="1:12" ht="15" customHeight="1">
      <c r="A439" t="s">
        <v>502</v>
      </c>
      <c r="B439" t="s">
        <v>502</v>
      </c>
      <c r="C439" t="s">
        <v>1269</v>
      </c>
      <c r="D439" t="s">
        <v>7</v>
      </c>
      <c r="E439" t="s">
        <v>561</v>
      </c>
      <c r="F439" s="304">
        <v>1</v>
      </c>
      <c r="G439" t="s">
        <v>4</v>
      </c>
      <c r="H439" s="304">
        <v>1</v>
      </c>
      <c r="I439" t="s">
        <v>1158</v>
      </c>
      <c r="J439" s="310">
        <v>12</v>
      </c>
      <c r="K439" s="310">
        <v>12</v>
      </c>
      <c r="L439" s="310">
        <v>12</v>
      </c>
    </row>
    <row r="440" spans="1:12" ht="15" customHeight="1">
      <c r="A440" t="s">
        <v>502</v>
      </c>
      <c r="B440" t="s">
        <v>502</v>
      </c>
      <c r="C440" t="s">
        <v>1270</v>
      </c>
      <c r="D440" t="s">
        <v>7</v>
      </c>
      <c r="E440" t="s">
        <v>561</v>
      </c>
      <c r="F440" s="304">
        <v>1</v>
      </c>
      <c r="G440" t="s">
        <v>4</v>
      </c>
      <c r="H440" s="304">
        <v>1</v>
      </c>
      <c r="I440" t="s">
        <v>1158</v>
      </c>
      <c r="J440" s="310">
        <v>5</v>
      </c>
      <c r="K440" s="310">
        <v>5</v>
      </c>
      <c r="L440" s="310">
        <v>5</v>
      </c>
    </row>
    <row r="441" spans="1:12" ht="15" customHeight="1">
      <c r="A441" t="s">
        <v>502</v>
      </c>
      <c r="B441" t="s">
        <v>502</v>
      </c>
      <c r="C441" t="s">
        <v>433</v>
      </c>
      <c r="D441" t="s">
        <v>7</v>
      </c>
      <c r="E441" t="s">
        <v>561</v>
      </c>
      <c r="F441" s="304">
        <v>1</v>
      </c>
      <c r="G441" t="s">
        <v>4</v>
      </c>
      <c r="H441" s="304">
        <v>1</v>
      </c>
      <c r="I441" t="s">
        <v>1158</v>
      </c>
      <c r="J441" s="310">
        <v>5.48</v>
      </c>
      <c r="K441" s="310">
        <v>5.48</v>
      </c>
      <c r="L441" s="310">
        <v>5.48</v>
      </c>
    </row>
    <row r="442" spans="1:12" ht="15" customHeight="1">
      <c r="A442" t="s">
        <v>502</v>
      </c>
      <c r="B442" t="s">
        <v>502</v>
      </c>
      <c r="C442" t="s">
        <v>1271</v>
      </c>
      <c r="D442" t="s">
        <v>7</v>
      </c>
      <c r="E442" t="s">
        <v>561</v>
      </c>
      <c r="F442" s="304">
        <v>1</v>
      </c>
      <c r="G442" t="s">
        <v>4</v>
      </c>
      <c r="H442" s="304">
        <v>1</v>
      </c>
      <c r="I442" t="s">
        <v>1158</v>
      </c>
      <c r="J442" s="310">
        <v>4.6779999999999999</v>
      </c>
      <c r="K442" s="310">
        <v>4.6779999999999999</v>
      </c>
      <c r="L442" s="310">
        <v>4.6779999999999999</v>
      </c>
    </row>
    <row r="443" spans="1:12" ht="15" customHeight="1">
      <c r="A443" t="s">
        <v>502</v>
      </c>
      <c r="B443" t="s">
        <v>502</v>
      </c>
      <c r="C443" t="s">
        <v>1272</v>
      </c>
      <c r="D443" t="s">
        <v>7</v>
      </c>
      <c r="E443" t="s">
        <v>561</v>
      </c>
      <c r="F443" s="304">
        <v>1</v>
      </c>
      <c r="G443" t="s">
        <v>4</v>
      </c>
      <c r="H443" s="304">
        <v>1</v>
      </c>
      <c r="I443" t="s">
        <v>1158</v>
      </c>
      <c r="J443" s="310">
        <v>10.4</v>
      </c>
      <c r="K443" s="310">
        <v>10.4</v>
      </c>
      <c r="L443" s="310">
        <v>10.4</v>
      </c>
    </row>
    <row r="444" spans="1:12" ht="15" customHeight="1">
      <c r="A444" t="s">
        <v>502</v>
      </c>
      <c r="B444" t="s">
        <v>502</v>
      </c>
      <c r="C444" t="s">
        <v>582</v>
      </c>
      <c r="D444" t="s">
        <v>7</v>
      </c>
      <c r="E444" t="s">
        <v>561</v>
      </c>
      <c r="F444" s="304">
        <v>1</v>
      </c>
      <c r="G444" t="s">
        <v>4</v>
      </c>
      <c r="H444" s="304">
        <v>1</v>
      </c>
      <c r="I444" t="s">
        <v>1158</v>
      </c>
      <c r="J444" s="310">
        <v>44</v>
      </c>
      <c r="K444" s="310">
        <v>44</v>
      </c>
      <c r="L444" s="310">
        <v>44</v>
      </c>
    </row>
    <row r="445" spans="1:12" ht="15" customHeight="1">
      <c r="A445" t="s">
        <v>502</v>
      </c>
      <c r="B445" t="s">
        <v>502</v>
      </c>
      <c r="C445" t="s">
        <v>441</v>
      </c>
      <c r="D445" t="s">
        <v>7</v>
      </c>
      <c r="E445" t="s">
        <v>561</v>
      </c>
      <c r="F445" s="304">
        <v>1</v>
      </c>
      <c r="G445" t="s">
        <v>4</v>
      </c>
      <c r="H445" s="304">
        <v>1</v>
      </c>
      <c r="I445" t="s">
        <v>1158</v>
      </c>
      <c r="J445" s="310">
        <v>6.8</v>
      </c>
      <c r="K445" s="310">
        <v>6.8</v>
      </c>
      <c r="L445" s="310">
        <v>6.8</v>
      </c>
    </row>
    <row r="446" spans="1:12" ht="15" customHeight="1">
      <c r="A446" t="s">
        <v>502</v>
      </c>
      <c r="B446" t="s">
        <v>502</v>
      </c>
      <c r="C446" t="s">
        <v>1273</v>
      </c>
      <c r="D446" t="s">
        <v>7</v>
      </c>
      <c r="E446" t="s">
        <v>561</v>
      </c>
      <c r="F446" s="304">
        <v>1</v>
      </c>
      <c r="G446" t="s">
        <v>4</v>
      </c>
      <c r="H446" s="304">
        <v>1</v>
      </c>
      <c r="I446" t="s">
        <v>1158</v>
      </c>
      <c r="J446" s="310">
        <v>12.99</v>
      </c>
      <c r="K446" s="310">
        <v>12.99</v>
      </c>
      <c r="L446" s="310">
        <v>12.99</v>
      </c>
    </row>
    <row r="447" spans="1:12" ht="15" customHeight="1">
      <c r="A447" t="s">
        <v>502</v>
      </c>
      <c r="B447" t="s">
        <v>502</v>
      </c>
      <c r="C447" t="s">
        <v>916</v>
      </c>
      <c r="D447" t="s">
        <v>7</v>
      </c>
      <c r="E447" t="s">
        <v>561</v>
      </c>
      <c r="F447" s="304">
        <v>1</v>
      </c>
      <c r="G447" t="s">
        <v>4</v>
      </c>
      <c r="H447" s="304">
        <v>1</v>
      </c>
      <c r="I447" t="s">
        <v>1158</v>
      </c>
      <c r="J447" s="310">
        <v>12</v>
      </c>
      <c r="K447" s="310">
        <v>12</v>
      </c>
      <c r="L447" s="310">
        <v>12</v>
      </c>
    </row>
    <row r="448" spans="1:12" ht="15" customHeight="1">
      <c r="A448" t="s">
        <v>502</v>
      </c>
      <c r="B448" t="s">
        <v>502</v>
      </c>
      <c r="C448" t="s">
        <v>1274</v>
      </c>
      <c r="D448" t="s">
        <v>7</v>
      </c>
      <c r="E448" t="s">
        <v>561</v>
      </c>
      <c r="F448" s="304">
        <v>1</v>
      </c>
      <c r="G448" t="s">
        <v>4</v>
      </c>
      <c r="H448" s="304">
        <v>1</v>
      </c>
      <c r="I448" t="s">
        <v>1158</v>
      </c>
      <c r="J448" s="310">
        <v>10.8</v>
      </c>
      <c r="K448" s="310">
        <v>10.8</v>
      </c>
      <c r="L448" s="310">
        <v>10.8</v>
      </c>
    </row>
    <row r="449" spans="1:12" ht="15" customHeight="1">
      <c r="A449" t="s">
        <v>502</v>
      </c>
      <c r="B449" t="s">
        <v>502</v>
      </c>
      <c r="C449" t="s">
        <v>583</v>
      </c>
      <c r="D449" t="s">
        <v>7</v>
      </c>
      <c r="E449" t="s">
        <v>561</v>
      </c>
      <c r="F449" s="304">
        <v>1</v>
      </c>
      <c r="G449" t="s">
        <v>4</v>
      </c>
      <c r="H449" s="304">
        <v>1</v>
      </c>
      <c r="I449" t="s">
        <v>1158</v>
      </c>
      <c r="J449" s="310">
        <v>90</v>
      </c>
      <c r="K449" s="310">
        <v>90</v>
      </c>
      <c r="L449" s="310">
        <v>90</v>
      </c>
    </row>
    <row r="450" spans="1:12" ht="15" customHeight="1">
      <c r="A450" t="s">
        <v>502</v>
      </c>
      <c r="B450" t="s">
        <v>502</v>
      </c>
      <c r="C450" t="s">
        <v>438</v>
      </c>
      <c r="D450" t="s">
        <v>7</v>
      </c>
      <c r="E450" t="s">
        <v>561</v>
      </c>
      <c r="F450" s="304">
        <v>1</v>
      </c>
      <c r="G450" t="s">
        <v>4</v>
      </c>
      <c r="H450" s="304">
        <v>1</v>
      </c>
      <c r="I450" t="s">
        <v>1158</v>
      </c>
      <c r="J450" s="310">
        <v>12</v>
      </c>
      <c r="K450" s="310">
        <v>12</v>
      </c>
      <c r="L450" s="310">
        <v>12</v>
      </c>
    </row>
    <row r="451" spans="1:12" ht="15" customHeight="1">
      <c r="A451" t="s">
        <v>502</v>
      </c>
      <c r="B451" t="s">
        <v>502</v>
      </c>
      <c r="C451" t="s">
        <v>145</v>
      </c>
      <c r="D451" t="s">
        <v>7</v>
      </c>
      <c r="E451" t="s">
        <v>561</v>
      </c>
      <c r="F451" s="304">
        <v>1</v>
      </c>
      <c r="G451" t="s">
        <v>4</v>
      </c>
      <c r="H451" s="304">
        <v>1</v>
      </c>
      <c r="I451" t="s">
        <v>1158</v>
      </c>
      <c r="J451" s="310">
        <v>55</v>
      </c>
      <c r="K451" s="310">
        <v>55</v>
      </c>
      <c r="L451" s="310">
        <v>55</v>
      </c>
    </row>
    <row r="452" spans="1:12" ht="15" customHeight="1">
      <c r="A452" t="s">
        <v>502</v>
      </c>
      <c r="B452" t="s">
        <v>502</v>
      </c>
      <c r="C452" t="s">
        <v>917</v>
      </c>
      <c r="D452" t="s">
        <v>7</v>
      </c>
      <c r="E452" t="s">
        <v>561</v>
      </c>
      <c r="F452" s="304">
        <v>1</v>
      </c>
      <c r="G452" t="s">
        <v>4</v>
      </c>
      <c r="H452" s="304">
        <v>1</v>
      </c>
      <c r="I452" t="s">
        <v>1158</v>
      </c>
      <c r="J452" s="310">
        <v>6</v>
      </c>
      <c r="K452" s="310">
        <v>6</v>
      </c>
      <c r="L452" s="310">
        <v>6</v>
      </c>
    </row>
    <row r="453" spans="1:12" ht="15" customHeight="1">
      <c r="A453" t="s">
        <v>502</v>
      </c>
      <c r="B453" t="s">
        <v>502</v>
      </c>
      <c r="C453" t="s">
        <v>918</v>
      </c>
      <c r="D453" t="s">
        <v>7</v>
      </c>
      <c r="E453" t="s">
        <v>561</v>
      </c>
      <c r="F453" s="304">
        <v>1</v>
      </c>
      <c r="G453" t="s">
        <v>4</v>
      </c>
      <c r="H453" s="304">
        <v>1</v>
      </c>
      <c r="I453" t="s">
        <v>1158</v>
      </c>
      <c r="J453" s="310">
        <v>7.2</v>
      </c>
      <c r="K453" s="310">
        <v>7.2</v>
      </c>
      <c r="L453" s="310">
        <v>7.2</v>
      </c>
    </row>
    <row r="454" spans="1:12" ht="15" customHeight="1">
      <c r="A454" t="s">
        <v>502</v>
      </c>
      <c r="B454" t="s">
        <v>502</v>
      </c>
      <c r="C454" t="s">
        <v>919</v>
      </c>
      <c r="D454" t="s">
        <v>7</v>
      </c>
      <c r="E454" t="s">
        <v>561</v>
      </c>
      <c r="F454" s="304">
        <v>1</v>
      </c>
      <c r="G454" t="s">
        <v>4</v>
      </c>
      <c r="H454" s="304">
        <v>1</v>
      </c>
      <c r="I454" t="s">
        <v>1158</v>
      </c>
      <c r="J454" s="310">
        <v>12</v>
      </c>
      <c r="K454" s="310">
        <v>12</v>
      </c>
      <c r="L454" s="310">
        <v>12</v>
      </c>
    </row>
    <row r="455" spans="1:12" ht="15" customHeight="1">
      <c r="A455" t="s">
        <v>502</v>
      </c>
      <c r="B455" t="s">
        <v>502</v>
      </c>
      <c r="C455" t="s">
        <v>920</v>
      </c>
      <c r="D455" t="s">
        <v>7</v>
      </c>
      <c r="E455" t="s">
        <v>561</v>
      </c>
      <c r="F455" s="304">
        <v>1</v>
      </c>
      <c r="G455" t="s">
        <v>4</v>
      </c>
      <c r="H455" s="304">
        <v>1</v>
      </c>
      <c r="I455" t="s">
        <v>1158</v>
      </c>
      <c r="J455" s="310">
        <v>3</v>
      </c>
      <c r="K455" s="310">
        <v>3</v>
      </c>
      <c r="L455" s="310">
        <v>3</v>
      </c>
    </row>
    <row r="456" spans="1:12" ht="15" customHeight="1">
      <c r="A456" t="s">
        <v>502</v>
      </c>
      <c r="B456" t="s">
        <v>502</v>
      </c>
      <c r="C456" t="s">
        <v>573</v>
      </c>
      <c r="D456" t="s">
        <v>7</v>
      </c>
      <c r="E456" t="s">
        <v>561</v>
      </c>
      <c r="F456" s="304">
        <v>1</v>
      </c>
      <c r="G456" t="s">
        <v>4</v>
      </c>
      <c r="H456" s="304">
        <v>1</v>
      </c>
      <c r="I456" t="s">
        <v>1158</v>
      </c>
      <c r="J456" s="310">
        <v>12</v>
      </c>
      <c r="K456" s="310">
        <v>12</v>
      </c>
      <c r="L456" s="310">
        <v>12</v>
      </c>
    </row>
    <row r="457" spans="1:12" ht="15" customHeight="1">
      <c r="A457" t="s">
        <v>502</v>
      </c>
      <c r="B457" t="s">
        <v>502</v>
      </c>
      <c r="C457" t="s">
        <v>1275</v>
      </c>
      <c r="D457" t="s">
        <v>7</v>
      </c>
      <c r="E457" t="s">
        <v>561</v>
      </c>
      <c r="F457" s="304">
        <v>1</v>
      </c>
      <c r="G457" t="s">
        <v>4</v>
      </c>
      <c r="H457" s="304">
        <v>1</v>
      </c>
      <c r="I457" t="s">
        <v>1158</v>
      </c>
      <c r="J457" s="310">
        <v>6.8</v>
      </c>
      <c r="K457" s="310">
        <v>6.8</v>
      </c>
      <c r="L457" s="310">
        <v>6.8</v>
      </c>
    </row>
    <row r="458" spans="1:12" ht="15" customHeight="1">
      <c r="A458" t="s">
        <v>502</v>
      </c>
      <c r="B458" t="s">
        <v>502</v>
      </c>
      <c r="C458" t="s">
        <v>1265</v>
      </c>
      <c r="D458" t="s">
        <v>7</v>
      </c>
      <c r="E458" t="s">
        <v>561</v>
      </c>
      <c r="F458" s="304">
        <v>1</v>
      </c>
      <c r="G458" t="s">
        <v>4</v>
      </c>
      <c r="H458" s="304">
        <v>1</v>
      </c>
      <c r="I458" t="s">
        <v>1158</v>
      </c>
      <c r="J458" s="310">
        <v>12</v>
      </c>
      <c r="K458" s="310">
        <v>12</v>
      </c>
      <c r="L458" s="310">
        <v>12</v>
      </c>
    </row>
    <row r="459" spans="1:12" ht="15" customHeight="1">
      <c r="A459" t="s">
        <v>502</v>
      </c>
      <c r="B459" t="s">
        <v>502</v>
      </c>
      <c r="C459" t="s">
        <v>1276</v>
      </c>
      <c r="D459" t="s">
        <v>7</v>
      </c>
      <c r="E459" t="s">
        <v>561</v>
      </c>
      <c r="F459" s="304">
        <v>1</v>
      </c>
      <c r="G459" t="s">
        <v>4</v>
      </c>
      <c r="H459" s="304">
        <v>1</v>
      </c>
      <c r="I459" t="s">
        <v>1158</v>
      </c>
      <c r="J459" s="310">
        <v>6.7</v>
      </c>
      <c r="K459" s="310">
        <v>6.7</v>
      </c>
      <c r="L459" s="310">
        <v>6.7</v>
      </c>
    </row>
    <row r="460" spans="1:12" ht="15" customHeight="1">
      <c r="A460" t="s">
        <v>502</v>
      </c>
      <c r="B460" t="s">
        <v>502</v>
      </c>
      <c r="C460" t="s">
        <v>1277</v>
      </c>
      <c r="D460" t="s">
        <v>7</v>
      </c>
      <c r="E460" t="s">
        <v>561</v>
      </c>
      <c r="F460" s="304">
        <v>1</v>
      </c>
      <c r="G460" t="s">
        <v>4</v>
      </c>
      <c r="H460" s="304">
        <v>1</v>
      </c>
      <c r="I460" t="s">
        <v>1158</v>
      </c>
      <c r="J460" s="310">
        <v>78.293999999999997</v>
      </c>
      <c r="K460" s="310">
        <v>78.293999999999997</v>
      </c>
      <c r="L460" s="310">
        <v>78.293999999999997</v>
      </c>
    </row>
    <row r="461" spans="1:12" ht="15" customHeight="1">
      <c r="A461" t="s">
        <v>502</v>
      </c>
      <c r="B461" t="s">
        <v>502</v>
      </c>
      <c r="C461" t="s">
        <v>921</v>
      </c>
      <c r="D461" t="s">
        <v>7</v>
      </c>
      <c r="E461" t="s">
        <v>561</v>
      </c>
      <c r="F461" s="304">
        <v>1</v>
      </c>
      <c r="G461" t="s">
        <v>4</v>
      </c>
      <c r="H461" s="304">
        <v>1</v>
      </c>
      <c r="I461" t="s">
        <v>1158</v>
      </c>
      <c r="J461" s="310">
        <v>1.323</v>
      </c>
      <c r="K461" s="310">
        <v>1.323</v>
      </c>
      <c r="L461" s="310">
        <v>1.323</v>
      </c>
    </row>
    <row r="462" spans="1:12">
      <c r="A462" t="s">
        <v>502</v>
      </c>
      <c r="B462" t="s">
        <v>502</v>
      </c>
      <c r="C462" t="s">
        <v>922</v>
      </c>
      <c r="D462" t="s">
        <v>7</v>
      </c>
      <c r="E462" t="s">
        <v>561</v>
      </c>
      <c r="F462" s="304">
        <v>1</v>
      </c>
      <c r="G462" t="s">
        <v>4</v>
      </c>
      <c r="H462" s="304">
        <v>1</v>
      </c>
      <c r="I462" t="s">
        <v>1158</v>
      </c>
      <c r="J462" s="310">
        <v>8</v>
      </c>
      <c r="K462" s="310">
        <v>8</v>
      </c>
      <c r="L462" s="310">
        <v>8</v>
      </c>
    </row>
    <row r="463" spans="1:12">
      <c r="A463" t="s">
        <v>502</v>
      </c>
      <c r="B463" t="s">
        <v>502</v>
      </c>
      <c r="C463" t="s">
        <v>1278</v>
      </c>
      <c r="D463" t="s">
        <v>7</v>
      </c>
      <c r="E463" t="s">
        <v>561</v>
      </c>
      <c r="F463" s="304">
        <v>1</v>
      </c>
      <c r="G463" t="s">
        <v>4</v>
      </c>
      <c r="H463" s="304">
        <v>1</v>
      </c>
      <c r="I463" t="s">
        <v>1158</v>
      </c>
      <c r="J463" s="310">
        <v>7.15</v>
      </c>
      <c r="K463" s="310">
        <v>7.15</v>
      </c>
      <c r="L463" s="310">
        <v>7.15</v>
      </c>
    </row>
    <row r="464" spans="1:12">
      <c r="A464" t="s">
        <v>502</v>
      </c>
      <c r="B464" t="s">
        <v>502</v>
      </c>
      <c r="C464" t="s">
        <v>1279</v>
      </c>
      <c r="D464" t="s">
        <v>7</v>
      </c>
      <c r="E464" t="s">
        <v>561</v>
      </c>
      <c r="F464" s="304">
        <v>1</v>
      </c>
      <c r="G464" t="s">
        <v>4</v>
      </c>
      <c r="H464" s="304">
        <v>1</v>
      </c>
      <c r="I464" t="s">
        <v>1158</v>
      </c>
      <c r="J464" s="310">
        <v>6.2</v>
      </c>
      <c r="K464" s="310">
        <v>6.2</v>
      </c>
      <c r="L464" s="310">
        <v>6.2</v>
      </c>
    </row>
    <row r="465" spans="1:12">
      <c r="A465" t="s">
        <v>502</v>
      </c>
      <c r="B465" t="s">
        <v>502</v>
      </c>
      <c r="C465" t="s">
        <v>923</v>
      </c>
      <c r="D465" t="s">
        <v>7</v>
      </c>
      <c r="E465" t="s">
        <v>561</v>
      </c>
      <c r="F465" s="304">
        <v>1</v>
      </c>
      <c r="G465" t="s">
        <v>4</v>
      </c>
      <c r="H465" s="304">
        <v>1</v>
      </c>
      <c r="I465" t="s">
        <v>1158</v>
      </c>
      <c r="J465" s="310">
        <v>3</v>
      </c>
      <c r="K465" s="310">
        <v>3</v>
      </c>
      <c r="L465" s="310">
        <v>3</v>
      </c>
    </row>
    <row r="466" spans="1:12">
      <c r="A466" t="s">
        <v>502</v>
      </c>
      <c r="B466" t="s">
        <v>502</v>
      </c>
      <c r="C466" t="s">
        <v>1280</v>
      </c>
      <c r="D466" t="s">
        <v>7</v>
      </c>
      <c r="E466" t="s">
        <v>561</v>
      </c>
      <c r="F466" s="304">
        <v>1</v>
      </c>
      <c r="G466" t="s">
        <v>4</v>
      </c>
      <c r="H466" s="304">
        <v>1</v>
      </c>
      <c r="I466" t="s">
        <v>1158</v>
      </c>
      <c r="J466" s="310">
        <v>1.96</v>
      </c>
      <c r="K466" s="310">
        <v>1.96</v>
      </c>
      <c r="L466" s="310">
        <v>1.96</v>
      </c>
    </row>
    <row r="467" spans="1:12">
      <c r="A467" t="s">
        <v>502</v>
      </c>
      <c r="B467" t="s">
        <v>502</v>
      </c>
      <c r="C467" t="s">
        <v>924</v>
      </c>
      <c r="D467" t="s">
        <v>7</v>
      </c>
      <c r="E467" t="s">
        <v>561</v>
      </c>
      <c r="F467" s="304">
        <v>1</v>
      </c>
      <c r="G467" t="s">
        <v>4</v>
      </c>
      <c r="H467" s="304">
        <v>1</v>
      </c>
      <c r="I467" t="s">
        <v>1158</v>
      </c>
      <c r="J467" s="310">
        <v>7.8</v>
      </c>
      <c r="K467" s="310">
        <v>7.8</v>
      </c>
      <c r="L467" s="310">
        <v>7.8</v>
      </c>
    </row>
    <row r="468" spans="1:12">
      <c r="A468" t="s">
        <v>502</v>
      </c>
      <c r="B468" t="s">
        <v>502</v>
      </c>
      <c r="C468" t="s">
        <v>453</v>
      </c>
      <c r="D468" t="s">
        <v>7</v>
      </c>
      <c r="E468" t="s">
        <v>561</v>
      </c>
      <c r="F468" s="304">
        <v>1</v>
      </c>
      <c r="G468" t="s">
        <v>4</v>
      </c>
      <c r="H468" s="304">
        <v>1</v>
      </c>
      <c r="I468" t="s">
        <v>1158</v>
      </c>
      <c r="J468" s="310">
        <v>5</v>
      </c>
      <c r="K468" s="310">
        <v>5</v>
      </c>
      <c r="L468" s="310">
        <v>5</v>
      </c>
    </row>
    <row r="469" spans="1:12">
      <c r="A469" t="s">
        <v>502</v>
      </c>
      <c r="B469" t="s">
        <v>502</v>
      </c>
      <c r="C469" t="s">
        <v>1281</v>
      </c>
      <c r="D469" t="s">
        <v>7</v>
      </c>
      <c r="E469" t="s">
        <v>561</v>
      </c>
      <c r="F469" s="304">
        <v>1</v>
      </c>
      <c r="G469" t="s">
        <v>4</v>
      </c>
      <c r="H469" s="304">
        <v>1</v>
      </c>
      <c r="I469" t="s">
        <v>1158</v>
      </c>
      <c r="J469" s="310">
        <v>3.1429999999999998</v>
      </c>
      <c r="K469" s="310">
        <v>3.1429999999999998</v>
      </c>
      <c r="L469" s="310">
        <v>3.1429999999999998</v>
      </c>
    </row>
    <row r="470" spans="1:12">
      <c r="A470" t="s">
        <v>502</v>
      </c>
      <c r="B470" t="s">
        <v>502</v>
      </c>
      <c r="C470" t="s">
        <v>925</v>
      </c>
      <c r="D470" t="s">
        <v>7</v>
      </c>
      <c r="E470" t="s">
        <v>561</v>
      </c>
      <c r="F470" s="304">
        <v>1</v>
      </c>
      <c r="G470" t="s">
        <v>4</v>
      </c>
      <c r="H470" s="304">
        <v>1</v>
      </c>
      <c r="I470" t="s">
        <v>1158</v>
      </c>
      <c r="J470" s="310">
        <v>7</v>
      </c>
      <c r="K470" s="310">
        <v>7</v>
      </c>
      <c r="L470" s="310">
        <v>7</v>
      </c>
    </row>
    <row r="471" spans="1:12">
      <c r="A471" t="s">
        <v>502</v>
      </c>
      <c r="B471" t="s">
        <v>502</v>
      </c>
      <c r="C471" t="s">
        <v>1282</v>
      </c>
      <c r="D471" t="s">
        <v>7</v>
      </c>
      <c r="E471" t="s">
        <v>561</v>
      </c>
      <c r="F471" s="304">
        <v>1</v>
      </c>
      <c r="G471" t="s">
        <v>4</v>
      </c>
      <c r="H471" s="304">
        <v>1</v>
      </c>
      <c r="I471" t="s">
        <v>1158</v>
      </c>
      <c r="J471" s="310">
        <v>74.408000000000001</v>
      </c>
      <c r="K471" s="310">
        <v>74.408000000000001</v>
      </c>
      <c r="L471" s="310">
        <v>74.408000000000001</v>
      </c>
    </row>
    <row r="472" spans="1:12" ht="15" customHeight="1">
      <c r="A472" t="s">
        <v>502</v>
      </c>
      <c r="B472" t="s">
        <v>502</v>
      </c>
      <c r="C472" t="s">
        <v>926</v>
      </c>
      <c r="D472" t="s">
        <v>7</v>
      </c>
      <c r="E472" t="s">
        <v>561</v>
      </c>
      <c r="F472" s="304">
        <v>1</v>
      </c>
      <c r="G472" t="s">
        <v>4</v>
      </c>
      <c r="H472" s="304">
        <v>1</v>
      </c>
      <c r="I472" t="s">
        <v>1158</v>
      </c>
      <c r="J472" s="310">
        <v>5</v>
      </c>
      <c r="K472" s="310">
        <v>5</v>
      </c>
      <c r="L472" s="310">
        <v>5</v>
      </c>
    </row>
    <row r="473" spans="1:12" ht="15" customHeight="1">
      <c r="A473" t="s">
        <v>502</v>
      </c>
      <c r="B473" t="s">
        <v>502</v>
      </c>
      <c r="C473" t="s">
        <v>1283</v>
      </c>
      <c r="D473" t="s">
        <v>7</v>
      </c>
      <c r="E473" t="s">
        <v>561</v>
      </c>
      <c r="F473" s="304">
        <v>1</v>
      </c>
      <c r="G473" t="s">
        <v>4</v>
      </c>
      <c r="H473" s="304">
        <v>1</v>
      </c>
      <c r="I473" t="s">
        <v>1158</v>
      </c>
      <c r="J473" s="310">
        <v>10.7</v>
      </c>
      <c r="K473" s="310">
        <v>10.7</v>
      </c>
      <c r="L473" s="310">
        <v>10.7</v>
      </c>
    </row>
    <row r="474" spans="1:12" ht="15" customHeight="1">
      <c r="A474" t="s">
        <v>502</v>
      </c>
      <c r="B474" t="s">
        <v>502</v>
      </c>
      <c r="C474" t="s">
        <v>927</v>
      </c>
      <c r="D474" t="s">
        <v>7</v>
      </c>
      <c r="E474" t="s">
        <v>561</v>
      </c>
      <c r="F474" s="304">
        <v>1</v>
      </c>
      <c r="G474" t="s">
        <v>4</v>
      </c>
      <c r="H474" s="304">
        <v>1</v>
      </c>
      <c r="I474" t="s">
        <v>1158</v>
      </c>
      <c r="J474" s="310">
        <v>10.3</v>
      </c>
      <c r="K474" s="310">
        <v>10.3</v>
      </c>
      <c r="L474" s="310">
        <v>10.3</v>
      </c>
    </row>
    <row r="475" spans="1:12" ht="15" customHeight="1">
      <c r="A475" t="s">
        <v>502</v>
      </c>
      <c r="B475" t="s">
        <v>502</v>
      </c>
      <c r="C475" t="s">
        <v>928</v>
      </c>
      <c r="D475" t="s">
        <v>7</v>
      </c>
      <c r="E475" t="s">
        <v>561</v>
      </c>
      <c r="F475" s="304">
        <v>1</v>
      </c>
      <c r="G475" t="s">
        <v>4</v>
      </c>
      <c r="H475" s="304">
        <v>1</v>
      </c>
      <c r="I475" t="s">
        <v>1158</v>
      </c>
      <c r="J475" s="310">
        <v>4.9000000000000004</v>
      </c>
      <c r="K475" s="310">
        <v>4.9000000000000004</v>
      </c>
      <c r="L475" s="310">
        <v>4.9000000000000004</v>
      </c>
    </row>
    <row r="476" spans="1:12" ht="15" customHeight="1">
      <c r="A476" t="s">
        <v>502</v>
      </c>
      <c r="B476" t="s">
        <v>502</v>
      </c>
      <c r="C476" t="s">
        <v>686</v>
      </c>
      <c r="D476" t="s">
        <v>7</v>
      </c>
      <c r="E476" t="s">
        <v>561</v>
      </c>
      <c r="F476" s="304">
        <v>1</v>
      </c>
      <c r="G476" t="s">
        <v>4</v>
      </c>
      <c r="H476" s="304">
        <v>1</v>
      </c>
      <c r="I476" t="s">
        <v>1158</v>
      </c>
      <c r="J476" s="310">
        <v>12</v>
      </c>
      <c r="K476" s="310">
        <v>12</v>
      </c>
      <c r="L476" s="310">
        <v>12</v>
      </c>
    </row>
    <row r="477" spans="1:12" ht="15" customHeight="1">
      <c r="A477" t="s">
        <v>502</v>
      </c>
      <c r="B477" t="s">
        <v>502</v>
      </c>
      <c r="C477" t="s">
        <v>434</v>
      </c>
      <c r="D477" t="s">
        <v>7</v>
      </c>
      <c r="E477" t="s">
        <v>561</v>
      </c>
      <c r="F477" s="304">
        <v>1</v>
      </c>
      <c r="G477" t="s">
        <v>4</v>
      </c>
      <c r="H477" s="304">
        <v>1</v>
      </c>
      <c r="I477" t="s">
        <v>1158</v>
      </c>
      <c r="J477" s="310">
        <v>7.3</v>
      </c>
      <c r="K477" s="310">
        <v>7.3</v>
      </c>
      <c r="L477" s="310">
        <v>7.3</v>
      </c>
    </row>
    <row r="478" spans="1:12" ht="15" customHeight="1">
      <c r="A478" t="s">
        <v>502</v>
      </c>
      <c r="B478" t="s">
        <v>502</v>
      </c>
      <c r="C478" t="s">
        <v>436</v>
      </c>
      <c r="D478" t="s">
        <v>7</v>
      </c>
      <c r="E478" t="s">
        <v>561</v>
      </c>
      <c r="F478" s="304">
        <v>1</v>
      </c>
      <c r="G478" t="s">
        <v>4</v>
      </c>
      <c r="H478" s="304">
        <v>1</v>
      </c>
      <c r="I478" t="s">
        <v>1158</v>
      </c>
      <c r="J478" s="310">
        <v>10.7</v>
      </c>
      <c r="K478" s="310">
        <v>10.7</v>
      </c>
      <c r="L478" s="310">
        <v>10.7</v>
      </c>
    </row>
    <row r="479" spans="1:12" ht="15" customHeight="1">
      <c r="A479" t="s">
        <v>502</v>
      </c>
      <c r="B479" t="s">
        <v>502</v>
      </c>
      <c r="C479" t="s">
        <v>439</v>
      </c>
      <c r="D479" t="s">
        <v>7</v>
      </c>
      <c r="E479" t="s">
        <v>561</v>
      </c>
      <c r="F479" s="304">
        <v>1</v>
      </c>
      <c r="G479" t="s">
        <v>4</v>
      </c>
      <c r="H479" s="304">
        <v>1</v>
      </c>
      <c r="I479" t="s">
        <v>1158</v>
      </c>
      <c r="J479" s="310">
        <v>12</v>
      </c>
      <c r="K479" s="310">
        <v>12</v>
      </c>
      <c r="L479" s="310">
        <v>12</v>
      </c>
    </row>
    <row r="480" spans="1:12" ht="15" customHeight="1">
      <c r="A480" t="s">
        <v>502</v>
      </c>
      <c r="B480" t="s">
        <v>502</v>
      </c>
      <c r="C480" t="s">
        <v>437</v>
      </c>
      <c r="D480" t="s">
        <v>7</v>
      </c>
      <c r="E480" t="s">
        <v>561</v>
      </c>
      <c r="F480" s="304">
        <v>1</v>
      </c>
      <c r="G480" t="s">
        <v>4</v>
      </c>
      <c r="H480" s="304">
        <v>1</v>
      </c>
      <c r="I480" t="s">
        <v>1158</v>
      </c>
      <c r="J480" s="310">
        <v>12</v>
      </c>
      <c r="K480" s="310">
        <v>12</v>
      </c>
      <c r="L480" s="310">
        <v>12</v>
      </c>
    </row>
    <row r="481" spans="1:12" ht="15" customHeight="1">
      <c r="A481" t="s">
        <v>502</v>
      </c>
      <c r="B481" t="s">
        <v>502</v>
      </c>
      <c r="C481" t="s">
        <v>941</v>
      </c>
      <c r="D481" t="s">
        <v>7</v>
      </c>
      <c r="E481" t="s">
        <v>561</v>
      </c>
      <c r="F481" s="304">
        <v>1</v>
      </c>
      <c r="G481" t="s">
        <v>4</v>
      </c>
      <c r="H481" s="304">
        <v>1</v>
      </c>
      <c r="I481" t="s">
        <v>1158</v>
      </c>
      <c r="J481" s="310">
        <v>3.9</v>
      </c>
      <c r="K481" s="310">
        <v>3.9</v>
      </c>
      <c r="L481" s="310">
        <v>3.9</v>
      </c>
    </row>
    <row r="482" spans="1:12" ht="15" customHeight="1">
      <c r="A482" t="s">
        <v>502</v>
      </c>
      <c r="B482" t="s">
        <v>502</v>
      </c>
      <c r="C482" t="s">
        <v>435</v>
      </c>
      <c r="D482" t="s">
        <v>7</v>
      </c>
      <c r="E482" t="s">
        <v>561</v>
      </c>
      <c r="F482" s="304">
        <v>1</v>
      </c>
      <c r="G482" t="s">
        <v>4</v>
      </c>
      <c r="H482" s="304">
        <v>1</v>
      </c>
      <c r="I482" t="s">
        <v>1158</v>
      </c>
      <c r="J482" s="310">
        <v>5.5</v>
      </c>
      <c r="K482" s="310">
        <v>5.5</v>
      </c>
      <c r="L482" s="310">
        <v>5.5</v>
      </c>
    </row>
    <row r="483" spans="1:12" ht="15" customHeight="1">
      <c r="A483" t="s">
        <v>502</v>
      </c>
      <c r="B483" t="s">
        <v>502</v>
      </c>
      <c r="C483" t="s">
        <v>1494</v>
      </c>
      <c r="D483" t="s">
        <v>7</v>
      </c>
      <c r="E483" t="s">
        <v>561</v>
      </c>
      <c r="F483" s="304">
        <v>1</v>
      </c>
      <c r="G483" t="s">
        <v>4</v>
      </c>
      <c r="H483" s="304">
        <v>1</v>
      </c>
      <c r="I483" t="s">
        <v>1158</v>
      </c>
      <c r="J483" s="310">
        <v>12</v>
      </c>
      <c r="K483" s="310">
        <v>12</v>
      </c>
      <c r="L483" s="310">
        <v>12</v>
      </c>
    </row>
    <row r="484" spans="1:12" ht="15" customHeight="1">
      <c r="A484" t="s">
        <v>502</v>
      </c>
      <c r="B484" t="s">
        <v>502</v>
      </c>
      <c r="C484" t="s">
        <v>143</v>
      </c>
      <c r="D484" t="s">
        <v>7</v>
      </c>
      <c r="E484" t="s">
        <v>561</v>
      </c>
      <c r="F484" s="304">
        <v>1</v>
      </c>
      <c r="G484" t="s">
        <v>4</v>
      </c>
      <c r="H484" s="304">
        <v>1</v>
      </c>
      <c r="I484" t="s">
        <v>1158</v>
      </c>
      <c r="J484" s="310">
        <v>128</v>
      </c>
      <c r="K484" s="310">
        <v>128</v>
      </c>
      <c r="L484" s="310">
        <v>128</v>
      </c>
    </row>
    <row r="485" spans="1:12" ht="15" customHeight="1">
      <c r="A485" t="s">
        <v>502</v>
      </c>
      <c r="B485" t="s">
        <v>502</v>
      </c>
      <c r="C485" t="s">
        <v>144</v>
      </c>
      <c r="D485" t="s">
        <v>7</v>
      </c>
      <c r="E485" t="s">
        <v>561</v>
      </c>
      <c r="F485" s="304">
        <v>1</v>
      </c>
      <c r="G485" t="s">
        <v>4</v>
      </c>
      <c r="H485" s="304">
        <v>1</v>
      </c>
      <c r="I485" t="s">
        <v>1158</v>
      </c>
      <c r="J485" s="310">
        <v>128</v>
      </c>
      <c r="K485" s="310">
        <v>128</v>
      </c>
      <c r="L485" s="310">
        <v>128</v>
      </c>
    </row>
    <row r="486" spans="1:12" ht="15" customHeight="1">
      <c r="A486" t="s">
        <v>502</v>
      </c>
      <c r="B486" t="s">
        <v>502</v>
      </c>
      <c r="C486" t="s">
        <v>942</v>
      </c>
      <c r="D486" t="s">
        <v>7</v>
      </c>
      <c r="E486" t="s">
        <v>561</v>
      </c>
      <c r="F486" s="304">
        <v>1</v>
      </c>
      <c r="G486" t="s">
        <v>4</v>
      </c>
      <c r="H486" s="304">
        <v>1</v>
      </c>
      <c r="I486" t="s">
        <v>1158</v>
      </c>
      <c r="J486" s="310">
        <v>5.6</v>
      </c>
      <c r="K486" s="310">
        <v>5.6</v>
      </c>
      <c r="L486" s="310">
        <v>5.6</v>
      </c>
    </row>
    <row r="487" spans="1:12" ht="15" customHeight="1">
      <c r="A487" t="s">
        <v>502</v>
      </c>
      <c r="B487" t="s">
        <v>502</v>
      </c>
      <c r="C487" t="s">
        <v>943</v>
      </c>
      <c r="D487" t="s">
        <v>7</v>
      </c>
      <c r="E487" t="s">
        <v>561</v>
      </c>
      <c r="F487" s="304">
        <v>1</v>
      </c>
      <c r="G487" t="s">
        <v>4</v>
      </c>
      <c r="H487" s="304">
        <v>1</v>
      </c>
      <c r="I487" t="s">
        <v>1158</v>
      </c>
      <c r="J487" s="310">
        <v>10.6</v>
      </c>
      <c r="K487" s="310">
        <v>10.6</v>
      </c>
      <c r="L487" s="310">
        <v>10.6</v>
      </c>
    </row>
    <row r="488" spans="1:12" ht="15" customHeight="1">
      <c r="A488" t="s">
        <v>502</v>
      </c>
      <c r="B488" t="s">
        <v>502</v>
      </c>
      <c r="C488" t="s">
        <v>1495</v>
      </c>
      <c r="D488" t="s">
        <v>7</v>
      </c>
      <c r="E488" t="s">
        <v>561</v>
      </c>
      <c r="F488" s="304">
        <v>1</v>
      </c>
      <c r="G488" t="s">
        <v>4</v>
      </c>
      <c r="H488" s="304">
        <v>1</v>
      </c>
      <c r="I488" t="s">
        <v>1158</v>
      </c>
      <c r="J488" s="310">
        <v>18.010000000000002</v>
      </c>
      <c r="K488" s="310">
        <v>18.010000000000002</v>
      </c>
      <c r="L488" s="310">
        <v>18.010000000000002</v>
      </c>
    </row>
    <row r="489" spans="1:12" ht="15" customHeight="1">
      <c r="A489" t="s">
        <v>502</v>
      </c>
      <c r="B489" t="s">
        <v>502</v>
      </c>
      <c r="C489" t="s">
        <v>944</v>
      </c>
      <c r="D489" t="s">
        <v>7</v>
      </c>
      <c r="E489" t="s">
        <v>561</v>
      </c>
      <c r="F489" s="304">
        <v>1</v>
      </c>
      <c r="G489" t="s">
        <v>4</v>
      </c>
      <c r="H489" s="304">
        <v>1</v>
      </c>
      <c r="I489" t="s">
        <v>1158</v>
      </c>
      <c r="J489" s="310">
        <v>5.5</v>
      </c>
      <c r="K489" s="310">
        <v>5.5</v>
      </c>
      <c r="L489" s="310">
        <v>5.5</v>
      </c>
    </row>
    <row r="490" spans="1:12" ht="15" customHeight="1">
      <c r="A490" t="s">
        <v>502</v>
      </c>
      <c r="B490" t="s">
        <v>502</v>
      </c>
      <c r="C490" t="s">
        <v>1496</v>
      </c>
      <c r="D490" t="s">
        <v>7</v>
      </c>
      <c r="E490" t="s">
        <v>561</v>
      </c>
      <c r="F490" s="304">
        <v>1</v>
      </c>
      <c r="G490" t="s">
        <v>4</v>
      </c>
      <c r="H490" s="304">
        <v>1</v>
      </c>
      <c r="I490" t="s">
        <v>1158</v>
      </c>
      <c r="J490" s="310">
        <v>3.4</v>
      </c>
      <c r="K490" s="310">
        <v>3.4</v>
      </c>
      <c r="L490" s="310">
        <v>3.4</v>
      </c>
    </row>
    <row r="491" spans="1:12" ht="15" customHeight="1">
      <c r="A491" t="s">
        <v>502</v>
      </c>
      <c r="B491" t="s">
        <v>502</v>
      </c>
      <c r="C491" t="s">
        <v>945</v>
      </c>
      <c r="D491" t="s">
        <v>7</v>
      </c>
      <c r="E491" t="s">
        <v>561</v>
      </c>
      <c r="F491" s="304">
        <v>1</v>
      </c>
      <c r="G491" t="s">
        <v>4</v>
      </c>
      <c r="H491" s="304">
        <v>1</v>
      </c>
      <c r="I491" t="s">
        <v>1158</v>
      </c>
      <c r="J491" s="310">
        <v>4.8499999999999996</v>
      </c>
      <c r="K491" s="310">
        <v>4.8499999999999996</v>
      </c>
      <c r="L491" s="310">
        <v>4.8499999999999996</v>
      </c>
    </row>
    <row r="492" spans="1:12" ht="15" customHeight="1">
      <c r="A492" t="s">
        <v>502</v>
      </c>
      <c r="B492" t="s">
        <v>502</v>
      </c>
      <c r="C492" t="s">
        <v>1497</v>
      </c>
      <c r="D492" t="s">
        <v>7</v>
      </c>
      <c r="E492" t="s">
        <v>561</v>
      </c>
      <c r="F492" s="304">
        <v>1</v>
      </c>
      <c r="G492" t="s">
        <v>4</v>
      </c>
      <c r="H492" s="304">
        <v>1</v>
      </c>
      <c r="I492" t="s">
        <v>1158</v>
      </c>
      <c r="J492" s="310">
        <v>5.2</v>
      </c>
      <c r="K492" s="310">
        <v>5.2</v>
      </c>
      <c r="L492" s="310">
        <v>5.2</v>
      </c>
    </row>
    <row r="493" spans="1:12" ht="15" customHeight="1">
      <c r="A493" t="s">
        <v>502</v>
      </c>
      <c r="B493" t="s">
        <v>502</v>
      </c>
      <c r="C493" t="s">
        <v>946</v>
      </c>
      <c r="D493" t="s">
        <v>7</v>
      </c>
      <c r="E493" t="s">
        <v>561</v>
      </c>
      <c r="F493" s="304">
        <v>1</v>
      </c>
      <c r="G493" t="s">
        <v>4</v>
      </c>
      <c r="H493" s="304">
        <v>1</v>
      </c>
      <c r="I493" t="s">
        <v>1158</v>
      </c>
      <c r="J493" s="310">
        <v>2.9</v>
      </c>
      <c r="K493" s="310">
        <v>2.9</v>
      </c>
      <c r="L493" s="310">
        <v>2.9</v>
      </c>
    </row>
    <row r="494" spans="1:12" ht="15" customHeight="1">
      <c r="A494" t="s">
        <v>502</v>
      </c>
      <c r="B494" t="s">
        <v>502</v>
      </c>
      <c r="C494" t="s">
        <v>1283</v>
      </c>
      <c r="D494" t="s">
        <v>7</v>
      </c>
      <c r="E494" t="s">
        <v>561</v>
      </c>
      <c r="F494" s="304">
        <v>1</v>
      </c>
      <c r="G494" t="s">
        <v>4</v>
      </c>
      <c r="H494" s="304">
        <v>1</v>
      </c>
      <c r="I494" t="s">
        <v>1158</v>
      </c>
      <c r="J494" s="310">
        <v>10.8</v>
      </c>
      <c r="K494" s="310">
        <v>10.8</v>
      </c>
      <c r="L494" s="310">
        <v>10.8</v>
      </c>
    </row>
    <row r="495" spans="1:12" ht="15" customHeight="1">
      <c r="A495" t="s">
        <v>502</v>
      </c>
      <c r="B495" t="s">
        <v>502</v>
      </c>
      <c r="C495" t="s">
        <v>947</v>
      </c>
      <c r="D495" t="s">
        <v>7</v>
      </c>
      <c r="E495" t="s">
        <v>561</v>
      </c>
      <c r="F495" s="304">
        <v>1</v>
      </c>
      <c r="G495" t="s">
        <v>4</v>
      </c>
      <c r="H495" s="304">
        <v>1</v>
      </c>
      <c r="I495" t="s">
        <v>1158</v>
      </c>
      <c r="J495" s="310">
        <v>11</v>
      </c>
      <c r="K495" s="310">
        <v>11</v>
      </c>
      <c r="L495" s="310">
        <v>11</v>
      </c>
    </row>
    <row r="496" spans="1:12" ht="15" customHeight="1">
      <c r="A496" t="s">
        <v>502</v>
      </c>
      <c r="B496" t="s">
        <v>502</v>
      </c>
      <c r="C496" t="s">
        <v>940</v>
      </c>
      <c r="D496" t="s">
        <v>27</v>
      </c>
      <c r="E496" t="s">
        <v>561</v>
      </c>
      <c r="F496" s="304">
        <v>1</v>
      </c>
      <c r="G496" t="s">
        <v>4</v>
      </c>
      <c r="H496" s="304">
        <v>1</v>
      </c>
      <c r="I496" t="s">
        <v>1158</v>
      </c>
      <c r="J496" s="310">
        <v>8.4</v>
      </c>
      <c r="K496" s="310">
        <v>8.4</v>
      </c>
      <c r="L496" s="310">
        <v>8.4</v>
      </c>
    </row>
    <row r="497" spans="1:12" ht="15" hidden="1" customHeight="1">
      <c r="A497" t="s">
        <v>502</v>
      </c>
      <c r="B497" t="s">
        <v>502</v>
      </c>
      <c r="C497" t="s">
        <v>290</v>
      </c>
      <c r="D497" t="s">
        <v>1167</v>
      </c>
      <c r="E497" t="s">
        <v>560</v>
      </c>
      <c r="F497" s="304">
        <v>1</v>
      </c>
      <c r="G497" t="s">
        <v>4</v>
      </c>
      <c r="H497" s="304">
        <v>0.49976999999999999</v>
      </c>
      <c r="I497" t="s">
        <v>1159</v>
      </c>
      <c r="J497" s="310">
        <v>2</v>
      </c>
      <c r="K497" s="310">
        <v>2</v>
      </c>
      <c r="L497" s="310">
        <v>1</v>
      </c>
    </row>
    <row r="498" spans="1:12" ht="15" customHeight="1">
      <c r="A498" t="s">
        <v>502</v>
      </c>
      <c r="B498" t="s">
        <v>502</v>
      </c>
      <c r="C498" t="s">
        <v>1285</v>
      </c>
      <c r="D498" t="s">
        <v>607</v>
      </c>
      <c r="E498" t="s">
        <v>561</v>
      </c>
      <c r="F498" s="304">
        <v>1</v>
      </c>
      <c r="G498" t="s">
        <v>4</v>
      </c>
      <c r="H498" s="304">
        <v>1</v>
      </c>
      <c r="I498" t="s">
        <v>1158</v>
      </c>
      <c r="J498" s="310">
        <v>0.71799999999999997</v>
      </c>
      <c r="K498" s="310">
        <v>0.71799999999999997</v>
      </c>
      <c r="L498" s="310">
        <v>0.71799999999999997</v>
      </c>
    </row>
    <row r="499" spans="1:12" ht="15" customHeight="1">
      <c r="A499" t="s">
        <v>502</v>
      </c>
      <c r="B499" t="s">
        <v>502</v>
      </c>
      <c r="C499" t="s">
        <v>1286</v>
      </c>
      <c r="D499" t="s">
        <v>607</v>
      </c>
      <c r="E499" t="s">
        <v>561</v>
      </c>
      <c r="F499" s="304">
        <v>1</v>
      </c>
      <c r="G499" t="s">
        <v>4</v>
      </c>
      <c r="H499" s="304">
        <v>1</v>
      </c>
      <c r="I499" t="s">
        <v>1158</v>
      </c>
      <c r="J499" s="310">
        <v>9.5000000000000001E-2</v>
      </c>
      <c r="K499" s="310">
        <v>9.5000000000000001E-2</v>
      </c>
      <c r="L499" s="310">
        <v>9.5000000000000001E-2</v>
      </c>
    </row>
    <row r="500" spans="1:12" ht="15" customHeight="1">
      <c r="A500" t="s">
        <v>502</v>
      </c>
      <c r="B500" t="s">
        <v>502</v>
      </c>
      <c r="C500" t="s">
        <v>1287</v>
      </c>
      <c r="D500" t="s">
        <v>607</v>
      </c>
      <c r="E500" t="s">
        <v>561</v>
      </c>
      <c r="F500" s="304">
        <v>1</v>
      </c>
      <c r="G500" t="s">
        <v>4</v>
      </c>
      <c r="H500" s="304">
        <v>1</v>
      </c>
      <c r="I500" t="s">
        <v>1158</v>
      </c>
      <c r="J500" s="310">
        <v>0.29399999999999998</v>
      </c>
      <c r="K500" s="310">
        <v>0.29399999999999998</v>
      </c>
      <c r="L500" s="310">
        <v>0.29399999999999998</v>
      </c>
    </row>
    <row r="501" spans="1:12" ht="15" customHeight="1">
      <c r="A501" t="s">
        <v>502</v>
      </c>
      <c r="B501" t="s">
        <v>502</v>
      </c>
      <c r="C501" t="s">
        <v>1288</v>
      </c>
      <c r="D501" t="s">
        <v>607</v>
      </c>
      <c r="E501" t="s">
        <v>561</v>
      </c>
      <c r="F501" s="304">
        <v>1</v>
      </c>
      <c r="G501" t="s">
        <v>4</v>
      </c>
      <c r="H501" s="304">
        <v>1</v>
      </c>
      <c r="I501" t="s">
        <v>1158</v>
      </c>
      <c r="J501" s="310">
        <v>0.24399999999999999</v>
      </c>
      <c r="K501" s="310">
        <v>0.24399999999999999</v>
      </c>
      <c r="L501" s="310">
        <v>0.24399999999999999</v>
      </c>
    </row>
    <row r="502" spans="1:12" ht="15" hidden="1" customHeight="1">
      <c r="A502" t="s">
        <v>502</v>
      </c>
      <c r="B502" t="s">
        <v>502</v>
      </c>
      <c r="C502" t="s">
        <v>1288</v>
      </c>
      <c r="D502" t="s">
        <v>607</v>
      </c>
      <c r="E502" t="s">
        <v>561</v>
      </c>
      <c r="F502" s="304">
        <v>1</v>
      </c>
      <c r="G502" t="s">
        <v>4</v>
      </c>
      <c r="H502" s="304">
        <v>1</v>
      </c>
      <c r="I502" t="s">
        <v>1159</v>
      </c>
      <c r="J502" s="310">
        <v>0.25</v>
      </c>
      <c r="K502" s="310">
        <v>0.25</v>
      </c>
      <c r="L502" s="310">
        <v>0.25</v>
      </c>
    </row>
    <row r="503" spans="1:12" ht="15" customHeight="1">
      <c r="A503" t="s">
        <v>502</v>
      </c>
      <c r="B503" t="s">
        <v>502</v>
      </c>
      <c r="C503" t="s">
        <v>1289</v>
      </c>
      <c r="D503" t="s">
        <v>607</v>
      </c>
      <c r="E503" t="s">
        <v>561</v>
      </c>
      <c r="F503" s="304">
        <v>0.19500000000000001</v>
      </c>
      <c r="G503" t="s">
        <v>6</v>
      </c>
      <c r="H503" s="304">
        <v>0.19500000000000001</v>
      </c>
      <c r="I503" t="s">
        <v>1158</v>
      </c>
      <c r="J503" s="310">
        <v>6.04</v>
      </c>
      <c r="K503" s="310">
        <v>1.1779999999999999</v>
      </c>
      <c r="L503" s="310">
        <v>1.1779999999999999</v>
      </c>
    </row>
    <row r="504" spans="1:12" ht="15" hidden="1" customHeight="1">
      <c r="A504" t="s">
        <v>502</v>
      </c>
      <c r="B504" t="s">
        <v>502</v>
      </c>
      <c r="C504" t="s">
        <v>1290</v>
      </c>
      <c r="D504" t="s">
        <v>607</v>
      </c>
      <c r="E504" t="s">
        <v>560</v>
      </c>
      <c r="F504" s="304">
        <v>1</v>
      </c>
      <c r="G504" t="s">
        <v>4</v>
      </c>
      <c r="H504" s="304">
        <v>1</v>
      </c>
      <c r="I504" t="s">
        <v>1159</v>
      </c>
      <c r="J504" s="310">
        <v>16.992999999999999</v>
      </c>
      <c r="K504" s="310">
        <v>16.992999999999999</v>
      </c>
      <c r="L504" s="310">
        <v>16.992999999999999</v>
      </c>
    </row>
    <row r="505" spans="1:12" ht="15" customHeight="1">
      <c r="A505" t="s">
        <v>502</v>
      </c>
      <c r="B505" t="s">
        <v>502</v>
      </c>
      <c r="C505" t="s">
        <v>638</v>
      </c>
      <c r="D505" t="s">
        <v>607</v>
      </c>
      <c r="E505" t="s">
        <v>561</v>
      </c>
      <c r="F505" s="304">
        <v>0.51</v>
      </c>
      <c r="G505" t="s">
        <v>6</v>
      </c>
      <c r="H505" s="304">
        <v>0.51</v>
      </c>
      <c r="I505" t="s">
        <v>1158</v>
      </c>
      <c r="J505" s="310">
        <v>10</v>
      </c>
      <c r="K505" s="310">
        <v>5.0999999999999996</v>
      </c>
      <c r="L505" s="310">
        <v>5.0999999999999996</v>
      </c>
    </row>
    <row r="506" spans="1:12" ht="15" customHeight="1">
      <c r="A506" t="s">
        <v>502</v>
      </c>
      <c r="B506" t="s">
        <v>502</v>
      </c>
      <c r="C506" t="s">
        <v>575</v>
      </c>
      <c r="D506" t="s">
        <v>607</v>
      </c>
      <c r="E506" t="s">
        <v>561</v>
      </c>
      <c r="F506" s="304">
        <v>1</v>
      </c>
      <c r="G506" t="s">
        <v>4</v>
      </c>
      <c r="H506" s="304">
        <v>0.49980000000000002</v>
      </c>
      <c r="I506" t="s">
        <v>1158</v>
      </c>
      <c r="J506" s="310">
        <v>5.5</v>
      </c>
      <c r="K506" s="310">
        <v>5.5</v>
      </c>
      <c r="L506" s="310">
        <v>2.7490000000000001</v>
      </c>
    </row>
    <row r="507" spans="1:12" ht="15" customHeight="1">
      <c r="A507" t="s">
        <v>502</v>
      </c>
      <c r="B507" t="s">
        <v>502</v>
      </c>
      <c r="C507" t="s">
        <v>1291</v>
      </c>
      <c r="D507" t="s">
        <v>607</v>
      </c>
      <c r="E507" t="s">
        <v>561</v>
      </c>
      <c r="F507" s="304">
        <v>1</v>
      </c>
      <c r="G507" t="s">
        <v>4</v>
      </c>
      <c r="H507" s="304">
        <v>0.76</v>
      </c>
      <c r="I507" t="s">
        <v>1158</v>
      </c>
      <c r="J507" s="310">
        <v>0.23100000000000001</v>
      </c>
      <c r="K507" s="310">
        <v>0.23100000000000001</v>
      </c>
      <c r="L507" s="310">
        <v>0.17599999999999999</v>
      </c>
    </row>
    <row r="508" spans="1:12" ht="15" hidden="1" customHeight="1">
      <c r="A508" t="s">
        <v>502</v>
      </c>
      <c r="B508" t="s">
        <v>502</v>
      </c>
      <c r="C508" t="s">
        <v>1292</v>
      </c>
      <c r="D508" t="s">
        <v>607</v>
      </c>
      <c r="E508" t="s">
        <v>561</v>
      </c>
      <c r="F508" s="304">
        <v>1</v>
      </c>
      <c r="G508" t="s">
        <v>4</v>
      </c>
      <c r="H508" s="304">
        <v>1</v>
      </c>
      <c r="I508" t="s">
        <v>1159</v>
      </c>
      <c r="J508" s="310">
        <v>0.105</v>
      </c>
      <c r="K508" s="310">
        <v>0.105</v>
      </c>
      <c r="L508" s="310">
        <v>0.105</v>
      </c>
    </row>
    <row r="509" spans="1:12" ht="15" customHeight="1">
      <c r="A509" t="s">
        <v>502</v>
      </c>
      <c r="B509" t="s">
        <v>502</v>
      </c>
      <c r="C509" t="s">
        <v>639</v>
      </c>
      <c r="D509" t="s">
        <v>607</v>
      </c>
      <c r="E509" t="s">
        <v>561</v>
      </c>
      <c r="F509" s="304">
        <v>0.1</v>
      </c>
      <c r="G509" t="s">
        <v>6</v>
      </c>
      <c r="H509" s="304">
        <v>0.1</v>
      </c>
      <c r="I509" t="s">
        <v>1158</v>
      </c>
      <c r="J509" s="310">
        <v>3</v>
      </c>
      <c r="K509" s="310">
        <v>0.3</v>
      </c>
      <c r="L509" s="310">
        <v>0.3</v>
      </c>
    </row>
    <row r="510" spans="1:12" ht="15" hidden="1" customHeight="1">
      <c r="A510" t="s">
        <v>502</v>
      </c>
      <c r="B510" t="s">
        <v>502</v>
      </c>
      <c r="C510" t="s">
        <v>1293</v>
      </c>
      <c r="D510" t="s">
        <v>607</v>
      </c>
      <c r="E510" t="s">
        <v>561</v>
      </c>
      <c r="F510" s="304">
        <v>1</v>
      </c>
      <c r="G510" t="s">
        <v>4</v>
      </c>
      <c r="H510" s="304">
        <v>1</v>
      </c>
      <c r="I510" t="s">
        <v>1159</v>
      </c>
      <c r="J510" s="310">
        <v>5</v>
      </c>
      <c r="K510" s="310">
        <v>5</v>
      </c>
      <c r="L510" s="310">
        <v>5</v>
      </c>
    </row>
    <row r="511" spans="1:12" ht="15" hidden="1" customHeight="1">
      <c r="A511" t="s">
        <v>502</v>
      </c>
      <c r="B511" t="s">
        <v>502</v>
      </c>
      <c r="C511" t="s">
        <v>1294</v>
      </c>
      <c r="D511" t="s">
        <v>607</v>
      </c>
      <c r="E511" t="s">
        <v>561</v>
      </c>
      <c r="F511" s="304">
        <v>1</v>
      </c>
      <c r="G511" t="s">
        <v>4</v>
      </c>
      <c r="H511" s="304">
        <v>1</v>
      </c>
      <c r="I511" t="s">
        <v>1159</v>
      </c>
      <c r="J511" s="310">
        <v>0.24299999999999999</v>
      </c>
      <c r="K511" s="310">
        <v>0.24299999999999999</v>
      </c>
      <c r="L511" s="310">
        <v>0.24299999999999999</v>
      </c>
    </row>
    <row r="512" spans="1:12" ht="15" customHeight="1">
      <c r="A512" t="s">
        <v>502</v>
      </c>
      <c r="B512" t="s">
        <v>502</v>
      </c>
      <c r="C512" t="s">
        <v>1295</v>
      </c>
      <c r="D512" t="s">
        <v>607</v>
      </c>
      <c r="E512" t="s">
        <v>561</v>
      </c>
      <c r="F512" s="304">
        <v>1</v>
      </c>
      <c r="G512" t="s">
        <v>4</v>
      </c>
      <c r="H512" s="304">
        <v>0.49980000000000002</v>
      </c>
      <c r="I512" t="s">
        <v>1158</v>
      </c>
      <c r="J512" s="310">
        <v>5</v>
      </c>
      <c r="K512" s="310">
        <v>5</v>
      </c>
      <c r="L512" s="310">
        <v>2.4990000000000001</v>
      </c>
    </row>
    <row r="513" spans="1:12" ht="15" customHeight="1">
      <c r="A513" t="s">
        <v>502</v>
      </c>
      <c r="B513" t="s">
        <v>502</v>
      </c>
      <c r="C513" t="s">
        <v>704</v>
      </c>
      <c r="D513" t="s">
        <v>607</v>
      </c>
      <c r="E513" t="s">
        <v>561</v>
      </c>
      <c r="F513" s="304">
        <v>1</v>
      </c>
      <c r="G513" t="s">
        <v>4</v>
      </c>
      <c r="H513" s="304">
        <v>0.49980000000000002</v>
      </c>
      <c r="I513" t="s">
        <v>1158</v>
      </c>
      <c r="J513" s="310">
        <v>9.6</v>
      </c>
      <c r="K513" s="310">
        <v>9.6</v>
      </c>
      <c r="L513" s="310">
        <v>4.798</v>
      </c>
    </row>
    <row r="514" spans="1:12" ht="15" customHeight="1">
      <c r="A514" t="s">
        <v>502</v>
      </c>
      <c r="B514" t="s">
        <v>502</v>
      </c>
      <c r="C514" t="s">
        <v>505</v>
      </c>
      <c r="D514" t="s">
        <v>607</v>
      </c>
      <c r="E514" t="s">
        <v>561</v>
      </c>
      <c r="F514" s="304">
        <v>1</v>
      </c>
      <c r="G514" t="s">
        <v>4</v>
      </c>
      <c r="H514" s="304">
        <v>0.49980000000000002</v>
      </c>
      <c r="I514" t="s">
        <v>1158</v>
      </c>
      <c r="J514" s="310">
        <v>3</v>
      </c>
      <c r="K514" s="310">
        <v>3</v>
      </c>
      <c r="L514" s="310">
        <v>1.4990000000000001</v>
      </c>
    </row>
    <row r="515" spans="1:12" ht="15" customHeight="1">
      <c r="A515" t="s">
        <v>502</v>
      </c>
      <c r="B515" t="s">
        <v>502</v>
      </c>
      <c r="C515" t="s">
        <v>1296</v>
      </c>
      <c r="D515" t="s">
        <v>607</v>
      </c>
      <c r="E515" t="s">
        <v>561</v>
      </c>
      <c r="F515" s="304">
        <v>1</v>
      </c>
      <c r="G515" t="s">
        <v>4</v>
      </c>
      <c r="H515" s="304">
        <v>0.5</v>
      </c>
      <c r="I515" t="s">
        <v>1158</v>
      </c>
      <c r="J515" s="310">
        <v>1.5329999999999999</v>
      </c>
      <c r="K515" s="310">
        <v>1.5329999999999999</v>
      </c>
      <c r="L515" s="310">
        <v>0.76700000000000002</v>
      </c>
    </row>
    <row r="516" spans="1:12" ht="15" customHeight="1">
      <c r="A516" t="s">
        <v>502</v>
      </c>
      <c r="B516" t="s">
        <v>502</v>
      </c>
      <c r="C516" t="s">
        <v>1297</v>
      </c>
      <c r="D516" t="s">
        <v>607</v>
      </c>
      <c r="E516" t="s">
        <v>561</v>
      </c>
      <c r="F516" s="304">
        <v>1</v>
      </c>
      <c r="G516" t="s">
        <v>4</v>
      </c>
      <c r="H516" s="304">
        <v>1</v>
      </c>
      <c r="I516" t="s">
        <v>1158</v>
      </c>
      <c r="J516" s="310">
        <v>0.1</v>
      </c>
      <c r="K516" s="310">
        <v>0.1</v>
      </c>
      <c r="L516" s="310">
        <v>0.1</v>
      </c>
    </row>
    <row r="517" spans="1:12" ht="15" customHeight="1">
      <c r="A517" t="s">
        <v>502</v>
      </c>
      <c r="B517" t="s">
        <v>502</v>
      </c>
      <c r="C517" t="s">
        <v>1298</v>
      </c>
      <c r="D517" t="s">
        <v>607</v>
      </c>
      <c r="E517" t="s">
        <v>561</v>
      </c>
      <c r="F517" s="304">
        <v>1</v>
      </c>
      <c r="G517" t="s">
        <v>4</v>
      </c>
      <c r="H517" s="304">
        <v>0.77</v>
      </c>
      <c r="I517" t="s">
        <v>1158</v>
      </c>
      <c r="J517" s="310">
        <v>9.5000000000000001E-2</v>
      </c>
      <c r="K517" s="310">
        <v>9.5000000000000001E-2</v>
      </c>
      <c r="L517" s="310">
        <v>7.2999999999999995E-2</v>
      </c>
    </row>
    <row r="518" spans="1:12" ht="15" customHeight="1">
      <c r="A518" t="s">
        <v>502</v>
      </c>
      <c r="B518" t="s">
        <v>502</v>
      </c>
      <c r="C518" t="s">
        <v>640</v>
      </c>
      <c r="D518" t="s">
        <v>607</v>
      </c>
      <c r="E518" t="s">
        <v>561</v>
      </c>
      <c r="F518" s="304">
        <v>0.1</v>
      </c>
      <c r="G518" t="s">
        <v>6</v>
      </c>
      <c r="H518" s="304">
        <v>0.1</v>
      </c>
      <c r="I518" t="s">
        <v>1158</v>
      </c>
      <c r="J518" s="310">
        <v>12</v>
      </c>
      <c r="K518" s="310">
        <v>1.2</v>
      </c>
      <c r="L518" s="310">
        <v>1.2</v>
      </c>
    </row>
    <row r="519" spans="1:12" ht="15" customHeight="1">
      <c r="A519" t="s">
        <v>502</v>
      </c>
      <c r="B519" t="s">
        <v>502</v>
      </c>
      <c r="C519" t="s">
        <v>1299</v>
      </c>
      <c r="D519" t="s">
        <v>607</v>
      </c>
      <c r="E519" t="s">
        <v>561</v>
      </c>
      <c r="F519" s="304">
        <v>1</v>
      </c>
      <c r="G519" t="s">
        <v>4</v>
      </c>
      <c r="H519" s="304">
        <v>1</v>
      </c>
      <c r="I519" t="s">
        <v>1158</v>
      </c>
      <c r="J519" s="310">
        <v>0.19</v>
      </c>
      <c r="K519" s="310">
        <v>0.19</v>
      </c>
      <c r="L519" s="310">
        <v>0.19</v>
      </c>
    </row>
    <row r="520" spans="1:12" ht="15" customHeight="1">
      <c r="A520" t="s">
        <v>502</v>
      </c>
      <c r="B520" t="s">
        <v>502</v>
      </c>
      <c r="C520" t="s">
        <v>641</v>
      </c>
      <c r="D520" t="s">
        <v>607</v>
      </c>
      <c r="E520" t="s">
        <v>561</v>
      </c>
      <c r="F520" s="304">
        <v>0.2</v>
      </c>
      <c r="G520" t="s">
        <v>6</v>
      </c>
      <c r="H520" s="304">
        <v>0.2</v>
      </c>
      <c r="I520" t="s">
        <v>1158</v>
      </c>
      <c r="J520" s="310">
        <v>4.3</v>
      </c>
      <c r="K520" s="310">
        <v>0.86</v>
      </c>
      <c r="L520" s="310">
        <v>0.86</v>
      </c>
    </row>
    <row r="521" spans="1:12" ht="15" customHeight="1">
      <c r="A521" t="s">
        <v>502</v>
      </c>
      <c r="B521" t="s">
        <v>502</v>
      </c>
      <c r="C521" t="s">
        <v>1300</v>
      </c>
      <c r="D521" t="s">
        <v>607</v>
      </c>
      <c r="E521" t="s">
        <v>561</v>
      </c>
      <c r="F521" s="304">
        <v>1</v>
      </c>
      <c r="G521" t="s">
        <v>4</v>
      </c>
      <c r="H521" s="304">
        <v>1</v>
      </c>
      <c r="I521" t="s">
        <v>1158</v>
      </c>
      <c r="J521" s="310">
        <v>0.1</v>
      </c>
      <c r="K521" s="310">
        <v>0.1</v>
      </c>
      <c r="L521" s="310">
        <v>0.1</v>
      </c>
    </row>
    <row r="522" spans="1:12" ht="15" customHeight="1">
      <c r="A522" t="s">
        <v>502</v>
      </c>
      <c r="B522" t="s">
        <v>502</v>
      </c>
      <c r="C522" t="s">
        <v>1301</v>
      </c>
      <c r="D522" t="s">
        <v>607</v>
      </c>
      <c r="E522" t="s">
        <v>561</v>
      </c>
      <c r="F522" s="304">
        <v>1</v>
      </c>
      <c r="G522" t="s">
        <v>4</v>
      </c>
      <c r="H522" s="304">
        <v>0.75</v>
      </c>
      <c r="I522" t="s">
        <v>1158</v>
      </c>
      <c r="J522" s="310">
        <v>0.19800000000000001</v>
      </c>
      <c r="K522" s="310">
        <v>0.19800000000000001</v>
      </c>
      <c r="L522" s="310">
        <v>0.14899999999999999</v>
      </c>
    </row>
    <row r="523" spans="1:12" ht="15" customHeight="1">
      <c r="A523" t="s">
        <v>502</v>
      </c>
      <c r="B523" t="s">
        <v>502</v>
      </c>
      <c r="C523" t="s">
        <v>1301</v>
      </c>
      <c r="D523" t="s">
        <v>607</v>
      </c>
      <c r="E523" t="s">
        <v>561</v>
      </c>
      <c r="F523" s="304">
        <v>1</v>
      </c>
      <c r="G523" t="s">
        <v>4</v>
      </c>
      <c r="H523" s="304">
        <v>1</v>
      </c>
      <c r="I523" t="s">
        <v>1158</v>
      </c>
      <c r="J523" s="310">
        <v>1.339</v>
      </c>
      <c r="K523" s="310">
        <v>1.339</v>
      </c>
      <c r="L523" s="310">
        <v>1.339</v>
      </c>
    </row>
    <row r="524" spans="1:12">
      <c r="A524" t="s">
        <v>502</v>
      </c>
      <c r="B524" t="s">
        <v>502</v>
      </c>
      <c r="C524" t="s">
        <v>1302</v>
      </c>
      <c r="D524" t="s">
        <v>607</v>
      </c>
      <c r="E524" t="s">
        <v>561</v>
      </c>
      <c r="F524" s="304">
        <v>1</v>
      </c>
      <c r="G524" t="s">
        <v>4</v>
      </c>
      <c r="H524" s="304">
        <v>1</v>
      </c>
      <c r="I524" t="s">
        <v>1158</v>
      </c>
      <c r="J524" s="310">
        <v>2.3199999999999998</v>
      </c>
      <c r="K524" s="310">
        <v>2.3199999999999998</v>
      </c>
      <c r="L524" s="310">
        <v>2.3199999999999998</v>
      </c>
    </row>
    <row r="525" spans="1:12">
      <c r="A525" t="s">
        <v>502</v>
      </c>
      <c r="B525" t="s">
        <v>502</v>
      </c>
      <c r="C525" t="s">
        <v>466</v>
      </c>
      <c r="D525" t="s">
        <v>607</v>
      </c>
      <c r="E525" t="s">
        <v>561</v>
      </c>
      <c r="F525" s="304">
        <v>0.5</v>
      </c>
      <c r="G525" t="s">
        <v>6</v>
      </c>
      <c r="H525" s="304">
        <v>0.5</v>
      </c>
      <c r="I525" t="s">
        <v>1158</v>
      </c>
      <c r="J525" s="310">
        <v>13.9</v>
      </c>
      <c r="K525" s="310">
        <v>6.95</v>
      </c>
      <c r="L525" s="310">
        <v>6.95</v>
      </c>
    </row>
    <row r="526" spans="1:12">
      <c r="A526" t="s">
        <v>502</v>
      </c>
      <c r="B526" t="s">
        <v>502</v>
      </c>
      <c r="C526" t="s">
        <v>1303</v>
      </c>
      <c r="D526" t="s">
        <v>607</v>
      </c>
      <c r="E526" t="s">
        <v>561</v>
      </c>
      <c r="F526" s="304">
        <v>1</v>
      </c>
      <c r="G526" t="s">
        <v>4</v>
      </c>
      <c r="H526" s="304">
        <v>0.51</v>
      </c>
      <c r="I526" t="s">
        <v>1158</v>
      </c>
      <c r="J526" s="310">
        <v>0.19</v>
      </c>
      <c r="K526" s="310">
        <v>0.19</v>
      </c>
      <c r="L526" s="310">
        <v>9.6000000000000002E-2</v>
      </c>
    </row>
    <row r="527" spans="1:12" ht="15" customHeight="1">
      <c r="A527" t="s">
        <v>502</v>
      </c>
      <c r="B527" t="s">
        <v>502</v>
      </c>
      <c r="C527" t="s">
        <v>1303</v>
      </c>
      <c r="D527" t="s">
        <v>607</v>
      </c>
      <c r="E527" t="s">
        <v>561</v>
      </c>
      <c r="F527" s="304">
        <v>1</v>
      </c>
      <c r="G527" t="s">
        <v>4</v>
      </c>
      <c r="H527" s="304">
        <v>0.75</v>
      </c>
      <c r="I527" t="s">
        <v>1158</v>
      </c>
      <c r="J527" s="310">
        <v>9.5000000000000001E-2</v>
      </c>
      <c r="K527" s="310">
        <v>9.5000000000000001E-2</v>
      </c>
      <c r="L527" s="310">
        <v>7.0999999999999994E-2</v>
      </c>
    </row>
    <row r="528" spans="1:12" ht="15" customHeight="1">
      <c r="A528" t="s">
        <v>502</v>
      </c>
      <c r="B528" t="s">
        <v>502</v>
      </c>
      <c r="C528" t="s">
        <v>1303</v>
      </c>
      <c r="D528" t="s">
        <v>607</v>
      </c>
      <c r="E528" t="s">
        <v>561</v>
      </c>
      <c r="F528" s="304">
        <v>1</v>
      </c>
      <c r="G528" t="s">
        <v>4</v>
      </c>
      <c r="H528" s="304">
        <v>1</v>
      </c>
      <c r="I528" t="s">
        <v>1158</v>
      </c>
      <c r="J528" s="310">
        <v>9.5000000000000001E-2</v>
      </c>
      <c r="K528" s="310">
        <v>9.5000000000000001E-2</v>
      </c>
      <c r="L528" s="310">
        <v>9.5000000000000001E-2</v>
      </c>
    </row>
    <row r="529" spans="1:12" ht="15" customHeight="1">
      <c r="A529" t="s">
        <v>502</v>
      </c>
      <c r="B529" t="s">
        <v>502</v>
      </c>
      <c r="C529" t="s">
        <v>642</v>
      </c>
      <c r="D529" t="s">
        <v>607</v>
      </c>
      <c r="E529" t="s">
        <v>561</v>
      </c>
      <c r="F529" s="304">
        <v>0.2</v>
      </c>
      <c r="G529" t="s">
        <v>6</v>
      </c>
      <c r="H529" s="304">
        <v>0.2</v>
      </c>
      <c r="I529" t="s">
        <v>1158</v>
      </c>
      <c r="J529" s="310">
        <v>7.63</v>
      </c>
      <c r="K529" s="310">
        <v>1.526</v>
      </c>
      <c r="L529" s="310">
        <v>1.526</v>
      </c>
    </row>
    <row r="530" spans="1:12" ht="15" customHeight="1">
      <c r="A530" t="s">
        <v>502</v>
      </c>
      <c r="B530" t="s">
        <v>502</v>
      </c>
      <c r="C530" t="s">
        <v>1304</v>
      </c>
      <c r="D530" t="s">
        <v>607</v>
      </c>
      <c r="E530" t="s">
        <v>561</v>
      </c>
      <c r="F530" s="304">
        <v>1</v>
      </c>
      <c r="G530" t="s">
        <v>4</v>
      </c>
      <c r="H530" s="304">
        <v>1</v>
      </c>
      <c r="I530" t="s">
        <v>1158</v>
      </c>
      <c r="J530" s="310">
        <v>0.249</v>
      </c>
      <c r="K530" s="310">
        <v>0.249</v>
      </c>
      <c r="L530" s="310">
        <v>0.249</v>
      </c>
    </row>
    <row r="531" spans="1:12" ht="15" customHeight="1">
      <c r="A531" t="s">
        <v>502</v>
      </c>
      <c r="B531" t="s">
        <v>502</v>
      </c>
      <c r="C531" t="s">
        <v>707</v>
      </c>
      <c r="D531" t="s">
        <v>607</v>
      </c>
      <c r="E531" t="s">
        <v>561</v>
      </c>
      <c r="F531" s="304">
        <v>1</v>
      </c>
      <c r="G531" t="s">
        <v>4</v>
      </c>
      <c r="H531" s="304">
        <v>0.49980000000000002</v>
      </c>
      <c r="I531" t="s">
        <v>1158</v>
      </c>
      <c r="J531" s="310">
        <v>4</v>
      </c>
      <c r="K531" s="310">
        <v>4</v>
      </c>
      <c r="L531" s="310">
        <v>1.9990000000000001</v>
      </c>
    </row>
    <row r="532" spans="1:12" ht="15" customHeight="1">
      <c r="A532" t="s">
        <v>502</v>
      </c>
      <c r="B532" t="s">
        <v>502</v>
      </c>
      <c r="C532" t="s">
        <v>707</v>
      </c>
      <c r="D532" t="s">
        <v>607</v>
      </c>
      <c r="E532" t="s">
        <v>561</v>
      </c>
      <c r="F532" s="304">
        <v>1</v>
      </c>
      <c r="G532" t="s">
        <v>4</v>
      </c>
      <c r="H532" s="304">
        <v>1</v>
      </c>
      <c r="I532" t="s">
        <v>1158</v>
      </c>
      <c r="J532" s="310">
        <v>0.21</v>
      </c>
      <c r="K532" s="310">
        <v>0.21</v>
      </c>
      <c r="L532" s="310">
        <v>0.21</v>
      </c>
    </row>
    <row r="533" spans="1:12" ht="15" hidden="1" customHeight="1">
      <c r="A533" t="s">
        <v>502</v>
      </c>
      <c r="B533" t="s">
        <v>502</v>
      </c>
      <c r="C533" t="s">
        <v>707</v>
      </c>
      <c r="D533" t="s">
        <v>607</v>
      </c>
      <c r="E533" t="s">
        <v>561</v>
      </c>
      <c r="F533" s="304">
        <v>1</v>
      </c>
      <c r="G533" t="s">
        <v>4</v>
      </c>
      <c r="H533" s="304">
        <v>0.49980000000000002</v>
      </c>
      <c r="I533" t="s">
        <v>1159</v>
      </c>
      <c r="J533" s="310">
        <v>3.6</v>
      </c>
      <c r="K533" s="310">
        <v>3.6</v>
      </c>
      <c r="L533" s="310">
        <v>1.7989999999999999</v>
      </c>
    </row>
    <row r="534" spans="1:12" ht="15" hidden="1" customHeight="1">
      <c r="A534" t="s">
        <v>502</v>
      </c>
      <c r="B534" t="s">
        <v>502</v>
      </c>
      <c r="C534" t="s">
        <v>707</v>
      </c>
      <c r="D534" t="s">
        <v>607</v>
      </c>
      <c r="E534" t="s">
        <v>561</v>
      </c>
      <c r="F534" s="304">
        <v>1</v>
      </c>
      <c r="G534" t="s">
        <v>4</v>
      </c>
      <c r="H534" s="304">
        <v>1</v>
      </c>
      <c r="I534" t="s">
        <v>1159</v>
      </c>
      <c r="J534" s="310">
        <v>0.249</v>
      </c>
      <c r="K534" s="310">
        <v>0.249</v>
      </c>
      <c r="L534" s="310">
        <v>0.249</v>
      </c>
    </row>
    <row r="535" spans="1:12" ht="15" customHeight="1">
      <c r="A535" t="s">
        <v>502</v>
      </c>
      <c r="B535" t="s">
        <v>502</v>
      </c>
      <c r="C535" t="s">
        <v>485</v>
      </c>
      <c r="D535" t="s">
        <v>607</v>
      </c>
      <c r="E535" t="s">
        <v>561</v>
      </c>
      <c r="F535" s="304">
        <v>0.501</v>
      </c>
      <c r="G535" t="s">
        <v>6</v>
      </c>
      <c r="H535" s="304">
        <v>0.501</v>
      </c>
      <c r="I535" t="s">
        <v>1158</v>
      </c>
      <c r="J535" s="310">
        <v>12</v>
      </c>
      <c r="K535" s="310">
        <v>6.0119999999999996</v>
      </c>
      <c r="L535" s="310">
        <v>6.0119999999999996</v>
      </c>
    </row>
    <row r="536" spans="1:12" ht="15" customHeight="1">
      <c r="A536" t="s">
        <v>502</v>
      </c>
      <c r="B536" t="s">
        <v>502</v>
      </c>
      <c r="C536" t="s">
        <v>1305</v>
      </c>
      <c r="D536" t="s">
        <v>607</v>
      </c>
      <c r="E536" t="s">
        <v>561</v>
      </c>
      <c r="F536" s="304">
        <v>1</v>
      </c>
      <c r="G536" t="s">
        <v>4</v>
      </c>
      <c r="H536" s="304">
        <v>1</v>
      </c>
      <c r="I536" t="s">
        <v>1158</v>
      </c>
      <c r="J536" s="310">
        <v>0.68500000000000005</v>
      </c>
      <c r="K536" s="310">
        <v>0.68500000000000005</v>
      </c>
      <c r="L536" s="310">
        <v>0.68500000000000005</v>
      </c>
    </row>
    <row r="537" spans="1:12" ht="15" customHeight="1">
      <c r="A537" t="s">
        <v>502</v>
      </c>
      <c r="B537" t="s">
        <v>502</v>
      </c>
      <c r="C537" t="s">
        <v>1306</v>
      </c>
      <c r="D537" t="s">
        <v>607</v>
      </c>
      <c r="E537" t="s">
        <v>561</v>
      </c>
      <c r="F537" s="304">
        <v>1</v>
      </c>
      <c r="G537" t="s">
        <v>4</v>
      </c>
      <c r="H537" s="304">
        <v>1</v>
      </c>
      <c r="I537" t="s">
        <v>1158</v>
      </c>
      <c r="J537" s="310">
        <v>0.25</v>
      </c>
      <c r="K537" s="310">
        <v>0.25</v>
      </c>
      <c r="L537" s="310">
        <v>0.25</v>
      </c>
    </row>
    <row r="538" spans="1:12" ht="15" hidden="1" customHeight="1">
      <c r="A538" t="s">
        <v>502</v>
      </c>
      <c r="B538" t="s">
        <v>502</v>
      </c>
      <c r="C538" t="s">
        <v>1306</v>
      </c>
      <c r="D538" t="s">
        <v>607</v>
      </c>
      <c r="E538" t="s">
        <v>561</v>
      </c>
      <c r="F538" s="304">
        <v>1</v>
      </c>
      <c r="G538" t="s">
        <v>4</v>
      </c>
      <c r="H538" s="304">
        <v>1</v>
      </c>
      <c r="I538" t="s">
        <v>1159</v>
      </c>
      <c r="J538" s="310">
        <v>0.249</v>
      </c>
      <c r="K538" s="310">
        <v>0.249</v>
      </c>
      <c r="L538" s="310">
        <v>0.249</v>
      </c>
    </row>
    <row r="539" spans="1:12" ht="15" hidden="1" customHeight="1">
      <c r="A539" t="s">
        <v>502</v>
      </c>
      <c r="B539" t="s">
        <v>502</v>
      </c>
      <c r="C539" t="s">
        <v>1307</v>
      </c>
      <c r="D539" t="s">
        <v>607</v>
      </c>
      <c r="E539" t="s">
        <v>561</v>
      </c>
      <c r="F539" s="304">
        <v>1</v>
      </c>
      <c r="G539" t="s">
        <v>4</v>
      </c>
      <c r="H539" s="304">
        <v>1</v>
      </c>
      <c r="I539" t="s">
        <v>1159</v>
      </c>
      <c r="J539" s="310">
        <v>0.25</v>
      </c>
      <c r="K539" s="310">
        <v>0.25</v>
      </c>
      <c r="L539" s="310">
        <v>0.25</v>
      </c>
    </row>
    <row r="540" spans="1:12" ht="15" customHeight="1">
      <c r="A540" t="s">
        <v>502</v>
      </c>
      <c r="B540" t="s">
        <v>502</v>
      </c>
      <c r="C540" t="s">
        <v>1308</v>
      </c>
      <c r="D540" t="s">
        <v>607</v>
      </c>
      <c r="E540" t="s">
        <v>561</v>
      </c>
      <c r="F540" s="304">
        <v>1</v>
      </c>
      <c r="G540" t="s">
        <v>4</v>
      </c>
      <c r="H540" s="304">
        <v>0.49980000000000002</v>
      </c>
      <c r="I540" t="s">
        <v>1158</v>
      </c>
      <c r="J540" s="310">
        <v>3.4</v>
      </c>
      <c r="K540" s="310">
        <v>3.4</v>
      </c>
      <c r="L540" s="310">
        <v>1.6990000000000001</v>
      </c>
    </row>
    <row r="541" spans="1:12" ht="15" customHeight="1">
      <c r="A541" t="s">
        <v>502</v>
      </c>
      <c r="B541" t="s">
        <v>502</v>
      </c>
      <c r="C541" t="s">
        <v>1309</v>
      </c>
      <c r="D541" t="s">
        <v>607</v>
      </c>
      <c r="E541" t="s">
        <v>561</v>
      </c>
      <c r="F541" s="304">
        <v>1</v>
      </c>
      <c r="G541" t="s">
        <v>4</v>
      </c>
      <c r="H541" s="304">
        <v>0.77</v>
      </c>
      <c r="I541" t="s">
        <v>1158</v>
      </c>
      <c r="J541" s="310">
        <v>9.5000000000000001E-2</v>
      </c>
      <c r="K541" s="310">
        <v>9.5000000000000001E-2</v>
      </c>
      <c r="L541" s="310">
        <v>7.2999999999999995E-2</v>
      </c>
    </row>
    <row r="542" spans="1:12" ht="15" customHeight="1">
      <c r="A542" t="s">
        <v>502</v>
      </c>
      <c r="B542" t="s">
        <v>502</v>
      </c>
      <c r="C542" t="s">
        <v>1310</v>
      </c>
      <c r="D542" t="s">
        <v>607</v>
      </c>
      <c r="E542" t="s">
        <v>561</v>
      </c>
      <c r="F542" s="304">
        <v>1</v>
      </c>
      <c r="G542" t="s">
        <v>4</v>
      </c>
      <c r="H542" s="304">
        <v>1</v>
      </c>
      <c r="I542" t="s">
        <v>1158</v>
      </c>
      <c r="J542" s="310">
        <v>0.25</v>
      </c>
      <c r="K542" s="310">
        <v>0.25</v>
      </c>
      <c r="L542" s="310">
        <v>0.25</v>
      </c>
    </row>
    <row r="543" spans="1:12" ht="15" customHeight="1">
      <c r="A543" t="s">
        <v>502</v>
      </c>
      <c r="B543" t="s">
        <v>502</v>
      </c>
      <c r="C543" t="s">
        <v>643</v>
      </c>
      <c r="D543" t="s">
        <v>607</v>
      </c>
      <c r="E543" t="s">
        <v>561</v>
      </c>
      <c r="F543" s="304">
        <v>0.15</v>
      </c>
      <c r="G543" t="s">
        <v>6</v>
      </c>
      <c r="H543" s="304">
        <v>0.15</v>
      </c>
      <c r="I543" t="s">
        <v>1158</v>
      </c>
      <c r="J543" s="310">
        <v>4.4000000000000004</v>
      </c>
      <c r="K543" s="310">
        <v>0.66</v>
      </c>
      <c r="L543" s="310">
        <v>0.66</v>
      </c>
    </row>
    <row r="544" spans="1:12" ht="15" hidden="1" customHeight="1">
      <c r="A544" t="s">
        <v>502</v>
      </c>
      <c r="B544" t="s">
        <v>502</v>
      </c>
      <c r="C544" t="s">
        <v>1311</v>
      </c>
      <c r="D544" t="s">
        <v>607</v>
      </c>
      <c r="E544" t="s">
        <v>561</v>
      </c>
      <c r="F544" s="304">
        <v>1</v>
      </c>
      <c r="G544" t="s">
        <v>4</v>
      </c>
      <c r="H544" s="304">
        <v>1</v>
      </c>
      <c r="I544" t="s">
        <v>1159</v>
      </c>
      <c r="J544" s="310">
        <v>0.249</v>
      </c>
      <c r="K544" s="310">
        <v>0.249</v>
      </c>
      <c r="L544" s="310">
        <v>0.249</v>
      </c>
    </row>
    <row r="545" spans="1:12" ht="15" customHeight="1">
      <c r="A545" t="s">
        <v>502</v>
      </c>
      <c r="B545" t="s">
        <v>502</v>
      </c>
      <c r="C545" t="s">
        <v>1312</v>
      </c>
      <c r="D545" t="s">
        <v>607</v>
      </c>
      <c r="E545" t="s">
        <v>561</v>
      </c>
      <c r="F545" s="304">
        <v>1</v>
      </c>
      <c r="G545" t="s">
        <v>4</v>
      </c>
      <c r="H545" s="304">
        <v>1</v>
      </c>
      <c r="I545" t="s">
        <v>1158</v>
      </c>
      <c r="J545" s="310">
        <v>0.95499999999999996</v>
      </c>
      <c r="K545" s="310">
        <v>0.95499999999999996</v>
      </c>
      <c r="L545" s="310">
        <v>0.95499999999999996</v>
      </c>
    </row>
    <row r="546" spans="1:12" ht="15" customHeight="1">
      <c r="A546" t="s">
        <v>502</v>
      </c>
      <c r="B546" t="s">
        <v>502</v>
      </c>
      <c r="C546" t="s">
        <v>1313</v>
      </c>
      <c r="D546" t="s">
        <v>607</v>
      </c>
      <c r="E546" t="s">
        <v>561</v>
      </c>
      <c r="F546" s="304">
        <v>1</v>
      </c>
      <c r="G546" t="s">
        <v>4</v>
      </c>
      <c r="H546" s="304">
        <v>1</v>
      </c>
      <c r="I546" t="s">
        <v>1158</v>
      </c>
      <c r="J546" s="310">
        <v>0.67200000000000004</v>
      </c>
      <c r="K546" s="310">
        <v>0.67200000000000004</v>
      </c>
      <c r="L546" s="310">
        <v>0.67200000000000004</v>
      </c>
    </row>
    <row r="547" spans="1:12" ht="15" customHeight="1">
      <c r="A547" t="s">
        <v>502</v>
      </c>
      <c r="B547" t="s">
        <v>502</v>
      </c>
      <c r="C547" t="s">
        <v>1314</v>
      </c>
      <c r="D547" t="s">
        <v>607</v>
      </c>
      <c r="E547" t="s">
        <v>561</v>
      </c>
      <c r="F547" s="304">
        <v>1</v>
      </c>
      <c r="G547" t="s">
        <v>4</v>
      </c>
      <c r="H547" s="304">
        <v>1</v>
      </c>
      <c r="I547" t="s">
        <v>1158</v>
      </c>
      <c r="J547" s="310">
        <v>9.5000000000000001E-2</v>
      </c>
      <c r="K547" s="310">
        <v>9.5000000000000001E-2</v>
      </c>
      <c r="L547" s="310">
        <v>9.5000000000000001E-2</v>
      </c>
    </row>
    <row r="548" spans="1:12" ht="15" customHeight="1">
      <c r="A548" t="s">
        <v>502</v>
      </c>
      <c r="B548" t="s">
        <v>502</v>
      </c>
      <c r="C548" t="s">
        <v>1315</v>
      </c>
      <c r="D548" t="s">
        <v>607</v>
      </c>
      <c r="E548" t="s">
        <v>561</v>
      </c>
      <c r="F548" s="304">
        <v>1</v>
      </c>
      <c r="G548" t="s">
        <v>4</v>
      </c>
      <c r="H548" s="304">
        <v>1</v>
      </c>
      <c r="I548" t="s">
        <v>1158</v>
      </c>
      <c r="J548" s="310">
        <v>9.5000000000000001E-2</v>
      </c>
      <c r="K548" s="310">
        <v>9.5000000000000001E-2</v>
      </c>
      <c r="L548" s="310">
        <v>9.5000000000000001E-2</v>
      </c>
    </row>
    <row r="549" spans="1:12" ht="15" customHeight="1">
      <c r="A549" t="s">
        <v>502</v>
      </c>
      <c r="B549" t="s">
        <v>502</v>
      </c>
      <c r="C549" t="s">
        <v>1316</v>
      </c>
      <c r="D549" t="s">
        <v>607</v>
      </c>
      <c r="E549" t="s">
        <v>561</v>
      </c>
      <c r="F549" s="304">
        <v>1</v>
      </c>
      <c r="G549" t="s">
        <v>4</v>
      </c>
      <c r="H549" s="304">
        <v>0.81</v>
      </c>
      <c r="I549" t="s">
        <v>1158</v>
      </c>
      <c r="J549" s="310">
        <v>0.19800000000000001</v>
      </c>
      <c r="K549" s="310">
        <v>0.19800000000000001</v>
      </c>
      <c r="L549" s="310">
        <v>0.16</v>
      </c>
    </row>
    <row r="550" spans="1:12" ht="15" hidden="1" customHeight="1">
      <c r="A550" t="s">
        <v>502</v>
      </c>
      <c r="B550" t="s">
        <v>502</v>
      </c>
      <c r="C550" t="s">
        <v>275</v>
      </c>
      <c r="D550" t="s">
        <v>607</v>
      </c>
      <c r="E550" t="s">
        <v>560</v>
      </c>
      <c r="F550" s="304">
        <v>1</v>
      </c>
      <c r="G550" t="s">
        <v>4</v>
      </c>
      <c r="H550" s="304">
        <v>0.49980000000000002</v>
      </c>
      <c r="I550" t="s">
        <v>1159</v>
      </c>
      <c r="J550" s="310">
        <v>14</v>
      </c>
      <c r="K550" s="310">
        <v>14</v>
      </c>
      <c r="L550" s="310">
        <v>6.9969999999999999</v>
      </c>
    </row>
    <row r="551" spans="1:12" ht="15" customHeight="1">
      <c r="A551" t="s">
        <v>502</v>
      </c>
      <c r="B551" t="s">
        <v>502</v>
      </c>
      <c r="C551" t="s">
        <v>644</v>
      </c>
      <c r="D551" t="s">
        <v>607</v>
      </c>
      <c r="E551" t="s">
        <v>561</v>
      </c>
      <c r="F551" s="304">
        <v>1</v>
      </c>
      <c r="G551" t="s">
        <v>4</v>
      </c>
      <c r="H551" s="304">
        <v>1</v>
      </c>
      <c r="I551" t="s">
        <v>1158</v>
      </c>
      <c r="J551" s="310">
        <v>1.5740000000000001</v>
      </c>
      <c r="K551" s="310">
        <v>1.5740000000000001</v>
      </c>
      <c r="L551" s="310">
        <v>1.5740000000000001</v>
      </c>
    </row>
    <row r="552" spans="1:12" ht="15" customHeight="1">
      <c r="A552" t="s">
        <v>502</v>
      </c>
      <c r="B552" t="s">
        <v>502</v>
      </c>
      <c r="C552" t="s">
        <v>645</v>
      </c>
      <c r="D552" t="s">
        <v>607</v>
      </c>
      <c r="E552" t="s">
        <v>561</v>
      </c>
      <c r="F552" s="304">
        <v>1</v>
      </c>
      <c r="G552" t="s">
        <v>4</v>
      </c>
      <c r="H552" s="304">
        <v>1</v>
      </c>
      <c r="I552" t="s">
        <v>1158</v>
      </c>
      <c r="J552" s="310">
        <v>1.159</v>
      </c>
      <c r="K552" s="310">
        <v>1.159</v>
      </c>
      <c r="L552" s="310">
        <v>1.159</v>
      </c>
    </row>
    <row r="553" spans="1:12" ht="15" customHeight="1">
      <c r="A553" t="s">
        <v>502</v>
      </c>
      <c r="B553" t="s">
        <v>502</v>
      </c>
      <c r="C553" t="s">
        <v>1317</v>
      </c>
      <c r="D553" t="s">
        <v>607</v>
      </c>
      <c r="E553" t="s">
        <v>561</v>
      </c>
      <c r="F553" s="304">
        <v>1</v>
      </c>
      <c r="G553" t="s">
        <v>4</v>
      </c>
      <c r="H553" s="304">
        <v>1</v>
      </c>
      <c r="I553" t="s">
        <v>1158</v>
      </c>
      <c r="J553" s="310">
        <v>2.52</v>
      </c>
      <c r="K553" s="310">
        <v>2.52</v>
      </c>
      <c r="L553" s="310">
        <v>2.52</v>
      </c>
    </row>
    <row r="554" spans="1:12" ht="15" customHeight="1">
      <c r="A554" t="s">
        <v>502</v>
      </c>
      <c r="B554" t="s">
        <v>502</v>
      </c>
      <c r="C554" t="s">
        <v>1318</v>
      </c>
      <c r="D554" t="s">
        <v>607</v>
      </c>
      <c r="E554" t="s">
        <v>561</v>
      </c>
      <c r="F554" s="304">
        <v>1</v>
      </c>
      <c r="G554" t="s">
        <v>4</v>
      </c>
      <c r="H554" s="304">
        <v>0.76</v>
      </c>
      <c r="I554" t="s">
        <v>1158</v>
      </c>
      <c r="J554" s="310">
        <v>0.23100000000000001</v>
      </c>
      <c r="K554" s="310">
        <v>0.23100000000000001</v>
      </c>
      <c r="L554" s="310">
        <v>0.17599999999999999</v>
      </c>
    </row>
    <row r="555" spans="1:12" ht="15" customHeight="1">
      <c r="A555" t="s">
        <v>502</v>
      </c>
      <c r="B555" t="s">
        <v>502</v>
      </c>
      <c r="C555" t="s">
        <v>1319</v>
      </c>
      <c r="D555" t="s">
        <v>607</v>
      </c>
      <c r="E555" t="s">
        <v>561</v>
      </c>
      <c r="F555" s="304">
        <v>1</v>
      </c>
      <c r="G555" t="s">
        <v>4</v>
      </c>
      <c r="H555" s="304">
        <v>1</v>
      </c>
      <c r="I555" t="s">
        <v>1158</v>
      </c>
      <c r="J555" s="310">
        <v>0.17499999999999999</v>
      </c>
      <c r="K555" s="310">
        <v>0.17499999999999999</v>
      </c>
      <c r="L555" s="310">
        <v>0.17499999999999999</v>
      </c>
    </row>
    <row r="556" spans="1:12" ht="15" customHeight="1">
      <c r="A556" t="s">
        <v>502</v>
      </c>
      <c r="B556" t="s">
        <v>502</v>
      </c>
      <c r="C556" t="s">
        <v>1320</v>
      </c>
      <c r="D556" t="s">
        <v>607</v>
      </c>
      <c r="E556" t="s">
        <v>561</v>
      </c>
      <c r="F556" s="304">
        <v>1</v>
      </c>
      <c r="G556" t="s">
        <v>4</v>
      </c>
      <c r="H556" s="304">
        <v>1</v>
      </c>
      <c r="I556" t="s">
        <v>1158</v>
      </c>
      <c r="J556" s="310">
        <v>1.1519999999999999</v>
      </c>
      <c r="K556" s="310">
        <v>1.1519999999999999</v>
      </c>
      <c r="L556" s="310">
        <v>1.1519999999999999</v>
      </c>
    </row>
    <row r="557" spans="1:12" ht="15" customHeight="1">
      <c r="A557" t="s">
        <v>502</v>
      </c>
      <c r="B557" t="s">
        <v>502</v>
      </c>
      <c r="C557" t="s">
        <v>1321</v>
      </c>
      <c r="D557" t="s">
        <v>607</v>
      </c>
      <c r="E557" t="s">
        <v>561</v>
      </c>
      <c r="F557" s="304">
        <v>1</v>
      </c>
      <c r="G557" t="s">
        <v>4</v>
      </c>
      <c r="H557" s="304">
        <v>1</v>
      </c>
      <c r="I557" t="s">
        <v>1158</v>
      </c>
      <c r="J557" s="310">
        <v>3.552</v>
      </c>
      <c r="K557" s="310">
        <v>3.552</v>
      </c>
      <c r="L557" s="310">
        <v>3.552</v>
      </c>
    </row>
    <row r="558" spans="1:12" ht="15" customHeight="1">
      <c r="A558" t="s">
        <v>502</v>
      </c>
      <c r="B558" t="s">
        <v>502</v>
      </c>
      <c r="C558" t="s">
        <v>1322</v>
      </c>
      <c r="D558" t="s">
        <v>607</v>
      </c>
      <c r="E558" t="s">
        <v>561</v>
      </c>
      <c r="F558" s="304">
        <v>1</v>
      </c>
      <c r="G558" t="s">
        <v>4</v>
      </c>
      <c r="H558" s="304">
        <v>0.95</v>
      </c>
      <c r="I558" t="s">
        <v>1158</v>
      </c>
      <c r="J558" s="310">
        <v>2.64</v>
      </c>
      <c r="K558" s="310">
        <v>2.64</v>
      </c>
      <c r="L558" s="310">
        <v>2.508</v>
      </c>
    </row>
    <row r="559" spans="1:12" ht="15" customHeight="1">
      <c r="A559" t="s">
        <v>502</v>
      </c>
      <c r="B559" t="s">
        <v>502</v>
      </c>
      <c r="C559" t="s">
        <v>1323</v>
      </c>
      <c r="D559" t="s">
        <v>607</v>
      </c>
      <c r="E559" t="s">
        <v>561</v>
      </c>
      <c r="F559" s="304">
        <v>1</v>
      </c>
      <c r="G559" t="s">
        <v>4</v>
      </c>
      <c r="H559" s="304">
        <v>1</v>
      </c>
      <c r="I559" t="s">
        <v>1158</v>
      </c>
      <c r="J559" s="310">
        <v>0.439</v>
      </c>
      <c r="K559" s="310">
        <v>0.439</v>
      </c>
      <c r="L559" s="310">
        <v>0.439</v>
      </c>
    </row>
    <row r="560" spans="1:12" ht="15" hidden="1" customHeight="1">
      <c r="A560" t="s">
        <v>502</v>
      </c>
      <c r="B560" t="s">
        <v>502</v>
      </c>
      <c r="C560" t="s">
        <v>1324</v>
      </c>
      <c r="D560" t="s">
        <v>607</v>
      </c>
      <c r="E560" t="s">
        <v>561</v>
      </c>
      <c r="F560" s="304">
        <v>1</v>
      </c>
      <c r="G560" t="s">
        <v>4</v>
      </c>
      <c r="H560" s="304">
        <v>1</v>
      </c>
      <c r="I560" t="s">
        <v>1159</v>
      </c>
      <c r="J560" s="310">
        <v>0.25</v>
      </c>
      <c r="K560" s="310">
        <v>0.25</v>
      </c>
      <c r="L560" s="310">
        <v>0.25</v>
      </c>
    </row>
    <row r="561" spans="1:12" ht="15" customHeight="1">
      <c r="A561" t="s">
        <v>502</v>
      </c>
      <c r="B561" t="s">
        <v>502</v>
      </c>
      <c r="C561" t="s">
        <v>1325</v>
      </c>
      <c r="D561" t="s">
        <v>607</v>
      </c>
      <c r="E561" t="s">
        <v>561</v>
      </c>
      <c r="F561" s="304">
        <v>1</v>
      </c>
      <c r="G561" t="s">
        <v>4</v>
      </c>
      <c r="H561" s="304">
        <v>1</v>
      </c>
      <c r="I561" t="s">
        <v>1158</v>
      </c>
      <c r="J561" s="310">
        <v>1.2869999999999999</v>
      </c>
      <c r="K561" s="310">
        <v>1.2869999999999999</v>
      </c>
      <c r="L561" s="310">
        <v>1.2869999999999999</v>
      </c>
    </row>
    <row r="562" spans="1:12" ht="15" hidden="1" customHeight="1">
      <c r="A562" t="s">
        <v>502</v>
      </c>
      <c r="B562" t="s">
        <v>502</v>
      </c>
      <c r="C562" t="s">
        <v>1326</v>
      </c>
      <c r="D562" t="s">
        <v>607</v>
      </c>
      <c r="E562" t="s">
        <v>561</v>
      </c>
      <c r="F562" s="304">
        <v>1</v>
      </c>
      <c r="G562" t="s">
        <v>4</v>
      </c>
      <c r="H562" s="304">
        <v>1</v>
      </c>
      <c r="I562" t="s">
        <v>1159</v>
      </c>
      <c r="J562" s="310">
        <v>0.25</v>
      </c>
      <c r="K562" s="310">
        <v>0.25</v>
      </c>
      <c r="L562" s="310">
        <v>0.25</v>
      </c>
    </row>
    <row r="563" spans="1:12" ht="15" customHeight="1">
      <c r="A563" t="s">
        <v>502</v>
      </c>
      <c r="B563" t="s">
        <v>502</v>
      </c>
      <c r="C563" t="s">
        <v>1327</v>
      </c>
      <c r="D563" t="s">
        <v>607</v>
      </c>
      <c r="E563" t="s">
        <v>561</v>
      </c>
      <c r="F563" s="304">
        <v>1</v>
      </c>
      <c r="G563" t="s">
        <v>4</v>
      </c>
      <c r="H563" s="304">
        <v>1</v>
      </c>
      <c r="I563" t="s">
        <v>1158</v>
      </c>
      <c r="J563" s="310">
        <v>0.32700000000000001</v>
      </c>
      <c r="K563" s="310">
        <v>0.32700000000000001</v>
      </c>
      <c r="L563" s="310">
        <v>0.32700000000000001</v>
      </c>
    </row>
    <row r="564" spans="1:12" ht="15" customHeight="1">
      <c r="A564" t="s">
        <v>502</v>
      </c>
      <c r="B564" t="s">
        <v>502</v>
      </c>
      <c r="C564" t="s">
        <v>1328</v>
      </c>
      <c r="D564" t="s">
        <v>607</v>
      </c>
      <c r="E564" t="s">
        <v>561</v>
      </c>
      <c r="F564" s="304">
        <v>1</v>
      </c>
      <c r="G564" t="s">
        <v>4</v>
      </c>
      <c r="H564" s="304">
        <v>1</v>
      </c>
      <c r="I564" t="s">
        <v>1158</v>
      </c>
      <c r="J564" s="310">
        <v>0.215</v>
      </c>
      <c r="K564" s="310">
        <v>0.215</v>
      </c>
      <c r="L564" s="310">
        <v>0.215</v>
      </c>
    </row>
    <row r="565" spans="1:12" ht="15" customHeight="1">
      <c r="A565" t="s">
        <v>502</v>
      </c>
      <c r="B565" t="s">
        <v>502</v>
      </c>
      <c r="C565" t="s">
        <v>1329</v>
      </c>
      <c r="D565" t="s">
        <v>607</v>
      </c>
      <c r="E565" t="s">
        <v>561</v>
      </c>
      <c r="F565" s="304">
        <v>1</v>
      </c>
      <c r="G565" t="s">
        <v>4</v>
      </c>
      <c r="H565" s="304">
        <v>1</v>
      </c>
      <c r="I565" t="s">
        <v>1158</v>
      </c>
      <c r="J565" s="310">
        <v>2.5999999999999999E-2</v>
      </c>
      <c r="K565" s="310">
        <v>2.5999999999999999E-2</v>
      </c>
      <c r="L565" s="310">
        <v>2.5999999999999999E-2</v>
      </c>
    </row>
    <row r="566" spans="1:12" ht="15" customHeight="1">
      <c r="A566" t="s">
        <v>502</v>
      </c>
      <c r="B566" t="s">
        <v>502</v>
      </c>
      <c r="C566" t="s">
        <v>1330</v>
      </c>
      <c r="D566" t="s">
        <v>607</v>
      </c>
      <c r="E566" t="s">
        <v>561</v>
      </c>
      <c r="F566" s="304">
        <v>1</v>
      </c>
      <c r="G566" t="s">
        <v>4</v>
      </c>
      <c r="H566" s="304">
        <v>0.51</v>
      </c>
      <c r="I566" t="s">
        <v>1158</v>
      </c>
      <c r="J566" s="310">
        <v>9.5000000000000001E-2</v>
      </c>
      <c r="K566" s="310">
        <v>9.5000000000000001E-2</v>
      </c>
      <c r="L566" s="310">
        <v>4.8000000000000001E-2</v>
      </c>
    </row>
    <row r="567" spans="1:12" ht="15" customHeight="1">
      <c r="A567" t="s">
        <v>502</v>
      </c>
      <c r="B567" t="s">
        <v>502</v>
      </c>
      <c r="C567" t="s">
        <v>1331</v>
      </c>
      <c r="D567" t="s">
        <v>607</v>
      </c>
      <c r="E567" t="s">
        <v>561</v>
      </c>
      <c r="F567" s="304">
        <v>1</v>
      </c>
      <c r="G567" t="s">
        <v>4</v>
      </c>
      <c r="H567" s="304">
        <v>1</v>
      </c>
      <c r="I567" t="s">
        <v>1158</v>
      </c>
      <c r="J567" s="310">
        <v>9.5000000000000001E-2</v>
      </c>
      <c r="K567" s="310">
        <v>9.5000000000000001E-2</v>
      </c>
      <c r="L567" s="310">
        <v>9.5000000000000001E-2</v>
      </c>
    </row>
    <row r="568" spans="1:12" ht="15" customHeight="1">
      <c r="A568" t="s">
        <v>502</v>
      </c>
      <c r="B568" t="s">
        <v>502</v>
      </c>
      <c r="C568" t="s">
        <v>1332</v>
      </c>
      <c r="D568" t="s">
        <v>607</v>
      </c>
      <c r="E568" t="s">
        <v>561</v>
      </c>
      <c r="F568" s="304">
        <v>1</v>
      </c>
      <c r="G568" t="s">
        <v>4</v>
      </c>
      <c r="H568" s="304">
        <v>0.55000000000000004</v>
      </c>
      <c r="I568" t="s">
        <v>1158</v>
      </c>
      <c r="J568" s="310">
        <v>0.88500000000000001</v>
      </c>
      <c r="K568" s="310">
        <v>0.88500000000000001</v>
      </c>
      <c r="L568" s="310">
        <v>0.48699999999999999</v>
      </c>
    </row>
    <row r="569" spans="1:12">
      <c r="A569" t="s">
        <v>502</v>
      </c>
      <c r="B569" t="s">
        <v>502</v>
      </c>
      <c r="C569" t="s">
        <v>1332</v>
      </c>
      <c r="D569" t="s">
        <v>607</v>
      </c>
      <c r="E569" t="s">
        <v>561</v>
      </c>
      <c r="F569" s="304">
        <v>1</v>
      </c>
      <c r="G569" t="s">
        <v>4</v>
      </c>
      <c r="H569" s="304">
        <v>1</v>
      </c>
      <c r="I569" t="s">
        <v>1158</v>
      </c>
      <c r="J569" s="310">
        <v>0.41199999999999998</v>
      </c>
      <c r="K569" s="310">
        <v>0.41199999999999998</v>
      </c>
      <c r="L569" s="310">
        <v>0.41199999999999998</v>
      </c>
    </row>
    <row r="570" spans="1:12">
      <c r="A570" t="s">
        <v>502</v>
      </c>
      <c r="B570" t="s">
        <v>502</v>
      </c>
      <c r="C570" t="s">
        <v>1333</v>
      </c>
      <c r="D570" t="s">
        <v>607</v>
      </c>
      <c r="E570" t="s">
        <v>561</v>
      </c>
      <c r="F570" s="304">
        <v>1</v>
      </c>
      <c r="G570" t="s">
        <v>4</v>
      </c>
      <c r="H570" s="304">
        <v>1</v>
      </c>
      <c r="I570" t="s">
        <v>1158</v>
      </c>
      <c r="J570" s="310">
        <v>0.56499999999999995</v>
      </c>
      <c r="K570" s="310">
        <v>0.56499999999999995</v>
      </c>
      <c r="L570" s="310">
        <v>0.56499999999999995</v>
      </c>
    </row>
    <row r="571" spans="1:12" hidden="1">
      <c r="A571" t="s">
        <v>502</v>
      </c>
      <c r="B571" t="s">
        <v>502</v>
      </c>
      <c r="C571" t="s">
        <v>1333</v>
      </c>
      <c r="D571" t="s">
        <v>607</v>
      </c>
      <c r="E571" t="s">
        <v>561</v>
      </c>
      <c r="F571" s="304">
        <v>1</v>
      </c>
      <c r="G571" t="s">
        <v>4</v>
      </c>
      <c r="H571" s="304">
        <v>1</v>
      </c>
      <c r="I571" t="s">
        <v>1159</v>
      </c>
      <c r="J571" s="310">
        <v>0.25</v>
      </c>
      <c r="K571" s="310">
        <v>0.25</v>
      </c>
      <c r="L571" s="310">
        <v>0.25</v>
      </c>
    </row>
    <row r="572" spans="1:12">
      <c r="A572" t="s">
        <v>502</v>
      </c>
      <c r="B572" t="s">
        <v>502</v>
      </c>
      <c r="C572" t="s">
        <v>486</v>
      </c>
      <c r="D572" t="s">
        <v>607</v>
      </c>
      <c r="E572" t="s">
        <v>561</v>
      </c>
      <c r="F572" s="304">
        <v>0.501</v>
      </c>
      <c r="G572" t="s">
        <v>6</v>
      </c>
      <c r="H572" s="304">
        <v>0.501</v>
      </c>
      <c r="I572" t="s">
        <v>1158</v>
      </c>
      <c r="J572" s="310">
        <v>7</v>
      </c>
      <c r="K572" s="310">
        <v>3.5070000000000001</v>
      </c>
      <c r="L572" s="310">
        <v>3.5070000000000001</v>
      </c>
    </row>
    <row r="573" spans="1:12">
      <c r="A573" t="s">
        <v>502</v>
      </c>
      <c r="B573" t="s">
        <v>502</v>
      </c>
      <c r="C573" t="s">
        <v>1334</v>
      </c>
      <c r="D573" t="s">
        <v>607</v>
      </c>
      <c r="E573" t="s">
        <v>561</v>
      </c>
      <c r="F573" s="304">
        <v>1</v>
      </c>
      <c r="G573" t="s">
        <v>4</v>
      </c>
      <c r="H573" s="304">
        <v>1</v>
      </c>
      <c r="I573" t="s">
        <v>1158</v>
      </c>
      <c r="J573" s="310">
        <v>8.3000000000000007</v>
      </c>
      <c r="K573" s="310">
        <v>8.3000000000000007</v>
      </c>
      <c r="L573" s="310">
        <v>8.3000000000000007</v>
      </c>
    </row>
    <row r="574" spans="1:12">
      <c r="A574" t="s">
        <v>502</v>
      </c>
      <c r="B574" t="s">
        <v>502</v>
      </c>
      <c r="C574" t="s">
        <v>576</v>
      </c>
      <c r="D574" t="s">
        <v>607</v>
      </c>
      <c r="E574" t="s">
        <v>561</v>
      </c>
      <c r="F574" s="304">
        <v>1</v>
      </c>
      <c r="G574" t="s">
        <v>4</v>
      </c>
      <c r="H574" s="304">
        <v>0.49980000000000002</v>
      </c>
      <c r="I574" t="s">
        <v>1158</v>
      </c>
      <c r="J574" s="310">
        <v>15</v>
      </c>
      <c r="K574" s="310">
        <v>15</v>
      </c>
      <c r="L574" s="310">
        <v>7.4969999999999999</v>
      </c>
    </row>
    <row r="575" spans="1:12" ht="15" customHeight="1">
      <c r="A575" t="s">
        <v>502</v>
      </c>
      <c r="B575" t="s">
        <v>502</v>
      </c>
      <c r="C575" t="s">
        <v>646</v>
      </c>
      <c r="D575" t="s">
        <v>607</v>
      </c>
      <c r="E575" t="s">
        <v>561</v>
      </c>
      <c r="F575" s="304">
        <v>0.2</v>
      </c>
      <c r="G575" t="s">
        <v>6</v>
      </c>
      <c r="H575" s="304">
        <v>0.2</v>
      </c>
      <c r="I575" t="s">
        <v>1158</v>
      </c>
      <c r="J575" s="310">
        <v>2.8149999999999999</v>
      </c>
      <c r="K575" s="310">
        <v>0.56299999999999994</v>
      </c>
      <c r="L575" s="310">
        <v>0.56299999999999994</v>
      </c>
    </row>
    <row r="576" spans="1:12" ht="15" hidden="1" customHeight="1">
      <c r="A576" t="s">
        <v>502</v>
      </c>
      <c r="B576" t="s">
        <v>502</v>
      </c>
      <c r="C576" t="s">
        <v>1335</v>
      </c>
      <c r="D576" t="s">
        <v>607</v>
      </c>
      <c r="E576" t="s">
        <v>561</v>
      </c>
      <c r="F576" s="304">
        <v>1</v>
      </c>
      <c r="G576" t="s">
        <v>4</v>
      </c>
      <c r="H576" s="304">
        <v>1</v>
      </c>
      <c r="I576" t="s">
        <v>1159</v>
      </c>
      <c r="J576" s="310">
        <v>5</v>
      </c>
      <c r="K576" s="310">
        <v>5</v>
      </c>
      <c r="L576" s="310">
        <v>5</v>
      </c>
    </row>
    <row r="577" spans="1:12" ht="15" hidden="1" customHeight="1">
      <c r="A577" t="s">
        <v>502</v>
      </c>
      <c r="B577" t="s">
        <v>502</v>
      </c>
      <c r="C577" t="s">
        <v>1336</v>
      </c>
      <c r="D577" t="s">
        <v>607</v>
      </c>
      <c r="E577" t="s">
        <v>561</v>
      </c>
      <c r="F577" s="304">
        <v>1</v>
      </c>
      <c r="G577" t="s">
        <v>4</v>
      </c>
      <c r="H577" s="304">
        <v>1</v>
      </c>
      <c r="I577" t="s">
        <v>1159</v>
      </c>
      <c r="J577" s="310">
        <v>0.25</v>
      </c>
      <c r="K577" s="310">
        <v>0.25</v>
      </c>
      <c r="L577" s="310">
        <v>0.25</v>
      </c>
    </row>
    <row r="578" spans="1:12" ht="15" customHeight="1">
      <c r="A578" t="s">
        <v>502</v>
      </c>
      <c r="B578" t="s">
        <v>502</v>
      </c>
      <c r="C578" t="s">
        <v>1337</v>
      </c>
      <c r="D578" t="s">
        <v>607</v>
      </c>
      <c r="E578" t="s">
        <v>561</v>
      </c>
      <c r="F578" s="304">
        <v>0.5</v>
      </c>
      <c r="G578" t="s">
        <v>6</v>
      </c>
      <c r="H578" s="304">
        <v>0.5</v>
      </c>
      <c r="I578" t="s">
        <v>1158</v>
      </c>
      <c r="J578" s="310">
        <v>12</v>
      </c>
      <c r="K578" s="310">
        <v>6</v>
      </c>
      <c r="L578" s="310">
        <v>6</v>
      </c>
    </row>
    <row r="579" spans="1:12" ht="15" customHeight="1">
      <c r="A579" t="s">
        <v>502</v>
      </c>
      <c r="B579" t="s">
        <v>502</v>
      </c>
      <c r="C579" t="s">
        <v>856</v>
      </c>
      <c r="D579" t="s">
        <v>607</v>
      </c>
      <c r="E579" t="s">
        <v>561</v>
      </c>
      <c r="F579" s="304">
        <v>1</v>
      </c>
      <c r="G579" t="s">
        <v>4</v>
      </c>
      <c r="H579" s="304">
        <v>1</v>
      </c>
      <c r="I579" t="s">
        <v>1158</v>
      </c>
      <c r="J579" s="310">
        <v>3.5339999999999998</v>
      </c>
      <c r="K579" s="310">
        <v>3.5339999999999998</v>
      </c>
      <c r="L579" s="310">
        <v>3.5339999999999998</v>
      </c>
    </row>
    <row r="580" spans="1:12" ht="15" customHeight="1">
      <c r="A580" t="s">
        <v>502</v>
      </c>
      <c r="B580" t="s">
        <v>502</v>
      </c>
      <c r="C580" t="s">
        <v>279</v>
      </c>
      <c r="D580" t="s">
        <v>607</v>
      </c>
      <c r="E580" t="s">
        <v>561</v>
      </c>
      <c r="F580" s="304">
        <v>0.4</v>
      </c>
      <c r="G580" t="s">
        <v>6</v>
      </c>
      <c r="H580" s="304">
        <v>0.4</v>
      </c>
      <c r="I580" t="s">
        <v>1158</v>
      </c>
      <c r="J580" s="310">
        <v>26.1</v>
      </c>
      <c r="K580" s="310">
        <v>10.44</v>
      </c>
      <c r="L580" s="310">
        <v>10.44</v>
      </c>
    </row>
    <row r="581" spans="1:12" ht="15" customHeight="1">
      <c r="A581" t="s">
        <v>502</v>
      </c>
      <c r="B581" t="s">
        <v>502</v>
      </c>
      <c r="C581" t="s">
        <v>1338</v>
      </c>
      <c r="D581" t="s">
        <v>607</v>
      </c>
      <c r="E581" t="s">
        <v>561</v>
      </c>
      <c r="F581" s="304">
        <v>1</v>
      </c>
      <c r="G581" t="s">
        <v>4</v>
      </c>
      <c r="H581" s="304">
        <v>0.51</v>
      </c>
      <c r="I581" t="s">
        <v>1158</v>
      </c>
      <c r="J581" s="310">
        <v>7.8E-2</v>
      </c>
      <c r="K581" s="310">
        <v>7.8E-2</v>
      </c>
      <c r="L581" s="310">
        <v>0.04</v>
      </c>
    </row>
    <row r="582" spans="1:12" ht="15" customHeight="1">
      <c r="A582" t="s">
        <v>502</v>
      </c>
      <c r="B582" t="s">
        <v>502</v>
      </c>
      <c r="C582" t="s">
        <v>858</v>
      </c>
      <c r="D582" t="s">
        <v>607</v>
      </c>
      <c r="E582" t="s">
        <v>561</v>
      </c>
      <c r="F582" s="304">
        <v>1</v>
      </c>
      <c r="G582" t="s">
        <v>4</v>
      </c>
      <c r="H582" s="304">
        <v>0.49980000000000002</v>
      </c>
      <c r="I582" t="s">
        <v>1158</v>
      </c>
      <c r="J582" s="310">
        <v>3.9</v>
      </c>
      <c r="K582" s="310">
        <v>3.9</v>
      </c>
      <c r="L582" s="310">
        <v>1.9490000000000001</v>
      </c>
    </row>
    <row r="583" spans="1:12" ht="15" customHeight="1">
      <c r="A583" t="s">
        <v>502</v>
      </c>
      <c r="B583" t="s">
        <v>502</v>
      </c>
      <c r="C583" t="s">
        <v>858</v>
      </c>
      <c r="D583" t="s">
        <v>607</v>
      </c>
      <c r="E583" t="s">
        <v>561</v>
      </c>
      <c r="F583" s="304">
        <v>1</v>
      </c>
      <c r="G583" t="s">
        <v>4</v>
      </c>
      <c r="H583" s="304">
        <v>0.76</v>
      </c>
      <c r="I583" t="s">
        <v>1158</v>
      </c>
      <c r="J583" s="310">
        <v>9.5000000000000001E-2</v>
      </c>
      <c r="K583" s="310">
        <v>9.5000000000000001E-2</v>
      </c>
      <c r="L583" s="310">
        <v>7.1999999999999995E-2</v>
      </c>
    </row>
    <row r="584" spans="1:12" ht="15" customHeight="1">
      <c r="A584" t="s">
        <v>502</v>
      </c>
      <c r="B584" t="s">
        <v>502</v>
      </c>
      <c r="C584" t="s">
        <v>858</v>
      </c>
      <c r="D584" t="s">
        <v>607</v>
      </c>
      <c r="E584" t="s">
        <v>561</v>
      </c>
      <c r="F584" s="304">
        <v>1</v>
      </c>
      <c r="G584" t="s">
        <v>4</v>
      </c>
      <c r="H584" s="304">
        <v>1</v>
      </c>
      <c r="I584" t="s">
        <v>1158</v>
      </c>
      <c r="J584" s="310">
        <v>0.26500000000000001</v>
      </c>
      <c r="K584" s="310">
        <v>0.26500000000000001</v>
      </c>
      <c r="L584" s="310">
        <v>0.26500000000000001</v>
      </c>
    </row>
    <row r="585" spans="1:12" ht="15" customHeight="1">
      <c r="A585" t="s">
        <v>502</v>
      </c>
      <c r="B585" t="s">
        <v>502</v>
      </c>
      <c r="C585" t="s">
        <v>1339</v>
      </c>
      <c r="D585" t="s">
        <v>607</v>
      </c>
      <c r="E585" t="s">
        <v>560</v>
      </c>
      <c r="F585" s="304">
        <v>1</v>
      </c>
      <c r="G585" t="s">
        <v>4</v>
      </c>
      <c r="H585" s="304">
        <v>1</v>
      </c>
      <c r="I585" t="s">
        <v>1158</v>
      </c>
      <c r="J585" s="310">
        <v>12</v>
      </c>
      <c r="K585" s="310">
        <v>12</v>
      </c>
      <c r="L585" s="310">
        <v>12</v>
      </c>
    </row>
    <row r="586" spans="1:12" ht="15" customHeight="1">
      <c r="A586" t="s">
        <v>502</v>
      </c>
      <c r="B586" t="s">
        <v>502</v>
      </c>
      <c r="C586" t="s">
        <v>1340</v>
      </c>
      <c r="D586" t="s">
        <v>607</v>
      </c>
      <c r="E586" t="s">
        <v>561</v>
      </c>
      <c r="F586" s="304">
        <v>1</v>
      </c>
      <c r="G586" t="s">
        <v>4</v>
      </c>
      <c r="H586" s="304">
        <v>0.81</v>
      </c>
      <c r="I586" t="s">
        <v>1158</v>
      </c>
      <c r="J586" s="310">
        <v>1.8720000000000001</v>
      </c>
      <c r="K586" s="310">
        <v>1.8720000000000001</v>
      </c>
      <c r="L586" s="310">
        <v>1.516</v>
      </c>
    </row>
    <row r="587" spans="1:12" ht="15" customHeight="1">
      <c r="A587" t="s">
        <v>502</v>
      </c>
      <c r="B587" t="s">
        <v>502</v>
      </c>
      <c r="C587" t="s">
        <v>1340</v>
      </c>
      <c r="D587" t="s">
        <v>607</v>
      </c>
      <c r="E587" t="s">
        <v>561</v>
      </c>
      <c r="F587" s="304">
        <v>1</v>
      </c>
      <c r="G587" t="s">
        <v>4</v>
      </c>
      <c r="H587" s="304">
        <v>1</v>
      </c>
      <c r="I587" t="s">
        <v>1158</v>
      </c>
      <c r="J587" s="310">
        <v>0.65400000000000003</v>
      </c>
      <c r="K587" s="310">
        <v>0.65400000000000003</v>
      </c>
      <c r="L587" s="310">
        <v>0.65400000000000003</v>
      </c>
    </row>
    <row r="588" spans="1:12" ht="15" customHeight="1">
      <c r="A588" t="s">
        <v>502</v>
      </c>
      <c r="B588" t="s">
        <v>502</v>
      </c>
      <c r="C588" t="s">
        <v>1341</v>
      </c>
      <c r="D588" t="s">
        <v>607</v>
      </c>
      <c r="E588" t="s">
        <v>561</v>
      </c>
      <c r="F588" s="304">
        <v>1</v>
      </c>
      <c r="G588" t="s">
        <v>4</v>
      </c>
      <c r="H588" s="304">
        <v>1</v>
      </c>
      <c r="I588" t="s">
        <v>1158</v>
      </c>
      <c r="J588" s="310">
        <v>0.1</v>
      </c>
      <c r="K588" s="310">
        <v>0.1</v>
      </c>
      <c r="L588" s="310">
        <v>0.1</v>
      </c>
    </row>
    <row r="589" spans="1:12" ht="15" customHeight="1">
      <c r="A589" t="s">
        <v>502</v>
      </c>
      <c r="B589" t="s">
        <v>502</v>
      </c>
      <c r="C589" t="s">
        <v>1342</v>
      </c>
      <c r="D589" t="s">
        <v>607</v>
      </c>
      <c r="E589" t="s">
        <v>561</v>
      </c>
      <c r="F589" s="304">
        <v>1</v>
      </c>
      <c r="G589" t="s">
        <v>4</v>
      </c>
      <c r="H589" s="304">
        <v>1</v>
      </c>
      <c r="I589" t="s">
        <v>1158</v>
      </c>
      <c r="J589" s="310">
        <v>0.27</v>
      </c>
      <c r="K589" s="310">
        <v>0.27</v>
      </c>
      <c r="L589" s="310">
        <v>0.27</v>
      </c>
    </row>
    <row r="590" spans="1:12" ht="15" customHeight="1">
      <c r="A590" t="s">
        <v>502</v>
      </c>
      <c r="B590" t="s">
        <v>502</v>
      </c>
      <c r="C590" t="s">
        <v>1343</v>
      </c>
      <c r="D590" t="s">
        <v>607</v>
      </c>
      <c r="E590" t="s">
        <v>561</v>
      </c>
      <c r="F590" s="304">
        <v>0.19500000000000001</v>
      </c>
      <c r="G590" t="s">
        <v>6</v>
      </c>
      <c r="H590" s="304">
        <v>0.19500000000000001</v>
      </c>
      <c r="I590" t="s">
        <v>1158</v>
      </c>
      <c r="J590" s="310">
        <v>4</v>
      </c>
      <c r="K590" s="310">
        <v>0.78</v>
      </c>
      <c r="L590" s="310">
        <v>0.78</v>
      </c>
    </row>
    <row r="591" spans="1:12" ht="15" customHeight="1">
      <c r="A591" t="s">
        <v>502</v>
      </c>
      <c r="B591" t="s">
        <v>502</v>
      </c>
      <c r="C591" t="s">
        <v>647</v>
      </c>
      <c r="D591" t="s">
        <v>607</v>
      </c>
      <c r="E591" t="s">
        <v>561</v>
      </c>
      <c r="F591" s="304">
        <v>0.2</v>
      </c>
      <c r="G591" t="s">
        <v>6</v>
      </c>
      <c r="H591" s="304">
        <v>0.2</v>
      </c>
      <c r="I591" t="s">
        <v>1158</v>
      </c>
      <c r="J591" s="310">
        <v>8.57</v>
      </c>
      <c r="K591" s="310">
        <v>1.714</v>
      </c>
      <c r="L591" s="310">
        <v>1.714</v>
      </c>
    </row>
    <row r="592" spans="1:12" ht="15" customHeight="1">
      <c r="A592" t="s">
        <v>502</v>
      </c>
      <c r="B592" t="s">
        <v>502</v>
      </c>
      <c r="C592" t="s">
        <v>859</v>
      </c>
      <c r="D592" t="s">
        <v>607</v>
      </c>
      <c r="E592" t="s">
        <v>561</v>
      </c>
      <c r="F592" s="304">
        <v>1</v>
      </c>
      <c r="G592" t="s">
        <v>4</v>
      </c>
      <c r="H592" s="304">
        <v>1</v>
      </c>
      <c r="I592" t="s">
        <v>1158</v>
      </c>
      <c r="J592" s="310">
        <v>5.9880000000000004</v>
      </c>
      <c r="K592" s="310">
        <v>5.9880000000000004</v>
      </c>
      <c r="L592" s="310">
        <v>5.9880000000000004</v>
      </c>
    </row>
    <row r="593" spans="1:12" ht="15" hidden="1" customHeight="1">
      <c r="A593" t="s">
        <v>502</v>
      </c>
      <c r="B593" t="s">
        <v>502</v>
      </c>
      <c r="C593" t="s">
        <v>1344</v>
      </c>
      <c r="D593" t="s">
        <v>607</v>
      </c>
      <c r="E593" t="s">
        <v>561</v>
      </c>
      <c r="F593" s="304">
        <v>1</v>
      </c>
      <c r="G593" t="s">
        <v>4</v>
      </c>
      <c r="H593" s="304">
        <v>0.49980000000000002</v>
      </c>
      <c r="I593" t="s">
        <v>1159</v>
      </c>
      <c r="J593" s="310">
        <v>5</v>
      </c>
      <c r="K593" s="310">
        <v>5</v>
      </c>
      <c r="L593" s="310">
        <v>2.4990000000000001</v>
      </c>
    </row>
    <row r="594" spans="1:12" ht="15" customHeight="1">
      <c r="A594" t="s">
        <v>502</v>
      </c>
      <c r="B594" t="s">
        <v>502</v>
      </c>
      <c r="C594" t="s">
        <v>1345</v>
      </c>
      <c r="D594" t="s">
        <v>607</v>
      </c>
      <c r="E594" t="s">
        <v>561</v>
      </c>
      <c r="F594" s="304">
        <v>1</v>
      </c>
      <c r="G594" t="s">
        <v>4</v>
      </c>
      <c r="H594" s="304">
        <v>1</v>
      </c>
      <c r="I594" t="s">
        <v>1158</v>
      </c>
      <c r="J594" s="310">
        <v>0.624</v>
      </c>
      <c r="K594" s="310">
        <v>0.624</v>
      </c>
      <c r="L594" s="310">
        <v>0.624</v>
      </c>
    </row>
    <row r="595" spans="1:12" ht="15" customHeight="1">
      <c r="A595" t="s">
        <v>502</v>
      </c>
      <c r="B595" t="s">
        <v>502</v>
      </c>
      <c r="C595" t="s">
        <v>1346</v>
      </c>
      <c r="D595" t="s">
        <v>607</v>
      </c>
      <c r="E595" t="s">
        <v>561</v>
      </c>
      <c r="F595" s="304">
        <v>1</v>
      </c>
      <c r="G595" t="s">
        <v>4</v>
      </c>
      <c r="H595" s="304">
        <v>1</v>
      </c>
      <c r="I595" t="s">
        <v>1158</v>
      </c>
      <c r="J595" s="310">
        <v>0.69599999999999995</v>
      </c>
      <c r="K595" s="310">
        <v>0.69599999999999995</v>
      </c>
      <c r="L595" s="310">
        <v>0.69599999999999995</v>
      </c>
    </row>
    <row r="596" spans="1:12" ht="15" customHeight="1">
      <c r="A596" t="s">
        <v>502</v>
      </c>
      <c r="B596" t="s">
        <v>502</v>
      </c>
      <c r="C596" t="s">
        <v>952</v>
      </c>
      <c r="D596" t="s">
        <v>607</v>
      </c>
      <c r="E596" t="s">
        <v>561</v>
      </c>
      <c r="F596" s="304">
        <v>0.2</v>
      </c>
      <c r="G596" t="s">
        <v>6</v>
      </c>
      <c r="H596" s="304">
        <v>0.2</v>
      </c>
      <c r="I596" t="s">
        <v>1158</v>
      </c>
      <c r="J596" s="310">
        <v>58.31</v>
      </c>
      <c r="K596" s="310">
        <v>11.662000000000001</v>
      </c>
      <c r="L596" s="310">
        <v>11.662000000000001</v>
      </c>
    </row>
    <row r="597" spans="1:12" ht="15" customHeight="1">
      <c r="A597" t="s">
        <v>502</v>
      </c>
      <c r="B597" t="s">
        <v>502</v>
      </c>
      <c r="C597" t="s">
        <v>952</v>
      </c>
      <c r="D597" t="s">
        <v>607</v>
      </c>
      <c r="E597" t="s">
        <v>561</v>
      </c>
      <c r="F597" s="304">
        <v>1</v>
      </c>
      <c r="G597" t="s">
        <v>4</v>
      </c>
      <c r="H597" s="304">
        <v>1</v>
      </c>
      <c r="I597" t="s">
        <v>1158</v>
      </c>
      <c r="J597" s="310">
        <v>11.99</v>
      </c>
      <c r="K597" s="310">
        <v>11.99</v>
      </c>
      <c r="L597" s="310">
        <v>11.99</v>
      </c>
    </row>
    <row r="598" spans="1:12" ht="15" customHeight="1">
      <c r="A598" t="s">
        <v>502</v>
      </c>
      <c r="B598" t="s">
        <v>502</v>
      </c>
      <c r="C598" t="s">
        <v>1347</v>
      </c>
      <c r="D598" t="s">
        <v>607</v>
      </c>
      <c r="E598" t="s">
        <v>561</v>
      </c>
      <c r="F598" s="304">
        <v>1</v>
      </c>
      <c r="G598" t="s">
        <v>4</v>
      </c>
      <c r="H598" s="304">
        <v>1</v>
      </c>
      <c r="I598" t="s">
        <v>1158</v>
      </c>
      <c r="J598" s="310">
        <v>9.5000000000000001E-2</v>
      </c>
      <c r="K598" s="310">
        <v>9.5000000000000001E-2</v>
      </c>
      <c r="L598" s="310">
        <v>9.5000000000000001E-2</v>
      </c>
    </row>
    <row r="599" spans="1:12" ht="15" customHeight="1">
      <c r="A599" t="s">
        <v>502</v>
      </c>
      <c r="B599" t="s">
        <v>502</v>
      </c>
      <c r="C599" t="s">
        <v>567</v>
      </c>
      <c r="D599" t="s">
        <v>607</v>
      </c>
      <c r="E599" t="s">
        <v>561</v>
      </c>
      <c r="F599" s="304">
        <v>0.501</v>
      </c>
      <c r="G599" t="s">
        <v>6</v>
      </c>
      <c r="H599" s="304">
        <v>0.501</v>
      </c>
      <c r="I599" t="s">
        <v>1158</v>
      </c>
      <c r="J599" s="310">
        <v>12</v>
      </c>
      <c r="K599" s="310">
        <v>6.0119999999999996</v>
      </c>
      <c r="L599" s="310">
        <v>6.0119999999999996</v>
      </c>
    </row>
    <row r="600" spans="1:12" ht="15" customHeight="1">
      <c r="A600" t="s">
        <v>502</v>
      </c>
      <c r="B600" t="s">
        <v>502</v>
      </c>
      <c r="C600" t="s">
        <v>648</v>
      </c>
      <c r="D600" t="s">
        <v>607</v>
      </c>
      <c r="E600" t="s">
        <v>561</v>
      </c>
      <c r="F600" s="304">
        <v>0.15</v>
      </c>
      <c r="G600" t="s">
        <v>6</v>
      </c>
      <c r="H600" s="304">
        <v>0.15</v>
      </c>
      <c r="I600" t="s">
        <v>1158</v>
      </c>
      <c r="J600" s="310">
        <v>12</v>
      </c>
      <c r="K600" s="310">
        <v>1.8</v>
      </c>
      <c r="L600" s="310">
        <v>1.8</v>
      </c>
    </row>
    <row r="601" spans="1:12" ht="15" customHeight="1">
      <c r="A601" t="s">
        <v>502</v>
      </c>
      <c r="B601" t="s">
        <v>502</v>
      </c>
      <c r="C601" t="s">
        <v>649</v>
      </c>
      <c r="D601" t="s">
        <v>607</v>
      </c>
      <c r="E601" t="s">
        <v>561</v>
      </c>
      <c r="F601" s="304">
        <v>0.1</v>
      </c>
      <c r="G601" t="s">
        <v>6</v>
      </c>
      <c r="H601" s="304">
        <v>0.1</v>
      </c>
      <c r="I601" t="s">
        <v>1158</v>
      </c>
      <c r="J601" s="310">
        <v>11.682</v>
      </c>
      <c r="K601" s="310">
        <v>1.1679999999999999</v>
      </c>
      <c r="L601" s="310">
        <v>1.1679999999999999</v>
      </c>
    </row>
    <row r="602" spans="1:12" ht="15" customHeight="1">
      <c r="A602" t="s">
        <v>502</v>
      </c>
      <c r="B602" t="s">
        <v>502</v>
      </c>
      <c r="C602" t="s">
        <v>1348</v>
      </c>
      <c r="D602" t="s">
        <v>607</v>
      </c>
      <c r="E602" t="s">
        <v>561</v>
      </c>
      <c r="F602" s="304">
        <v>1</v>
      </c>
      <c r="G602" t="s">
        <v>4</v>
      </c>
      <c r="H602" s="304">
        <v>1</v>
      </c>
      <c r="I602" t="s">
        <v>1158</v>
      </c>
      <c r="J602" s="310">
        <v>6.4</v>
      </c>
      <c r="K602" s="310">
        <v>6.4</v>
      </c>
      <c r="L602" s="310">
        <v>6.4</v>
      </c>
    </row>
    <row r="603" spans="1:12" ht="15" hidden="1" customHeight="1">
      <c r="A603" t="s">
        <v>502</v>
      </c>
      <c r="B603" t="s">
        <v>502</v>
      </c>
      <c r="C603" t="s">
        <v>1349</v>
      </c>
      <c r="D603" t="s">
        <v>607</v>
      </c>
      <c r="E603" t="s">
        <v>561</v>
      </c>
      <c r="F603" s="304">
        <v>1</v>
      </c>
      <c r="G603" t="s">
        <v>4</v>
      </c>
      <c r="H603" s="304">
        <v>1</v>
      </c>
      <c r="I603" t="s">
        <v>1159</v>
      </c>
      <c r="J603" s="310">
        <v>10.5</v>
      </c>
      <c r="K603" s="310">
        <v>10.5</v>
      </c>
      <c r="L603" s="310">
        <v>10.5</v>
      </c>
    </row>
    <row r="604" spans="1:12" ht="15" customHeight="1">
      <c r="A604" t="s">
        <v>502</v>
      </c>
      <c r="B604" t="s">
        <v>502</v>
      </c>
      <c r="C604" t="s">
        <v>650</v>
      </c>
      <c r="D604" t="s">
        <v>607</v>
      </c>
      <c r="E604" t="s">
        <v>561</v>
      </c>
      <c r="F604" s="304">
        <v>1</v>
      </c>
      <c r="G604" t="s">
        <v>4</v>
      </c>
      <c r="H604" s="304">
        <v>1</v>
      </c>
      <c r="I604" t="s">
        <v>1158</v>
      </c>
      <c r="J604" s="310">
        <v>4.83</v>
      </c>
      <c r="K604" s="310">
        <v>4.83</v>
      </c>
      <c r="L604" s="310">
        <v>4.83</v>
      </c>
    </row>
    <row r="605" spans="1:12" ht="15" customHeight="1">
      <c r="A605" t="s">
        <v>502</v>
      </c>
      <c r="B605" t="s">
        <v>502</v>
      </c>
      <c r="C605" t="s">
        <v>953</v>
      </c>
      <c r="D605" t="s">
        <v>607</v>
      </c>
      <c r="E605" t="s">
        <v>561</v>
      </c>
      <c r="F605" s="304">
        <v>0.2</v>
      </c>
      <c r="G605" t="s">
        <v>6</v>
      </c>
      <c r="H605" s="304">
        <v>0.2</v>
      </c>
      <c r="I605" t="s">
        <v>1158</v>
      </c>
      <c r="J605" s="310">
        <v>11.99</v>
      </c>
      <c r="K605" s="310">
        <v>2.3980000000000001</v>
      </c>
      <c r="L605" s="310">
        <v>2.3980000000000001</v>
      </c>
    </row>
    <row r="606" spans="1:12" ht="15" customHeight="1">
      <c r="A606" t="s">
        <v>502</v>
      </c>
      <c r="B606" t="s">
        <v>502</v>
      </c>
      <c r="C606" t="s">
        <v>1350</v>
      </c>
      <c r="D606" t="s">
        <v>607</v>
      </c>
      <c r="E606" t="s">
        <v>561</v>
      </c>
      <c r="F606" s="304">
        <v>1</v>
      </c>
      <c r="G606" t="s">
        <v>4</v>
      </c>
      <c r="H606" s="304">
        <v>1</v>
      </c>
      <c r="I606" t="s">
        <v>1158</v>
      </c>
      <c r="J606" s="310">
        <v>9.7000000000000003E-2</v>
      </c>
      <c r="K606" s="310">
        <v>9.7000000000000003E-2</v>
      </c>
      <c r="L606" s="310">
        <v>9.7000000000000003E-2</v>
      </c>
    </row>
    <row r="607" spans="1:12" ht="15" customHeight="1">
      <c r="A607" t="s">
        <v>502</v>
      </c>
      <c r="B607" t="s">
        <v>502</v>
      </c>
      <c r="C607" t="s">
        <v>651</v>
      </c>
      <c r="D607" t="s">
        <v>607</v>
      </c>
      <c r="E607" t="s">
        <v>561</v>
      </c>
      <c r="F607" s="304">
        <v>0.61</v>
      </c>
      <c r="G607" t="s">
        <v>6</v>
      </c>
      <c r="H607" s="304">
        <v>0.61</v>
      </c>
      <c r="I607" t="s">
        <v>1158</v>
      </c>
      <c r="J607" s="310">
        <v>4.5</v>
      </c>
      <c r="K607" s="310">
        <v>2.7450000000000001</v>
      </c>
      <c r="L607" s="310">
        <v>2.7450000000000001</v>
      </c>
    </row>
    <row r="608" spans="1:12" ht="15" customHeight="1">
      <c r="A608" t="s">
        <v>502</v>
      </c>
      <c r="B608" t="s">
        <v>502</v>
      </c>
      <c r="C608" t="s">
        <v>1351</v>
      </c>
      <c r="D608" t="s">
        <v>607</v>
      </c>
      <c r="E608" t="s">
        <v>561</v>
      </c>
      <c r="F608" s="304">
        <v>0.5</v>
      </c>
      <c r="G608" t="s">
        <v>6</v>
      </c>
      <c r="H608" s="304">
        <v>0.5</v>
      </c>
      <c r="I608" t="s">
        <v>1158</v>
      </c>
      <c r="J608" s="310">
        <v>4.47</v>
      </c>
      <c r="K608" s="310">
        <v>2.2349999999999999</v>
      </c>
      <c r="L608" s="310">
        <v>2.2349999999999999</v>
      </c>
    </row>
    <row r="609" spans="1:12" ht="15" customHeight="1">
      <c r="A609" t="s">
        <v>502</v>
      </c>
      <c r="B609" t="s">
        <v>502</v>
      </c>
      <c r="C609" t="s">
        <v>1352</v>
      </c>
      <c r="D609" t="s">
        <v>607</v>
      </c>
      <c r="E609" t="s">
        <v>561</v>
      </c>
      <c r="F609" s="304">
        <v>1</v>
      </c>
      <c r="G609" t="s">
        <v>4</v>
      </c>
      <c r="H609" s="304">
        <v>0.6</v>
      </c>
      <c r="I609" t="s">
        <v>1158</v>
      </c>
      <c r="J609" s="310">
        <v>0.21</v>
      </c>
      <c r="K609" s="310">
        <v>0.21</v>
      </c>
      <c r="L609" s="310">
        <v>0.126</v>
      </c>
    </row>
    <row r="610" spans="1:12" ht="15" customHeight="1">
      <c r="A610" t="s">
        <v>502</v>
      </c>
      <c r="B610" t="s">
        <v>502</v>
      </c>
      <c r="C610" t="s">
        <v>1352</v>
      </c>
      <c r="D610" t="s">
        <v>607</v>
      </c>
      <c r="E610" t="s">
        <v>561</v>
      </c>
      <c r="F610" s="304">
        <v>1</v>
      </c>
      <c r="G610" t="s">
        <v>4</v>
      </c>
      <c r="H610" s="304">
        <v>1</v>
      </c>
      <c r="I610" t="s">
        <v>1158</v>
      </c>
      <c r="J610" s="310">
        <v>0.21</v>
      </c>
      <c r="K610" s="310">
        <v>0.21</v>
      </c>
      <c r="L610" s="310">
        <v>0.21</v>
      </c>
    </row>
    <row r="611" spans="1:12" ht="15" customHeight="1">
      <c r="A611" t="s">
        <v>502</v>
      </c>
      <c r="B611" t="s">
        <v>502</v>
      </c>
      <c r="C611" t="s">
        <v>1353</v>
      </c>
      <c r="D611" t="s">
        <v>607</v>
      </c>
      <c r="E611" t="s">
        <v>561</v>
      </c>
      <c r="F611" s="304">
        <v>1</v>
      </c>
      <c r="G611" t="s">
        <v>4</v>
      </c>
      <c r="H611" s="304">
        <v>1</v>
      </c>
      <c r="I611" t="s">
        <v>1158</v>
      </c>
      <c r="J611" s="310">
        <v>0.1</v>
      </c>
      <c r="K611" s="310">
        <v>0.1</v>
      </c>
      <c r="L611" s="310">
        <v>0.1</v>
      </c>
    </row>
    <row r="612" spans="1:12" ht="15" customHeight="1">
      <c r="A612" t="s">
        <v>502</v>
      </c>
      <c r="B612" t="s">
        <v>502</v>
      </c>
      <c r="C612" t="s">
        <v>1354</v>
      </c>
      <c r="D612" t="s">
        <v>607</v>
      </c>
      <c r="E612" t="s">
        <v>561</v>
      </c>
      <c r="F612" s="304">
        <v>1</v>
      </c>
      <c r="G612" t="s">
        <v>4</v>
      </c>
      <c r="H612" s="304">
        <v>1</v>
      </c>
      <c r="I612" t="s">
        <v>1158</v>
      </c>
      <c r="J612" s="310">
        <v>0.24</v>
      </c>
      <c r="K612" s="310">
        <v>0.24</v>
      </c>
      <c r="L612" s="310">
        <v>0.24</v>
      </c>
    </row>
    <row r="613" spans="1:12" ht="15" hidden="1" customHeight="1">
      <c r="A613" t="s">
        <v>502</v>
      </c>
      <c r="B613" t="s">
        <v>502</v>
      </c>
      <c r="C613" t="s">
        <v>1355</v>
      </c>
      <c r="D613" t="s">
        <v>607</v>
      </c>
      <c r="E613" t="s">
        <v>561</v>
      </c>
      <c r="F613" s="304">
        <v>1</v>
      </c>
      <c r="G613" t="s">
        <v>4</v>
      </c>
      <c r="H613" s="304">
        <v>1</v>
      </c>
      <c r="I613" t="s">
        <v>1159</v>
      </c>
      <c r="J613" s="310">
        <v>0.25</v>
      </c>
      <c r="K613" s="310">
        <v>0.25</v>
      </c>
      <c r="L613" s="310">
        <v>0.25</v>
      </c>
    </row>
    <row r="614" spans="1:12" ht="15" customHeight="1">
      <c r="A614" t="s">
        <v>502</v>
      </c>
      <c r="B614" t="s">
        <v>502</v>
      </c>
      <c r="C614" t="s">
        <v>1356</v>
      </c>
      <c r="D614" t="s">
        <v>607</v>
      </c>
      <c r="E614" t="s">
        <v>561</v>
      </c>
      <c r="F614" s="304">
        <v>1</v>
      </c>
      <c r="G614" t="s">
        <v>4</v>
      </c>
      <c r="H614" s="304">
        <v>1</v>
      </c>
      <c r="I614" t="s">
        <v>1158</v>
      </c>
      <c r="J614" s="310">
        <v>0.114</v>
      </c>
      <c r="K614" s="310">
        <v>0.114</v>
      </c>
      <c r="L614" s="310">
        <v>0.114</v>
      </c>
    </row>
    <row r="615" spans="1:12" ht="15" customHeight="1">
      <c r="A615" t="s">
        <v>502</v>
      </c>
      <c r="B615" t="s">
        <v>502</v>
      </c>
      <c r="C615" t="s">
        <v>652</v>
      </c>
      <c r="D615" t="s">
        <v>607</v>
      </c>
      <c r="E615" t="s">
        <v>561</v>
      </c>
      <c r="F615" s="304">
        <v>0.15</v>
      </c>
      <c r="G615" t="s">
        <v>6</v>
      </c>
      <c r="H615" s="304">
        <v>0.15</v>
      </c>
      <c r="I615" t="s">
        <v>1158</v>
      </c>
      <c r="J615" s="310">
        <v>12</v>
      </c>
      <c r="K615" s="310">
        <v>1.8</v>
      </c>
      <c r="L615" s="310">
        <v>1.8</v>
      </c>
    </row>
    <row r="616" spans="1:12" ht="15" customHeight="1">
      <c r="A616" t="s">
        <v>502</v>
      </c>
      <c r="B616" t="s">
        <v>502</v>
      </c>
      <c r="C616" t="s">
        <v>653</v>
      </c>
      <c r="D616" t="s">
        <v>607</v>
      </c>
      <c r="E616" t="s">
        <v>561</v>
      </c>
      <c r="F616" s="304">
        <v>0.1</v>
      </c>
      <c r="G616" t="s">
        <v>6</v>
      </c>
      <c r="H616" s="304">
        <v>0.1</v>
      </c>
      <c r="I616" t="s">
        <v>1158</v>
      </c>
      <c r="J616" s="310">
        <v>7.9379999999999997</v>
      </c>
      <c r="K616" s="310">
        <v>0.79400000000000004</v>
      </c>
      <c r="L616" s="310">
        <v>0.79400000000000004</v>
      </c>
    </row>
    <row r="617" spans="1:12" ht="15" customHeight="1">
      <c r="A617" t="s">
        <v>502</v>
      </c>
      <c r="B617" t="s">
        <v>502</v>
      </c>
      <c r="C617" t="s">
        <v>654</v>
      </c>
      <c r="D617" t="s">
        <v>607</v>
      </c>
      <c r="E617" t="s">
        <v>561</v>
      </c>
      <c r="F617" s="304">
        <v>0.51</v>
      </c>
      <c r="G617" t="s">
        <v>6</v>
      </c>
      <c r="H617" s="304">
        <v>0.51</v>
      </c>
      <c r="I617" t="s">
        <v>1158</v>
      </c>
      <c r="J617" s="310">
        <v>12</v>
      </c>
      <c r="K617" s="310">
        <v>6.12</v>
      </c>
      <c r="L617" s="310">
        <v>6.12</v>
      </c>
    </row>
    <row r="618" spans="1:12" ht="15" hidden="1" customHeight="1">
      <c r="A618" t="s">
        <v>502</v>
      </c>
      <c r="B618" t="s">
        <v>502</v>
      </c>
      <c r="C618" t="s">
        <v>1357</v>
      </c>
      <c r="D618" t="s">
        <v>607</v>
      </c>
      <c r="E618" t="s">
        <v>561</v>
      </c>
      <c r="F618" s="304">
        <v>1</v>
      </c>
      <c r="G618" t="s">
        <v>4</v>
      </c>
      <c r="H618" s="304">
        <v>1</v>
      </c>
      <c r="I618" t="s">
        <v>1159</v>
      </c>
      <c r="J618" s="310">
        <v>11.4</v>
      </c>
      <c r="K618" s="310">
        <v>11.4</v>
      </c>
      <c r="L618" s="310">
        <v>11.4</v>
      </c>
    </row>
    <row r="619" spans="1:12" ht="15" customHeight="1">
      <c r="A619" t="s">
        <v>502</v>
      </c>
      <c r="B619" t="s">
        <v>502</v>
      </c>
      <c r="C619" t="s">
        <v>655</v>
      </c>
      <c r="D619" t="s">
        <v>607</v>
      </c>
      <c r="E619" t="s">
        <v>561</v>
      </c>
      <c r="F619" s="304">
        <v>0.1</v>
      </c>
      <c r="G619" t="s">
        <v>6</v>
      </c>
      <c r="H619" s="304">
        <v>0.1</v>
      </c>
      <c r="I619" t="s">
        <v>1158</v>
      </c>
      <c r="J619" s="310">
        <v>10.436</v>
      </c>
      <c r="K619" s="310">
        <v>1.044</v>
      </c>
      <c r="L619" s="310">
        <v>1.044</v>
      </c>
    </row>
    <row r="620" spans="1:12" ht="15" customHeight="1">
      <c r="A620" t="s">
        <v>502</v>
      </c>
      <c r="B620" t="s">
        <v>502</v>
      </c>
      <c r="C620" t="s">
        <v>954</v>
      </c>
      <c r="D620" t="s">
        <v>607</v>
      </c>
      <c r="E620" t="s">
        <v>561</v>
      </c>
      <c r="F620" s="304">
        <v>0.2</v>
      </c>
      <c r="G620" t="s">
        <v>6</v>
      </c>
      <c r="H620" s="304">
        <v>0.2</v>
      </c>
      <c r="I620" t="s">
        <v>1158</v>
      </c>
      <c r="J620" s="310">
        <v>11.99</v>
      </c>
      <c r="K620" s="310">
        <v>2.3980000000000001</v>
      </c>
      <c r="L620" s="310">
        <v>2.3980000000000001</v>
      </c>
    </row>
    <row r="621" spans="1:12" ht="15" hidden="1" customHeight="1">
      <c r="A621" t="s">
        <v>502</v>
      </c>
      <c r="B621" t="s">
        <v>502</v>
      </c>
      <c r="C621" t="s">
        <v>1358</v>
      </c>
      <c r="D621" t="s">
        <v>607</v>
      </c>
      <c r="E621" t="s">
        <v>561</v>
      </c>
      <c r="F621" s="304">
        <v>1</v>
      </c>
      <c r="G621" t="s">
        <v>4</v>
      </c>
      <c r="H621" s="304">
        <v>1</v>
      </c>
      <c r="I621" t="s">
        <v>1159</v>
      </c>
      <c r="J621" s="310">
        <v>0.25</v>
      </c>
      <c r="K621" s="310">
        <v>0.25</v>
      </c>
      <c r="L621" s="310">
        <v>0.25</v>
      </c>
    </row>
    <row r="622" spans="1:12" ht="15" customHeight="1">
      <c r="A622" t="s">
        <v>502</v>
      </c>
      <c r="B622" t="s">
        <v>502</v>
      </c>
      <c r="C622" t="s">
        <v>1359</v>
      </c>
      <c r="D622" t="s">
        <v>607</v>
      </c>
      <c r="E622" t="s">
        <v>561</v>
      </c>
      <c r="F622" s="304">
        <v>1</v>
      </c>
      <c r="G622" t="s">
        <v>4</v>
      </c>
      <c r="H622" s="304">
        <v>1</v>
      </c>
      <c r="I622" t="s">
        <v>1158</v>
      </c>
      <c r="J622" s="310">
        <v>0.1</v>
      </c>
      <c r="K622" s="310">
        <v>0.1</v>
      </c>
      <c r="L622" s="310">
        <v>0.1</v>
      </c>
    </row>
    <row r="623" spans="1:12" ht="15" customHeight="1">
      <c r="A623" t="s">
        <v>502</v>
      </c>
      <c r="B623" t="s">
        <v>502</v>
      </c>
      <c r="C623" t="s">
        <v>1360</v>
      </c>
      <c r="D623" t="s">
        <v>607</v>
      </c>
      <c r="E623" t="s">
        <v>561</v>
      </c>
      <c r="F623" s="304">
        <v>1</v>
      </c>
      <c r="G623" t="s">
        <v>4</v>
      </c>
      <c r="H623" s="304">
        <v>1</v>
      </c>
      <c r="I623" t="s">
        <v>1158</v>
      </c>
      <c r="J623" s="310">
        <v>0.112</v>
      </c>
      <c r="K623" s="310">
        <v>0.112</v>
      </c>
      <c r="L623" s="310">
        <v>0.112</v>
      </c>
    </row>
    <row r="624" spans="1:12" ht="15" hidden="1" customHeight="1">
      <c r="A624" t="s">
        <v>502</v>
      </c>
      <c r="B624" t="s">
        <v>502</v>
      </c>
      <c r="C624" t="s">
        <v>1361</v>
      </c>
      <c r="D624" t="s">
        <v>607</v>
      </c>
      <c r="E624" t="s">
        <v>561</v>
      </c>
      <c r="F624" s="304">
        <v>1</v>
      </c>
      <c r="G624" t="s">
        <v>4</v>
      </c>
      <c r="H624" s="304">
        <v>1</v>
      </c>
      <c r="I624" t="s">
        <v>1159</v>
      </c>
      <c r="J624" s="310">
        <v>0.70199999999999996</v>
      </c>
      <c r="K624" s="310">
        <v>0.70199999999999996</v>
      </c>
      <c r="L624" s="310">
        <v>0.70199999999999996</v>
      </c>
    </row>
    <row r="625" spans="1:12" ht="15" hidden="1" customHeight="1">
      <c r="A625" t="s">
        <v>502</v>
      </c>
      <c r="B625" t="s">
        <v>502</v>
      </c>
      <c r="C625" t="s">
        <v>1362</v>
      </c>
      <c r="D625" t="s">
        <v>607</v>
      </c>
      <c r="E625" t="s">
        <v>561</v>
      </c>
      <c r="F625" s="304">
        <v>1</v>
      </c>
      <c r="G625" t="s">
        <v>4</v>
      </c>
      <c r="H625" s="304">
        <v>1</v>
      </c>
      <c r="I625" t="s">
        <v>1159</v>
      </c>
      <c r="J625" s="310">
        <v>0.25</v>
      </c>
      <c r="K625" s="310">
        <v>0.25</v>
      </c>
      <c r="L625" s="310">
        <v>0.25</v>
      </c>
    </row>
    <row r="626" spans="1:12" ht="15" customHeight="1">
      <c r="A626" t="s">
        <v>502</v>
      </c>
      <c r="B626" t="s">
        <v>502</v>
      </c>
      <c r="C626" t="s">
        <v>487</v>
      </c>
      <c r="D626" t="s">
        <v>607</v>
      </c>
      <c r="E626" t="s">
        <v>561</v>
      </c>
      <c r="F626" s="304">
        <v>0.17493</v>
      </c>
      <c r="G626" t="s">
        <v>6</v>
      </c>
      <c r="H626" s="304">
        <v>0.17493</v>
      </c>
      <c r="I626" t="s">
        <v>1158</v>
      </c>
      <c r="J626" s="310">
        <v>12</v>
      </c>
      <c r="K626" s="310">
        <v>2.0990000000000002</v>
      </c>
      <c r="L626" s="310">
        <v>2.0990000000000002</v>
      </c>
    </row>
    <row r="627" spans="1:12" ht="15" customHeight="1">
      <c r="A627" t="s">
        <v>502</v>
      </c>
      <c r="B627" t="s">
        <v>502</v>
      </c>
      <c r="C627" t="s">
        <v>656</v>
      </c>
      <c r="D627" t="s">
        <v>607</v>
      </c>
      <c r="E627" t="s">
        <v>561</v>
      </c>
      <c r="F627" s="304">
        <v>0.1</v>
      </c>
      <c r="G627" t="s">
        <v>6</v>
      </c>
      <c r="H627" s="304">
        <v>0.1</v>
      </c>
      <c r="I627" t="s">
        <v>1158</v>
      </c>
      <c r="J627" s="310">
        <v>6.3179999999999996</v>
      </c>
      <c r="K627" s="310">
        <v>0.63200000000000001</v>
      </c>
      <c r="L627" s="310">
        <v>0.63200000000000001</v>
      </c>
    </row>
    <row r="628" spans="1:12" ht="15" customHeight="1">
      <c r="A628" t="s">
        <v>502</v>
      </c>
      <c r="B628" t="s">
        <v>502</v>
      </c>
      <c r="C628" t="s">
        <v>1363</v>
      </c>
      <c r="D628" t="s">
        <v>607</v>
      </c>
      <c r="E628" t="s">
        <v>561</v>
      </c>
      <c r="F628" s="304">
        <v>1</v>
      </c>
      <c r="G628" t="s">
        <v>4</v>
      </c>
      <c r="H628" s="304">
        <v>1</v>
      </c>
      <c r="I628" t="s">
        <v>1158</v>
      </c>
      <c r="J628" s="310">
        <v>0.27900000000000003</v>
      </c>
      <c r="K628" s="310">
        <v>0.27900000000000003</v>
      </c>
      <c r="L628" s="310">
        <v>0.27900000000000003</v>
      </c>
    </row>
    <row r="629" spans="1:12" ht="15" customHeight="1">
      <c r="A629" t="s">
        <v>502</v>
      </c>
      <c r="B629" t="s">
        <v>502</v>
      </c>
      <c r="C629" t="s">
        <v>467</v>
      </c>
      <c r="D629" t="s">
        <v>607</v>
      </c>
      <c r="E629" t="s">
        <v>561</v>
      </c>
      <c r="F629" s="304">
        <v>0.501</v>
      </c>
      <c r="G629" t="s">
        <v>6</v>
      </c>
      <c r="H629" s="304">
        <v>0.501</v>
      </c>
      <c r="I629" t="s">
        <v>1158</v>
      </c>
      <c r="J629" s="310">
        <v>9.1999999999999993</v>
      </c>
      <c r="K629" s="310">
        <v>4.609</v>
      </c>
      <c r="L629" s="310">
        <v>4.609</v>
      </c>
    </row>
    <row r="630" spans="1:12" ht="15" customHeight="1">
      <c r="A630" t="s">
        <v>502</v>
      </c>
      <c r="B630" t="s">
        <v>502</v>
      </c>
      <c r="C630" t="s">
        <v>1364</v>
      </c>
      <c r="D630" t="s">
        <v>607</v>
      </c>
      <c r="E630" t="s">
        <v>561</v>
      </c>
      <c r="F630" s="304">
        <v>1</v>
      </c>
      <c r="G630" t="s">
        <v>4</v>
      </c>
      <c r="H630" s="304">
        <v>1</v>
      </c>
      <c r="I630" t="s">
        <v>1158</v>
      </c>
      <c r="J630" s="310">
        <v>0.1</v>
      </c>
      <c r="K630" s="310">
        <v>0.1</v>
      </c>
      <c r="L630" s="310">
        <v>0.1</v>
      </c>
    </row>
    <row r="631" spans="1:12" ht="15" customHeight="1">
      <c r="A631" t="s">
        <v>502</v>
      </c>
      <c r="B631" t="s">
        <v>502</v>
      </c>
      <c r="C631" t="s">
        <v>758</v>
      </c>
      <c r="D631" t="s">
        <v>607</v>
      </c>
      <c r="E631" t="s">
        <v>561</v>
      </c>
      <c r="F631" s="304">
        <v>1</v>
      </c>
      <c r="G631" t="s">
        <v>4</v>
      </c>
      <c r="H631" s="304">
        <v>0.49980000000000002</v>
      </c>
      <c r="I631" t="s">
        <v>1158</v>
      </c>
      <c r="J631" s="310">
        <v>3.42</v>
      </c>
      <c r="K631" s="310">
        <v>3.42</v>
      </c>
      <c r="L631" s="310">
        <v>1.7090000000000001</v>
      </c>
    </row>
    <row r="632" spans="1:12" ht="15" hidden="1" customHeight="1">
      <c r="A632" t="s">
        <v>502</v>
      </c>
      <c r="B632" t="s">
        <v>502</v>
      </c>
      <c r="C632" t="s">
        <v>1365</v>
      </c>
      <c r="D632" t="s">
        <v>607</v>
      </c>
      <c r="E632" t="s">
        <v>561</v>
      </c>
      <c r="F632" s="304">
        <v>1</v>
      </c>
      <c r="G632" t="s">
        <v>4</v>
      </c>
      <c r="H632" s="304">
        <v>1</v>
      </c>
      <c r="I632" t="s">
        <v>1159</v>
      </c>
      <c r="J632" s="310">
        <v>0.25</v>
      </c>
      <c r="K632" s="310">
        <v>0.25</v>
      </c>
      <c r="L632" s="310">
        <v>0.25</v>
      </c>
    </row>
    <row r="633" spans="1:12" ht="15" customHeight="1">
      <c r="A633" t="s">
        <v>502</v>
      </c>
      <c r="B633" t="s">
        <v>502</v>
      </c>
      <c r="C633" t="s">
        <v>1366</v>
      </c>
      <c r="D633" t="s">
        <v>607</v>
      </c>
      <c r="E633" t="s">
        <v>561</v>
      </c>
      <c r="F633" s="304">
        <v>1</v>
      </c>
      <c r="G633" t="s">
        <v>4</v>
      </c>
      <c r="H633" s="304">
        <v>1</v>
      </c>
      <c r="I633" t="s">
        <v>1158</v>
      </c>
      <c r="J633" s="310">
        <v>0.17599999999999999</v>
      </c>
      <c r="K633" s="310">
        <v>0.17599999999999999</v>
      </c>
      <c r="L633" s="310">
        <v>0.17599999999999999</v>
      </c>
    </row>
    <row r="634" spans="1:12" ht="15" customHeight="1">
      <c r="A634" t="s">
        <v>502</v>
      </c>
      <c r="B634" t="s">
        <v>502</v>
      </c>
      <c r="C634" t="s">
        <v>657</v>
      </c>
      <c r="D634" t="s">
        <v>607</v>
      </c>
      <c r="E634" t="s">
        <v>561</v>
      </c>
      <c r="F634" s="304">
        <v>0.1</v>
      </c>
      <c r="G634" t="s">
        <v>6</v>
      </c>
      <c r="H634" s="304">
        <v>0.1</v>
      </c>
      <c r="I634" t="s">
        <v>1158</v>
      </c>
      <c r="J634" s="310">
        <v>23.978999999999999</v>
      </c>
      <c r="K634" s="310">
        <v>2.3980000000000001</v>
      </c>
      <c r="L634" s="310">
        <v>2.3980000000000001</v>
      </c>
    </row>
    <row r="635" spans="1:12" ht="15" customHeight="1">
      <c r="A635" t="s">
        <v>502</v>
      </c>
      <c r="B635" t="s">
        <v>502</v>
      </c>
      <c r="C635" t="s">
        <v>1367</v>
      </c>
      <c r="D635" t="s">
        <v>607</v>
      </c>
      <c r="E635" t="s">
        <v>561</v>
      </c>
      <c r="F635" s="304">
        <v>1</v>
      </c>
      <c r="G635" t="s">
        <v>4</v>
      </c>
      <c r="H635" s="304">
        <v>0.5</v>
      </c>
      <c r="I635" t="s">
        <v>1158</v>
      </c>
      <c r="J635" s="310">
        <v>9.5000000000000001E-2</v>
      </c>
      <c r="K635" s="310">
        <v>9.5000000000000001E-2</v>
      </c>
      <c r="L635" s="310">
        <v>4.8000000000000001E-2</v>
      </c>
    </row>
    <row r="636" spans="1:12" ht="15" customHeight="1">
      <c r="A636" t="s">
        <v>502</v>
      </c>
      <c r="B636" t="s">
        <v>502</v>
      </c>
      <c r="C636" t="s">
        <v>1367</v>
      </c>
      <c r="D636" t="s">
        <v>607</v>
      </c>
      <c r="E636" t="s">
        <v>561</v>
      </c>
      <c r="F636" s="304">
        <v>1</v>
      </c>
      <c r="G636" t="s">
        <v>4</v>
      </c>
      <c r="H636" s="304">
        <v>1</v>
      </c>
      <c r="I636" t="s">
        <v>1158</v>
      </c>
      <c r="J636" s="310">
        <v>0.56100000000000005</v>
      </c>
      <c r="K636" s="310">
        <v>0.56100000000000005</v>
      </c>
      <c r="L636" s="310">
        <v>0.56100000000000005</v>
      </c>
    </row>
    <row r="637" spans="1:12" ht="15" customHeight="1">
      <c r="A637" t="s">
        <v>502</v>
      </c>
      <c r="B637" t="s">
        <v>502</v>
      </c>
      <c r="C637" t="s">
        <v>658</v>
      </c>
      <c r="D637" t="s">
        <v>607</v>
      </c>
      <c r="E637" t="s">
        <v>561</v>
      </c>
      <c r="F637" s="304">
        <v>0.1</v>
      </c>
      <c r="G637" t="s">
        <v>6</v>
      </c>
      <c r="H637" s="304">
        <v>0.1</v>
      </c>
      <c r="I637" t="s">
        <v>1158</v>
      </c>
      <c r="J637" s="310">
        <v>6.1559999999999997</v>
      </c>
      <c r="K637" s="310">
        <v>0.61599999999999999</v>
      </c>
      <c r="L637" s="310">
        <v>0.61599999999999999</v>
      </c>
    </row>
    <row r="638" spans="1:12" ht="15" customHeight="1">
      <c r="A638" t="s">
        <v>502</v>
      </c>
      <c r="B638" t="s">
        <v>502</v>
      </c>
      <c r="C638" t="s">
        <v>659</v>
      </c>
      <c r="D638" t="s">
        <v>607</v>
      </c>
      <c r="E638" t="s">
        <v>561</v>
      </c>
      <c r="F638" s="304">
        <v>0.15</v>
      </c>
      <c r="G638" t="s">
        <v>6</v>
      </c>
      <c r="H638" s="304">
        <v>0.15</v>
      </c>
      <c r="I638" t="s">
        <v>1158</v>
      </c>
      <c r="J638" s="310">
        <v>6</v>
      </c>
      <c r="K638" s="310">
        <v>0.9</v>
      </c>
      <c r="L638" s="310">
        <v>0.9</v>
      </c>
    </row>
    <row r="639" spans="1:12" ht="15" customHeight="1">
      <c r="A639" t="s">
        <v>502</v>
      </c>
      <c r="B639" t="s">
        <v>502</v>
      </c>
      <c r="C639" t="s">
        <v>660</v>
      </c>
      <c r="D639" t="s">
        <v>607</v>
      </c>
      <c r="E639" t="s">
        <v>561</v>
      </c>
      <c r="F639" s="304">
        <v>0.51</v>
      </c>
      <c r="G639" t="s">
        <v>6</v>
      </c>
      <c r="H639" s="304">
        <v>0.51</v>
      </c>
      <c r="I639" t="s">
        <v>1158</v>
      </c>
      <c r="J639" s="310">
        <v>12</v>
      </c>
      <c r="K639" s="310">
        <v>6.12</v>
      </c>
      <c r="L639" s="310">
        <v>6.12</v>
      </c>
    </row>
    <row r="640" spans="1:12" ht="15" customHeight="1">
      <c r="A640" t="s">
        <v>502</v>
      </c>
      <c r="B640" t="s">
        <v>502</v>
      </c>
      <c r="C640" t="s">
        <v>661</v>
      </c>
      <c r="D640" t="s">
        <v>607</v>
      </c>
      <c r="E640" t="s">
        <v>561</v>
      </c>
      <c r="F640" s="304">
        <v>0.1</v>
      </c>
      <c r="G640" t="s">
        <v>6</v>
      </c>
      <c r="H640" s="304">
        <v>0.1</v>
      </c>
      <c r="I640" t="s">
        <v>1158</v>
      </c>
      <c r="J640" s="310">
        <v>11.988</v>
      </c>
      <c r="K640" s="310">
        <v>1.1990000000000001</v>
      </c>
      <c r="L640" s="310">
        <v>1.1990000000000001</v>
      </c>
    </row>
    <row r="641" spans="1:12" ht="15" customHeight="1">
      <c r="A641" t="s">
        <v>502</v>
      </c>
      <c r="B641" t="s">
        <v>502</v>
      </c>
      <c r="C641" t="s">
        <v>506</v>
      </c>
      <c r="D641" t="s">
        <v>607</v>
      </c>
      <c r="E641" t="s">
        <v>561</v>
      </c>
      <c r="F641" s="304">
        <v>1</v>
      </c>
      <c r="G641" t="s">
        <v>4</v>
      </c>
      <c r="H641" s="304">
        <v>0.49980000000000002</v>
      </c>
      <c r="I641" t="s">
        <v>1158</v>
      </c>
      <c r="J641" s="310">
        <v>0.3</v>
      </c>
      <c r="K641" s="310">
        <v>0.3</v>
      </c>
      <c r="L641" s="310">
        <v>0.15</v>
      </c>
    </row>
    <row r="642" spans="1:12" ht="15" customHeight="1">
      <c r="A642" t="s">
        <v>502</v>
      </c>
      <c r="B642" t="s">
        <v>502</v>
      </c>
      <c r="C642" t="s">
        <v>662</v>
      </c>
      <c r="D642" t="s">
        <v>607</v>
      </c>
      <c r="E642" t="s">
        <v>561</v>
      </c>
      <c r="F642" s="304">
        <v>0.2</v>
      </c>
      <c r="G642" t="s">
        <v>6</v>
      </c>
      <c r="H642" s="304">
        <v>0.2</v>
      </c>
      <c r="I642" t="s">
        <v>1158</v>
      </c>
      <c r="J642" s="310">
        <v>6.335</v>
      </c>
      <c r="K642" s="310">
        <v>1.2669999999999999</v>
      </c>
      <c r="L642" s="310">
        <v>1.2669999999999999</v>
      </c>
    </row>
    <row r="643" spans="1:12" ht="15" customHeight="1">
      <c r="A643" t="s">
        <v>502</v>
      </c>
      <c r="B643" t="s">
        <v>502</v>
      </c>
      <c r="C643" t="s">
        <v>1368</v>
      </c>
      <c r="D643" t="s">
        <v>607</v>
      </c>
      <c r="E643" t="s">
        <v>561</v>
      </c>
      <c r="F643" s="304">
        <v>1</v>
      </c>
      <c r="G643" t="s">
        <v>4</v>
      </c>
      <c r="H643" s="304">
        <v>1</v>
      </c>
      <c r="I643" t="s">
        <v>1158</v>
      </c>
      <c r="J643" s="310">
        <v>9.5000000000000001E-2</v>
      </c>
      <c r="K643" s="310">
        <v>9.5000000000000001E-2</v>
      </c>
      <c r="L643" s="310">
        <v>9.5000000000000001E-2</v>
      </c>
    </row>
    <row r="644" spans="1:12" ht="15" customHeight="1">
      <c r="A644" t="s">
        <v>502</v>
      </c>
      <c r="B644" t="s">
        <v>502</v>
      </c>
      <c r="C644" t="s">
        <v>1369</v>
      </c>
      <c r="D644" t="s">
        <v>607</v>
      </c>
      <c r="E644" t="s">
        <v>561</v>
      </c>
      <c r="F644" s="304">
        <v>0.5</v>
      </c>
      <c r="G644" t="s">
        <v>6</v>
      </c>
      <c r="H644" s="304">
        <v>0.5</v>
      </c>
      <c r="I644" t="s">
        <v>1158</v>
      </c>
      <c r="J644" s="310">
        <v>4.99</v>
      </c>
      <c r="K644" s="310">
        <v>2.4950000000000001</v>
      </c>
      <c r="L644" s="310">
        <v>2.4950000000000001</v>
      </c>
    </row>
    <row r="645" spans="1:12" ht="15" customHeight="1">
      <c r="A645" t="s">
        <v>502</v>
      </c>
      <c r="B645" t="s">
        <v>502</v>
      </c>
      <c r="C645" t="s">
        <v>1370</v>
      </c>
      <c r="D645" t="s">
        <v>607</v>
      </c>
      <c r="E645" t="s">
        <v>561</v>
      </c>
      <c r="F645" s="304">
        <v>1</v>
      </c>
      <c r="G645" t="s">
        <v>4</v>
      </c>
      <c r="H645" s="304">
        <v>1</v>
      </c>
      <c r="I645" t="s">
        <v>1158</v>
      </c>
      <c r="J645" s="310">
        <v>1.54</v>
      </c>
      <c r="K645" s="310">
        <v>1.54</v>
      </c>
      <c r="L645" s="310">
        <v>1.54</v>
      </c>
    </row>
    <row r="646" spans="1:12" ht="15" customHeight="1">
      <c r="A646" t="s">
        <v>502</v>
      </c>
      <c r="B646" t="s">
        <v>502</v>
      </c>
      <c r="C646" t="s">
        <v>1371</v>
      </c>
      <c r="D646" t="s">
        <v>607</v>
      </c>
      <c r="E646" t="s">
        <v>561</v>
      </c>
      <c r="F646" s="304">
        <v>1</v>
      </c>
      <c r="G646" t="s">
        <v>4</v>
      </c>
      <c r="H646" s="304">
        <v>1</v>
      </c>
      <c r="I646" t="s">
        <v>1158</v>
      </c>
      <c r="J646" s="310">
        <v>9.5000000000000001E-2</v>
      </c>
      <c r="K646" s="310">
        <v>9.5000000000000001E-2</v>
      </c>
      <c r="L646" s="310">
        <v>9.5000000000000001E-2</v>
      </c>
    </row>
    <row r="647" spans="1:12" ht="15" customHeight="1">
      <c r="A647" t="s">
        <v>502</v>
      </c>
      <c r="B647" t="s">
        <v>502</v>
      </c>
      <c r="C647" t="s">
        <v>1372</v>
      </c>
      <c r="D647" t="s">
        <v>607</v>
      </c>
      <c r="E647" t="s">
        <v>561</v>
      </c>
      <c r="F647" s="304">
        <v>1</v>
      </c>
      <c r="G647" t="s">
        <v>4</v>
      </c>
      <c r="H647" s="304">
        <v>1</v>
      </c>
      <c r="I647" t="s">
        <v>1158</v>
      </c>
      <c r="J647" s="310">
        <v>0.25</v>
      </c>
      <c r="K647" s="310">
        <v>0.25</v>
      </c>
      <c r="L647" s="310">
        <v>0.25</v>
      </c>
    </row>
    <row r="648" spans="1:12" ht="15" customHeight="1">
      <c r="A648" t="s">
        <v>502</v>
      </c>
      <c r="B648" t="s">
        <v>502</v>
      </c>
      <c r="C648" t="s">
        <v>1373</v>
      </c>
      <c r="D648" t="s">
        <v>607</v>
      </c>
      <c r="E648" t="s">
        <v>561</v>
      </c>
      <c r="F648" s="304">
        <v>1</v>
      </c>
      <c r="G648" t="s">
        <v>4</v>
      </c>
      <c r="H648" s="304">
        <v>1</v>
      </c>
      <c r="I648" t="s">
        <v>1158</v>
      </c>
      <c r="J648" s="310">
        <v>0.63700000000000001</v>
      </c>
      <c r="K648" s="310">
        <v>0.63700000000000001</v>
      </c>
      <c r="L648" s="310">
        <v>0.63700000000000001</v>
      </c>
    </row>
    <row r="649" spans="1:12" ht="15" customHeight="1">
      <c r="A649" t="s">
        <v>502</v>
      </c>
      <c r="B649" t="s">
        <v>502</v>
      </c>
      <c r="C649" t="s">
        <v>568</v>
      </c>
      <c r="D649" t="s">
        <v>607</v>
      </c>
      <c r="E649" t="s">
        <v>561</v>
      </c>
      <c r="F649" s="304">
        <v>0.501</v>
      </c>
      <c r="G649" t="s">
        <v>6</v>
      </c>
      <c r="H649" s="304">
        <v>0.501</v>
      </c>
      <c r="I649" t="s">
        <v>1158</v>
      </c>
      <c r="J649" s="310">
        <v>12</v>
      </c>
      <c r="K649" s="310">
        <v>6.0119999999999996</v>
      </c>
      <c r="L649" s="310">
        <v>6.0119999999999996</v>
      </c>
    </row>
    <row r="650" spans="1:12" ht="15" customHeight="1">
      <c r="A650" t="s">
        <v>502</v>
      </c>
      <c r="B650" t="s">
        <v>502</v>
      </c>
      <c r="C650" t="s">
        <v>1374</v>
      </c>
      <c r="D650" t="s">
        <v>607</v>
      </c>
      <c r="E650" t="s">
        <v>561</v>
      </c>
      <c r="F650" s="304">
        <v>1</v>
      </c>
      <c r="G650" t="s">
        <v>4</v>
      </c>
      <c r="H650" s="304">
        <v>1</v>
      </c>
      <c r="I650" t="s">
        <v>1158</v>
      </c>
      <c r="J650" s="310">
        <v>0.1</v>
      </c>
      <c r="K650" s="310">
        <v>0.1</v>
      </c>
      <c r="L650" s="310">
        <v>0.1</v>
      </c>
    </row>
    <row r="651" spans="1:12" ht="15" customHeight="1">
      <c r="A651" t="s">
        <v>502</v>
      </c>
      <c r="B651" t="s">
        <v>502</v>
      </c>
      <c r="C651" t="s">
        <v>1375</v>
      </c>
      <c r="D651" t="s">
        <v>607</v>
      </c>
      <c r="E651" t="s">
        <v>561</v>
      </c>
      <c r="F651" s="304">
        <v>1</v>
      </c>
      <c r="G651" t="s">
        <v>4</v>
      </c>
      <c r="H651" s="304">
        <v>0.76</v>
      </c>
      <c r="I651" t="s">
        <v>1158</v>
      </c>
      <c r="J651" s="310">
        <v>9.5000000000000001E-2</v>
      </c>
      <c r="K651" s="310">
        <v>9.5000000000000001E-2</v>
      </c>
      <c r="L651" s="310">
        <v>7.1999999999999995E-2</v>
      </c>
    </row>
    <row r="652" spans="1:12" ht="15" customHeight="1">
      <c r="A652" t="s">
        <v>502</v>
      </c>
      <c r="B652" t="s">
        <v>502</v>
      </c>
      <c r="C652" t="s">
        <v>1376</v>
      </c>
      <c r="D652" t="s">
        <v>607</v>
      </c>
      <c r="E652" t="s">
        <v>561</v>
      </c>
      <c r="F652" s="304">
        <v>1</v>
      </c>
      <c r="G652" t="s">
        <v>4</v>
      </c>
      <c r="H652" s="304">
        <v>1</v>
      </c>
      <c r="I652" t="s">
        <v>1158</v>
      </c>
      <c r="J652" s="310">
        <v>0.41599999999999998</v>
      </c>
      <c r="K652" s="310">
        <v>0.41599999999999998</v>
      </c>
      <c r="L652" s="310">
        <v>0.41599999999999998</v>
      </c>
    </row>
    <row r="653" spans="1:12" ht="15" customHeight="1">
      <c r="A653" t="s">
        <v>502</v>
      </c>
      <c r="B653" t="s">
        <v>502</v>
      </c>
      <c r="C653" t="s">
        <v>1377</v>
      </c>
      <c r="D653" t="s">
        <v>607</v>
      </c>
      <c r="E653" t="s">
        <v>561</v>
      </c>
      <c r="F653" s="304">
        <v>1</v>
      </c>
      <c r="G653" t="s">
        <v>4</v>
      </c>
      <c r="H653" s="304">
        <v>1</v>
      </c>
      <c r="I653" t="s">
        <v>1158</v>
      </c>
      <c r="J653" s="310">
        <v>3.0859999999999999</v>
      </c>
      <c r="K653" s="310">
        <v>3.0859999999999999</v>
      </c>
      <c r="L653" s="310">
        <v>3.0859999999999999</v>
      </c>
    </row>
    <row r="654" spans="1:12" ht="15" customHeight="1">
      <c r="A654" t="s">
        <v>502</v>
      </c>
      <c r="B654" t="s">
        <v>502</v>
      </c>
      <c r="C654" t="s">
        <v>1378</v>
      </c>
      <c r="D654" t="s">
        <v>607</v>
      </c>
      <c r="E654" t="s">
        <v>561</v>
      </c>
      <c r="F654" s="304">
        <v>1</v>
      </c>
      <c r="G654" t="s">
        <v>4</v>
      </c>
      <c r="H654" s="304">
        <v>0.81</v>
      </c>
      <c r="I654" t="s">
        <v>1158</v>
      </c>
      <c r="J654" s="310">
        <v>3.306</v>
      </c>
      <c r="K654" s="310">
        <v>3.306</v>
      </c>
      <c r="L654" s="310">
        <v>2.6779999999999999</v>
      </c>
    </row>
    <row r="655" spans="1:12" ht="15" customHeight="1">
      <c r="A655" t="s">
        <v>502</v>
      </c>
      <c r="B655" t="s">
        <v>502</v>
      </c>
      <c r="C655" t="s">
        <v>1379</v>
      </c>
      <c r="D655" t="s">
        <v>607</v>
      </c>
      <c r="E655" t="s">
        <v>561</v>
      </c>
      <c r="F655" s="304">
        <v>1</v>
      </c>
      <c r="G655" t="s">
        <v>4</v>
      </c>
      <c r="H655" s="304">
        <v>1</v>
      </c>
      <c r="I655" t="s">
        <v>1158</v>
      </c>
      <c r="J655" s="310">
        <v>9.5000000000000001E-2</v>
      </c>
      <c r="K655" s="310">
        <v>9.5000000000000001E-2</v>
      </c>
      <c r="L655" s="310">
        <v>9.5000000000000001E-2</v>
      </c>
    </row>
    <row r="656" spans="1:12" ht="15" customHeight="1">
      <c r="A656" t="s">
        <v>502</v>
      </c>
      <c r="B656" t="s">
        <v>502</v>
      </c>
      <c r="C656" t="s">
        <v>1380</v>
      </c>
      <c r="D656" t="s">
        <v>607</v>
      </c>
      <c r="E656" t="s">
        <v>561</v>
      </c>
      <c r="F656" s="304">
        <v>1</v>
      </c>
      <c r="G656" t="s">
        <v>4</v>
      </c>
      <c r="H656" s="304">
        <v>1</v>
      </c>
      <c r="I656" t="s">
        <v>1158</v>
      </c>
      <c r="J656" s="310">
        <v>0.46200000000000002</v>
      </c>
      <c r="K656" s="310">
        <v>0.46200000000000002</v>
      </c>
      <c r="L656" s="310">
        <v>0.46200000000000002</v>
      </c>
    </row>
    <row r="657" spans="1:12" ht="15" hidden="1" customHeight="1">
      <c r="A657" t="s">
        <v>502</v>
      </c>
      <c r="B657" t="s">
        <v>502</v>
      </c>
      <c r="C657" t="s">
        <v>1381</v>
      </c>
      <c r="D657" t="s">
        <v>607</v>
      </c>
      <c r="E657" t="s">
        <v>561</v>
      </c>
      <c r="F657" s="304">
        <v>1</v>
      </c>
      <c r="G657" t="s">
        <v>4</v>
      </c>
      <c r="H657" s="304">
        <v>1</v>
      </c>
      <c r="I657" t="s">
        <v>1159</v>
      </c>
      <c r="J657" s="310">
        <v>17</v>
      </c>
      <c r="K657" s="310">
        <v>17</v>
      </c>
      <c r="L657" s="310">
        <v>17</v>
      </c>
    </row>
    <row r="658" spans="1:12" ht="15" customHeight="1">
      <c r="A658" t="s">
        <v>502</v>
      </c>
      <c r="B658" t="s">
        <v>502</v>
      </c>
      <c r="C658" t="s">
        <v>1382</v>
      </c>
      <c r="D658" t="s">
        <v>607</v>
      </c>
      <c r="E658" t="s">
        <v>561</v>
      </c>
      <c r="F658" s="304">
        <v>1</v>
      </c>
      <c r="G658" t="s">
        <v>4</v>
      </c>
      <c r="H658" s="304">
        <v>1</v>
      </c>
      <c r="I658" t="s">
        <v>1158</v>
      </c>
      <c r="J658" s="310">
        <v>0.12</v>
      </c>
      <c r="K658" s="310">
        <v>0.12</v>
      </c>
      <c r="L658" s="310">
        <v>0.12</v>
      </c>
    </row>
    <row r="659" spans="1:12" ht="15" customHeight="1">
      <c r="A659" t="s">
        <v>502</v>
      </c>
      <c r="B659" t="s">
        <v>502</v>
      </c>
      <c r="C659" t="s">
        <v>1383</v>
      </c>
      <c r="D659" t="s">
        <v>607</v>
      </c>
      <c r="E659" t="s">
        <v>561</v>
      </c>
      <c r="F659" s="304">
        <v>1</v>
      </c>
      <c r="G659" t="s">
        <v>4</v>
      </c>
      <c r="H659" s="304">
        <v>1</v>
      </c>
      <c r="I659" t="s">
        <v>1158</v>
      </c>
      <c r="J659" s="310">
        <v>0.27</v>
      </c>
      <c r="K659" s="310">
        <v>0.27</v>
      </c>
      <c r="L659" s="310">
        <v>0.27</v>
      </c>
    </row>
    <row r="660" spans="1:12" ht="15" hidden="1" customHeight="1">
      <c r="A660" t="s">
        <v>502</v>
      </c>
      <c r="B660" t="s">
        <v>502</v>
      </c>
      <c r="C660" t="s">
        <v>1384</v>
      </c>
      <c r="D660" t="s">
        <v>607</v>
      </c>
      <c r="E660" t="s">
        <v>561</v>
      </c>
      <c r="F660" s="304">
        <v>1</v>
      </c>
      <c r="G660" t="s">
        <v>4</v>
      </c>
      <c r="H660" s="304">
        <v>1</v>
      </c>
      <c r="I660" t="s">
        <v>1159</v>
      </c>
      <c r="J660" s="310">
        <v>0.25</v>
      </c>
      <c r="K660" s="310">
        <v>0.25</v>
      </c>
      <c r="L660" s="310">
        <v>0.25</v>
      </c>
    </row>
    <row r="661" spans="1:12" ht="15" customHeight="1">
      <c r="A661" t="s">
        <v>502</v>
      </c>
      <c r="B661" t="s">
        <v>502</v>
      </c>
      <c r="C661" t="s">
        <v>1385</v>
      </c>
      <c r="D661" t="s">
        <v>607</v>
      </c>
      <c r="E661" t="s">
        <v>561</v>
      </c>
      <c r="F661" s="304">
        <v>0.2</v>
      </c>
      <c r="G661" t="s">
        <v>6</v>
      </c>
      <c r="H661" s="304">
        <v>0.2</v>
      </c>
      <c r="I661" t="s">
        <v>1158</v>
      </c>
      <c r="J661" s="310">
        <v>21.7</v>
      </c>
      <c r="K661" s="310">
        <v>4.34</v>
      </c>
      <c r="L661" s="310">
        <v>4.34</v>
      </c>
    </row>
    <row r="662" spans="1:12" ht="15" customHeight="1">
      <c r="A662" t="s">
        <v>502</v>
      </c>
      <c r="B662" t="s">
        <v>502</v>
      </c>
      <c r="C662" t="s">
        <v>1386</v>
      </c>
      <c r="D662" t="s">
        <v>607</v>
      </c>
      <c r="E662" t="s">
        <v>561</v>
      </c>
      <c r="F662" s="304">
        <v>1</v>
      </c>
      <c r="G662" t="s">
        <v>4</v>
      </c>
      <c r="H662" s="304">
        <v>1</v>
      </c>
      <c r="I662" t="s">
        <v>1158</v>
      </c>
      <c r="J662" s="310">
        <v>0.27</v>
      </c>
      <c r="K662" s="310">
        <v>0.27</v>
      </c>
      <c r="L662" s="310">
        <v>0.27</v>
      </c>
    </row>
    <row r="663" spans="1:12" ht="15" customHeight="1">
      <c r="A663" t="s">
        <v>502</v>
      </c>
      <c r="B663" t="s">
        <v>502</v>
      </c>
      <c r="C663" t="s">
        <v>1387</v>
      </c>
      <c r="D663" t="s">
        <v>607</v>
      </c>
      <c r="E663" t="s">
        <v>561</v>
      </c>
      <c r="F663" s="304">
        <v>1</v>
      </c>
      <c r="G663" t="s">
        <v>4</v>
      </c>
      <c r="H663" s="304">
        <v>1</v>
      </c>
      <c r="I663" t="s">
        <v>1158</v>
      </c>
      <c r="J663" s="310">
        <v>3.8769999999999998</v>
      </c>
      <c r="K663" s="310">
        <v>3.8769999999999998</v>
      </c>
      <c r="L663" s="310">
        <v>3.8769999999999998</v>
      </c>
    </row>
    <row r="664" spans="1:12" ht="15" customHeight="1">
      <c r="A664" t="s">
        <v>502</v>
      </c>
      <c r="B664" t="s">
        <v>502</v>
      </c>
      <c r="C664" t="s">
        <v>663</v>
      </c>
      <c r="D664" t="s">
        <v>607</v>
      </c>
      <c r="E664" t="s">
        <v>561</v>
      </c>
      <c r="F664" s="304">
        <v>0.2</v>
      </c>
      <c r="G664" t="s">
        <v>6</v>
      </c>
      <c r="H664" s="304">
        <v>0.2</v>
      </c>
      <c r="I664" t="s">
        <v>1158</v>
      </c>
      <c r="J664" s="310">
        <v>8.0500000000000007</v>
      </c>
      <c r="K664" s="310">
        <v>1.61</v>
      </c>
      <c r="L664" s="310">
        <v>1.61</v>
      </c>
    </row>
    <row r="665" spans="1:12" ht="15" customHeight="1">
      <c r="A665" t="s">
        <v>502</v>
      </c>
      <c r="B665" t="s">
        <v>502</v>
      </c>
      <c r="C665" t="s">
        <v>1388</v>
      </c>
      <c r="D665" t="s">
        <v>607</v>
      </c>
      <c r="E665" t="s">
        <v>561</v>
      </c>
      <c r="F665" s="304">
        <v>1</v>
      </c>
      <c r="G665" t="s">
        <v>4</v>
      </c>
      <c r="H665" s="304">
        <v>1</v>
      </c>
      <c r="I665" t="s">
        <v>1158</v>
      </c>
      <c r="J665" s="310">
        <v>0.43</v>
      </c>
      <c r="K665" s="310">
        <v>0.43</v>
      </c>
      <c r="L665" s="310">
        <v>0.43</v>
      </c>
    </row>
    <row r="666" spans="1:12" ht="15" customHeight="1">
      <c r="A666" t="s">
        <v>502</v>
      </c>
      <c r="B666" t="s">
        <v>502</v>
      </c>
      <c r="C666" t="s">
        <v>1389</v>
      </c>
      <c r="D666" t="s">
        <v>607</v>
      </c>
      <c r="E666" t="s">
        <v>561</v>
      </c>
      <c r="F666" s="304">
        <v>1</v>
      </c>
      <c r="G666" t="s">
        <v>4</v>
      </c>
      <c r="H666" s="304">
        <v>1</v>
      </c>
      <c r="I666" t="s">
        <v>1158</v>
      </c>
      <c r="J666" s="310">
        <v>2.3210000000000002</v>
      </c>
      <c r="K666" s="310">
        <v>2.3210000000000002</v>
      </c>
      <c r="L666" s="310">
        <v>2.3210000000000002</v>
      </c>
    </row>
    <row r="667" spans="1:12" ht="15" customHeight="1">
      <c r="A667" t="s">
        <v>502</v>
      </c>
      <c r="B667" t="s">
        <v>502</v>
      </c>
      <c r="C667" t="s">
        <v>1390</v>
      </c>
      <c r="D667" t="s">
        <v>607</v>
      </c>
      <c r="E667" t="s">
        <v>561</v>
      </c>
      <c r="F667" s="304">
        <v>1</v>
      </c>
      <c r="G667" t="s">
        <v>4</v>
      </c>
      <c r="H667" s="304">
        <v>0.81</v>
      </c>
      <c r="I667" t="s">
        <v>1158</v>
      </c>
      <c r="J667" s="310">
        <v>0.25800000000000001</v>
      </c>
      <c r="K667" s="310">
        <v>0.25800000000000001</v>
      </c>
      <c r="L667" s="310">
        <v>0.20899999999999999</v>
      </c>
    </row>
    <row r="668" spans="1:12" ht="15" customHeight="1">
      <c r="A668" t="s">
        <v>502</v>
      </c>
      <c r="B668" t="s">
        <v>502</v>
      </c>
      <c r="C668" t="s">
        <v>1390</v>
      </c>
      <c r="D668" t="s">
        <v>607</v>
      </c>
      <c r="E668" t="s">
        <v>561</v>
      </c>
      <c r="F668" s="304">
        <v>1</v>
      </c>
      <c r="G668" t="s">
        <v>4</v>
      </c>
      <c r="H668" s="304">
        <v>1</v>
      </c>
      <c r="I668" t="s">
        <v>1158</v>
      </c>
      <c r="J668" s="310">
        <v>9.5000000000000001E-2</v>
      </c>
      <c r="K668" s="310">
        <v>9.5000000000000001E-2</v>
      </c>
      <c r="L668" s="310">
        <v>9.5000000000000001E-2</v>
      </c>
    </row>
    <row r="669" spans="1:12" ht="15" customHeight="1">
      <c r="A669" t="s">
        <v>502</v>
      </c>
      <c r="B669" t="s">
        <v>502</v>
      </c>
      <c r="C669" t="s">
        <v>1391</v>
      </c>
      <c r="D669" t="s">
        <v>607</v>
      </c>
      <c r="E669" t="s">
        <v>561</v>
      </c>
      <c r="F669" s="304">
        <v>1</v>
      </c>
      <c r="G669" t="s">
        <v>4</v>
      </c>
      <c r="H669" s="304">
        <v>0.6</v>
      </c>
      <c r="I669" t="s">
        <v>1158</v>
      </c>
      <c r="J669" s="310">
        <v>0.318</v>
      </c>
      <c r="K669" s="310">
        <v>0.318</v>
      </c>
      <c r="L669" s="310">
        <v>0.191</v>
      </c>
    </row>
    <row r="670" spans="1:12" ht="15" customHeight="1">
      <c r="A670" t="s">
        <v>502</v>
      </c>
      <c r="B670" t="s">
        <v>502</v>
      </c>
      <c r="C670" t="s">
        <v>1391</v>
      </c>
      <c r="D670" t="s">
        <v>607</v>
      </c>
      <c r="E670" t="s">
        <v>561</v>
      </c>
      <c r="F670" s="304">
        <v>1</v>
      </c>
      <c r="G670" t="s">
        <v>4</v>
      </c>
      <c r="H670" s="304">
        <v>1</v>
      </c>
      <c r="I670" t="s">
        <v>1158</v>
      </c>
      <c r="J670" s="310">
        <v>0.82899999999999996</v>
      </c>
      <c r="K670" s="310">
        <v>0.82899999999999996</v>
      </c>
      <c r="L670" s="310">
        <v>0.82899999999999996</v>
      </c>
    </row>
    <row r="671" spans="1:12" ht="15" customHeight="1">
      <c r="A671" t="s">
        <v>502</v>
      </c>
      <c r="B671" t="s">
        <v>502</v>
      </c>
      <c r="C671" t="s">
        <v>1392</v>
      </c>
      <c r="D671" t="s">
        <v>607</v>
      </c>
      <c r="E671" t="s">
        <v>561</v>
      </c>
      <c r="F671" s="304">
        <v>1</v>
      </c>
      <c r="G671" t="s">
        <v>4</v>
      </c>
      <c r="H671" s="304">
        <v>0.6</v>
      </c>
      <c r="I671" t="s">
        <v>1158</v>
      </c>
      <c r="J671" s="310">
        <v>0.46200000000000002</v>
      </c>
      <c r="K671" s="310">
        <v>0.46200000000000002</v>
      </c>
      <c r="L671" s="310">
        <v>0.27800000000000002</v>
      </c>
    </row>
    <row r="672" spans="1:12" ht="15" customHeight="1">
      <c r="A672" t="s">
        <v>502</v>
      </c>
      <c r="B672" t="s">
        <v>502</v>
      </c>
      <c r="C672" t="s">
        <v>1392</v>
      </c>
      <c r="D672" t="s">
        <v>607</v>
      </c>
      <c r="E672" t="s">
        <v>561</v>
      </c>
      <c r="F672" s="304">
        <v>1</v>
      </c>
      <c r="G672" t="s">
        <v>4</v>
      </c>
      <c r="H672" s="304">
        <v>0.76</v>
      </c>
      <c r="I672" t="s">
        <v>1158</v>
      </c>
      <c r="J672" s="310">
        <v>0.307</v>
      </c>
      <c r="K672" s="310">
        <v>0.307</v>
      </c>
      <c r="L672" s="310">
        <v>0.23300000000000001</v>
      </c>
    </row>
    <row r="673" spans="1:12" ht="15" customHeight="1">
      <c r="A673" t="s">
        <v>502</v>
      </c>
      <c r="B673" t="s">
        <v>502</v>
      </c>
      <c r="C673" t="s">
        <v>861</v>
      </c>
      <c r="D673" t="s">
        <v>607</v>
      </c>
      <c r="E673" t="s">
        <v>561</v>
      </c>
      <c r="F673" s="304">
        <v>1</v>
      </c>
      <c r="G673" t="s">
        <v>4</v>
      </c>
      <c r="H673" s="304">
        <v>1</v>
      </c>
      <c r="I673" t="s">
        <v>1158</v>
      </c>
      <c r="J673" s="310">
        <v>9.8000000000000004E-2</v>
      </c>
      <c r="K673" s="310">
        <v>9.8000000000000004E-2</v>
      </c>
      <c r="L673" s="310">
        <v>9.8000000000000004E-2</v>
      </c>
    </row>
    <row r="674" spans="1:12" ht="15" customHeight="1">
      <c r="A674" t="s">
        <v>502</v>
      </c>
      <c r="B674" t="s">
        <v>502</v>
      </c>
      <c r="C674" t="s">
        <v>664</v>
      </c>
      <c r="D674" t="s">
        <v>607</v>
      </c>
      <c r="E674" t="s">
        <v>561</v>
      </c>
      <c r="F674" s="304">
        <v>0.2</v>
      </c>
      <c r="G674" t="s">
        <v>6</v>
      </c>
      <c r="H674" s="304">
        <v>0.2</v>
      </c>
      <c r="I674" t="s">
        <v>1158</v>
      </c>
      <c r="J674" s="310">
        <v>7.23</v>
      </c>
      <c r="K674" s="310">
        <v>1.446</v>
      </c>
      <c r="L674" s="310">
        <v>1.446</v>
      </c>
    </row>
    <row r="675" spans="1:12" ht="15" customHeight="1">
      <c r="A675" t="s">
        <v>502</v>
      </c>
      <c r="B675" t="s">
        <v>502</v>
      </c>
      <c r="C675" t="s">
        <v>468</v>
      </c>
      <c r="D675" t="s">
        <v>607</v>
      </c>
      <c r="E675" t="s">
        <v>561</v>
      </c>
      <c r="F675" s="304">
        <v>0.28000000000000003</v>
      </c>
      <c r="G675" t="s">
        <v>6</v>
      </c>
      <c r="H675" s="304">
        <v>0.28000000000000003</v>
      </c>
      <c r="I675" t="s">
        <v>1158</v>
      </c>
      <c r="J675" s="310">
        <v>4.4000000000000004</v>
      </c>
      <c r="K675" s="310">
        <v>1.232</v>
      </c>
      <c r="L675" s="310">
        <v>1.232</v>
      </c>
    </row>
    <row r="676" spans="1:12" ht="15" customHeight="1">
      <c r="A676" t="s">
        <v>502</v>
      </c>
      <c r="B676" t="s">
        <v>502</v>
      </c>
      <c r="C676" t="s">
        <v>468</v>
      </c>
      <c r="D676" t="s">
        <v>607</v>
      </c>
      <c r="E676" t="s">
        <v>561</v>
      </c>
      <c r="F676" s="304">
        <v>1</v>
      </c>
      <c r="G676" t="s">
        <v>4</v>
      </c>
      <c r="H676" s="304">
        <v>1</v>
      </c>
      <c r="I676" t="s">
        <v>1158</v>
      </c>
      <c r="J676" s="310">
        <v>0.01</v>
      </c>
      <c r="K676" s="310">
        <v>0.01</v>
      </c>
      <c r="L676" s="310">
        <v>0.01</v>
      </c>
    </row>
    <row r="677" spans="1:12" ht="15" customHeight="1">
      <c r="A677" t="s">
        <v>502</v>
      </c>
      <c r="B677" t="s">
        <v>502</v>
      </c>
      <c r="C677" t="s">
        <v>1393</v>
      </c>
      <c r="D677" t="s">
        <v>607</v>
      </c>
      <c r="E677" t="s">
        <v>561</v>
      </c>
      <c r="F677" s="304">
        <v>1</v>
      </c>
      <c r="G677" t="s">
        <v>4</v>
      </c>
      <c r="H677" s="304">
        <v>1</v>
      </c>
      <c r="I677" t="s">
        <v>1158</v>
      </c>
      <c r="J677" s="310">
        <v>0.1</v>
      </c>
      <c r="K677" s="310">
        <v>0.1</v>
      </c>
      <c r="L677" s="310">
        <v>0.1</v>
      </c>
    </row>
    <row r="678" spans="1:12" ht="15" customHeight="1">
      <c r="A678" t="s">
        <v>502</v>
      </c>
      <c r="B678" t="s">
        <v>502</v>
      </c>
      <c r="C678" t="s">
        <v>1394</v>
      </c>
      <c r="D678" t="s">
        <v>607</v>
      </c>
      <c r="E678" t="s">
        <v>561</v>
      </c>
      <c r="F678" s="304">
        <v>1</v>
      </c>
      <c r="G678" t="s">
        <v>4</v>
      </c>
      <c r="H678" s="304">
        <v>0.6</v>
      </c>
      <c r="I678" t="s">
        <v>1158</v>
      </c>
      <c r="J678" s="310">
        <v>0.13800000000000001</v>
      </c>
      <c r="K678" s="310">
        <v>0.13800000000000001</v>
      </c>
      <c r="L678" s="310">
        <v>8.3000000000000004E-2</v>
      </c>
    </row>
    <row r="679" spans="1:12" ht="15" customHeight="1">
      <c r="A679" t="s">
        <v>502</v>
      </c>
      <c r="B679" t="s">
        <v>502</v>
      </c>
      <c r="C679" t="s">
        <v>1394</v>
      </c>
      <c r="D679" t="s">
        <v>607</v>
      </c>
      <c r="E679" t="s">
        <v>561</v>
      </c>
      <c r="F679" s="304">
        <v>1</v>
      </c>
      <c r="G679" t="s">
        <v>4</v>
      </c>
      <c r="H679" s="304">
        <v>0.81</v>
      </c>
      <c r="I679" t="s">
        <v>1158</v>
      </c>
      <c r="J679" s="310">
        <v>0.55800000000000005</v>
      </c>
      <c r="K679" s="310">
        <v>0.55800000000000005</v>
      </c>
      <c r="L679" s="310">
        <v>0.45200000000000001</v>
      </c>
    </row>
    <row r="680" spans="1:12" ht="15" customHeight="1">
      <c r="A680" t="s">
        <v>502</v>
      </c>
      <c r="B680" t="s">
        <v>502</v>
      </c>
      <c r="C680" t="s">
        <v>1395</v>
      </c>
      <c r="D680" t="s">
        <v>607</v>
      </c>
      <c r="E680" t="s">
        <v>561</v>
      </c>
      <c r="F680" s="304">
        <v>1</v>
      </c>
      <c r="G680" t="s">
        <v>4</v>
      </c>
      <c r="H680" s="304">
        <v>1</v>
      </c>
      <c r="I680" t="s">
        <v>1158</v>
      </c>
      <c r="J680" s="310">
        <v>1.536</v>
      </c>
      <c r="K680" s="310">
        <v>1.536</v>
      </c>
      <c r="L680" s="310">
        <v>1.536</v>
      </c>
    </row>
    <row r="681" spans="1:12" ht="15" hidden="1" customHeight="1">
      <c r="A681" t="s">
        <v>502</v>
      </c>
      <c r="B681" t="s">
        <v>502</v>
      </c>
      <c r="C681" t="s">
        <v>1395</v>
      </c>
      <c r="D681" t="s">
        <v>607</v>
      </c>
      <c r="E681" t="s">
        <v>561</v>
      </c>
      <c r="F681" s="304">
        <v>1</v>
      </c>
      <c r="G681" t="s">
        <v>4</v>
      </c>
      <c r="H681" s="304">
        <v>1</v>
      </c>
      <c r="I681" t="s">
        <v>1159</v>
      </c>
      <c r="J681" s="310">
        <v>9.9000000000000005E-2</v>
      </c>
      <c r="K681" s="310">
        <v>9.9000000000000005E-2</v>
      </c>
      <c r="L681" s="310">
        <v>9.9000000000000005E-2</v>
      </c>
    </row>
    <row r="682" spans="1:12" ht="15" customHeight="1">
      <c r="A682" t="s">
        <v>502</v>
      </c>
      <c r="B682" t="s">
        <v>502</v>
      </c>
      <c r="C682" t="s">
        <v>1396</v>
      </c>
      <c r="D682" t="s">
        <v>607</v>
      </c>
      <c r="E682" t="s">
        <v>561</v>
      </c>
      <c r="F682" s="304">
        <v>1</v>
      </c>
      <c r="G682" t="s">
        <v>4</v>
      </c>
      <c r="H682" s="304">
        <v>1</v>
      </c>
      <c r="I682" t="s">
        <v>1158</v>
      </c>
      <c r="J682" s="310">
        <v>0.19700000000000001</v>
      </c>
      <c r="K682" s="310">
        <v>0.19700000000000001</v>
      </c>
      <c r="L682" s="310">
        <v>0.19700000000000001</v>
      </c>
    </row>
    <row r="683" spans="1:12" ht="15" customHeight="1">
      <c r="A683" t="s">
        <v>502</v>
      </c>
      <c r="B683" t="s">
        <v>502</v>
      </c>
      <c r="C683" t="s">
        <v>1397</v>
      </c>
      <c r="D683" t="s">
        <v>607</v>
      </c>
      <c r="E683" t="s">
        <v>561</v>
      </c>
      <c r="F683" s="304">
        <v>1</v>
      </c>
      <c r="G683" t="s">
        <v>4</v>
      </c>
      <c r="H683" s="304">
        <v>1</v>
      </c>
      <c r="I683" t="s">
        <v>1158</v>
      </c>
      <c r="J683" s="310">
        <v>0.1</v>
      </c>
      <c r="K683" s="310">
        <v>0.1</v>
      </c>
      <c r="L683" s="310">
        <v>0.1</v>
      </c>
    </row>
    <row r="684" spans="1:12" ht="15" customHeight="1">
      <c r="A684" t="s">
        <v>502</v>
      </c>
      <c r="B684" t="s">
        <v>502</v>
      </c>
      <c r="C684" t="s">
        <v>1398</v>
      </c>
      <c r="D684" t="s">
        <v>607</v>
      </c>
      <c r="E684" t="s">
        <v>561</v>
      </c>
      <c r="F684" s="304">
        <v>1</v>
      </c>
      <c r="G684" t="s">
        <v>4</v>
      </c>
      <c r="H684" s="304">
        <v>1</v>
      </c>
      <c r="I684" t="s">
        <v>1158</v>
      </c>
      <c r="J684" s="310">
        <v>0.17399999999999999</v>
      </c>
      <c r="K684" s="310">
        <v>0.17399999999999999</v>
      </c>
      <c r="L684" s="310">
        <v>0.17399999999999999</v>
      </c>
    </row>
    <row r="685" spans="1:12" ht="15" customHeight="1">
      <c r="A685" t="s">
        <v>502</v>
      </c>
      <c r="B685" t="s">
        <v>502</v>
      </c>
      <c r="C685" t="s">
        <v>665</v>
      </c>
      <c r="D685" t="s">
        <v>607</v>
      </c>
      <c r="E685" t="s">
        <v>561</v>
      </c>
      <c r="F685" s="304">
        <v>1</v>
      </c>
      <c r="G685" t="s">
        <v>4</v>
      </c>
      <c r="H685" s="304">
        <v>1</v>
      </c>
      <c r="I685" t="s">
        <v>1158</v>
      </c>
      <c r="J685" s="310">
        <v>11.693</v>
      </c>
      <c r="K685" s="310">
        <v>11.693</v>
      </c>
      <c r="L685" s="310">
        <v>11.693</v>
      </c>
    </row>
    <row r="686" spans="1:12" ht="15" customHeight="1">
      <c r="A686" t="s">
        <v>502</v>
      </c>
      <c r="B686" t="s">
        <v>502</v>
      </c>
      <c r="C686" t="s">
        <v>1399</v>
      </c>
      <c r="D686" t="s">
        <v>607</v>
      </c>
      <c r="E686" t="s">
        <v>561</v>
      </c>
      <c r="F686" s="304">
        <v>1</v>
      </c>
      <c r="G686" t="s">
        <v>4</v>
      </c>
      <c r="H686" s="304">
        <v>1</v>
      </c>
      <c r="I686" t="s">
        <v>1158</v>
      </c>
      <c r="J686" s="310">
        <v>2.21</v>
      </c>
      <c r="K686" s="310">
        <v>2.21</v>
      </c>
      <c r="L686" s="310">
        <v>2.21</v>
      </c>
    </row>
    <row r="687" spans="1:12" ht="15" customHeight="1">
      <c r="A687" t="s">
        <v>502</v>
      </c>
      <c r="B687" t="s">
        <v>502</v>
      </c>
      <c r="C687" t="s">
        <v>1400</v>
      </c>
      <c r="D687" t="s">
        <v>607</v>
      </c>
      <c r="E687" t="s">
        <v>561</v>
      </c>
      <c r="F687" s="304">
        <v>1</v>
      </c>
      <c r="G687" t="s">
        <v>4</v>
      </c>
      <c r="H687" s="304">
        <v>1</v>
      </c>
      <c r="I687" t="s">
        <v>1158</v>
      </c>
      <c r="J687" s="310">
        <v>1.23</v>
      </c>
      <c r="K687" s="310">
        <v>1.23</v>
      </c>
      <c r="L687" s="310">
        <v>1.23</v>
      </c>
    </row>
    <row r="688" spans="1:12" ht="15" customHeight="1">
      <c r="A688" t="s">
        <v>502</v>
      </c>
      <c r="B688" t="s">
        <v>502</v>
      </c>
      <c r="C688" t="s">
        <v>488</v>
      </c>
      <c r="D688" t="s">
        <v>607</v>
      </c>
      <c r="E688" t="s">
        <v>561</v>
      </c>
      <c r="F688" s="304">
        <v>0.17493</v>
      </c>
      <c r="G688" t="s">
        <v>6</v>
      </c>
      <c r="H688" s="304">
        <v>0.17493</v>
      </c>
      <c r="I688" t="s">
        <v>1158</v>
      </c>
      <c r="J688" s="310">
        <v>1.29</v>
      </c>
      <c r="K688" s="310">
        <v>0.22600000000000001</v>
      </c>
      <c r="L688" s="310">
        <v>0.22600000000000001</v>
      </c>
    </row>
    <row r="689" spans="1:12" ht="15" customHeight="1">
      <c r="A689" t="s">
        <v>502</v>
      </c>
      <c r="B689" t="s">
        <v>502</v>
      </c>
      <c r="C689" t="s">
        <v>1401</v>
      </c>
      <c r="D689" t="s">
        <v>607</v>
      </c>
      <c r="E689" t="s">
        <v>561</v>
      </c>
      <c r="F689" s="304">
        <v>0.19500000000000001</v>
      </c>
      <c r="G689" t="s">
        <v>6</v>
      </c>
      <c r="H689" s="304">
        <v>0.19500000000000001</v>
      </c>
      <c r="I689" t="s">
        <v>1158</v>
      </c>
      <c r="J689" s="310">
        <v>7.2</v>
      </c>
      <c r="K689" s="310">
        <v>1.4039999999999999</v>
      </c>
      <c r="L689" s="310">
        <v>1.4039999999999999</v>
      </c>
    </row>
    <row r="690" spans="1:12" ht="15" customHeight="1">
      <c r="A690" t="s">
        <v>502</v>
      </c>
      <c r="B690" t="s">
        <v>502</v>
      </c>
      <c r="C690" t="s">
        <v>489</v>
      </c>
      <c r="D690" t="s">
        <v>607</v>
      </c>
      <c r="E690" t="s">
        <v>561</v>
      </c>
      <c r="F690" s="304">
        <v>0.17493</v>
      </c>
      <c r="G690" t="s">
        <v>6</v>
      </c>
      <c r="H690" s="304">
        <v>0.17493</v>
      </c>
      <c r="I690" t="s">
        <v>1158</v>
      </c>
      <c r="J690" s="310">
        <v>4.2</v>
      </c>
      <c r="K690" s="310">
        <v>0.73499999999999999</v>
      </c>
      <c r="L690" s="310">
        <v>0.73499999999999999</v>
      </c>
    </row>
    <row r="691" spans="1:12" ht="15" customHeight="1">
      <c r="A691" t="s">
        <v>502</v>
      </c>
      <c r="B691" t="s">
        <v>502</v>
      </c>
      <c r="C691" t="s">
        <v>1402</v>
      </c>
      <c r="D691" t="s">
        <v>607</v>
      </c>
      <c r="E691" t="s">
        <v>561</v>
      </c>
      <c r="F691" s="304">
        <v>1</v>
      </c>
      <c r="G691" t="s">
        <v>4</v>
      </c>
      <c r="H691" s="304">
        <v>0.51</v>
      </c>
      <c r="I691" t="s">
        <v>1158</v>
      </c>
      <c r="J691" s="310">
        <v>9.5000000000000001E-2</v>
      </c>
      <c r="K691" s="310">
        <v>9.5000000000000001E-2</v>
      </c>
      <c r="L691" s="310">
        <v>4.8000000000000001E-2</v>
      </c>
    </row>
    <row r="692" spans="1:12" ht="15" customHeight="1">
      <c r="A692" t="s">
        <v>502</v>
      </c>
      <c r="B692" t="s">
        <v>502</v>
      </c>
      <c r="C692" t="s">
        <v>1402</v>
      </c>
      <c r="D692" t="s">
        <v>607</v>
      </c>
      <c r="E692" t="s">
        <v>561</v>
      </c>
      <c r="F692" s="304">
        <v>1</v>
      </c>
      <c r="G692" t="s">
        <v>4</v>
      </c>
      <c r="H692" s="304">
        <v>0.55000000000000004</v>
      </c>
      <c r="I692" t="s">
        <v>1158</v>
      </c>
      <c r="J692" s="310">
        <v>1.2470000000000001</v>
      </c>
      <c r="K692" s="310">
        <v>1.2470000000000001</v>
      </c>
      <c r="L692" s="310">
        <v>0.68600000000000005</v>
      </c>
    </row>
    <row r="693" spans="1:12" ht="15" customHeight="1">
      <c r="A693" t="s">
        <v>502</v>
      </c>
      <c r="B693" t="s">
        <v>502</v>
      </c>
      <c r="C693" t="s">
        <v>1402</v>
      </c>
      <c r="D693" t="s">
        <v>607</v>
      </c>
      <c r="E693" t="s">
        <v>561</v>
      </c>
      <c r="F693" s="304">
        <v>1</v>
      </c>
      <c r="G693" t="s">
        <v>4</v>
      </c>
      <c r="H693" s="304">
        <v>0.81</v>
      </c>
      <c r="I693" t="s">
        <v>1158</v>
      </c>
      <c r="J693" s="310">
        <v>0.27</v>
      </c>
      <c r="K693" s="310">
        <v>0.27</v>
      </c>
      <c r="L693" s="310">
        <v>0.219</v>
      </c>
    </row>
    <row r="694" spans="1:12" ht="15" customHeight="1">
      <c r="A694" t="s">
        <v>502</v>
      </c>
      <c r="B694" t="s">
        <v>502</v>
      </c>
      <c r="C694" t="s">
        <v>1402</v>
      </c>
      <c r="D694" t="s">
        <v>607</v>
      </c>
      <c r="E694" t="s">
        <v>561</v>
      </c>
      <c r="F694" s="304">
        <v>1</v>
      </c>
      <c r="G694" t="s">
        <v>4</v>
      </c>
      <c r="H694" s="304">
        <v>1</v>
      </c>
      <c r="I694" t="s">
        <v>1158</v>
      </c>
      <c r="J694" s="310">
        <v>1.839</v>
      </c>
      <c r="K694" s="310">
        <v>1.839</v>
      </c>
      <c r="L694" s="310">
        <v>1.839</v>
      </c>
    </row>
    <row r="695" spans="1:12" ht="15" hidden="1" customHeight="1">
      <c r="A695" t="s">
        <v>502</v>
      </c>
      <c r="B695" t="s">
        <v>502</v>
      </c>
      <c r="C695" t="s">
        <v>1402</v>
      </c>
      <c r="D695" t="s">
        <v>607</v>
      </c>
      <c r="E695" t="s">
        <v>561</v>
      </c>
      <c r="F695" s="304">
        <v>1</v>
      </c>
      <c r="G695" t="s">
        <v>4</v>
      </c>
      <c r="H695" s="304">
        <v>1</v>
      </c>
      <c r="I695" t="s">
        <v>1159</v>
      </c>
      <c r="J695" s="310">
        <v>0.25</v>
      </c>
      <c r="K695" s="310">
        <v>0.25</v>
      </c>
      <c r="L695" s="310">
        <v>0.25</v>
      </c>
    </row>
    <row r="696" spans="1:12" ht="15" customHeight="1">
      <c r="A696" t="s">
        <v>502</v>
      </c>
      <c r="B696" t="s">
        <v>502</v>
      </c>
      <c r="C696" t="s">
        <v>1403</v>
      </c>
      <c r="D696" t="s">
        <v>607</v>
      </c>
      <c r="E696" t="s">
        <v>561</v>
      </c>
      <c r="F696" s="304">
        <v>1</v>
      </c>
      <c r="G696" t="s">
        <v>4</v>
      </c>
      <c r="H696" s="304">
        <v>0.51</v>
      </c>
      <c r="I696" t="s">
        <v>1158</v>
      </c>
      <c r="J696" s="310">
        <v>0.27</v>
      </c>
      <c r="K696" s="310">
        <v>0.27</v>
      </c>
      <c r="L696" s="310">
        <v>0.13800000000000001</v>
      </c>
    </row>
    <row r="697" spans="1:12" ht="15" customHeight="1">
      <c r="A697" t="s">
        <v>502</v>
      </c>
      <c r="B697" t="s">
        <v>502</v>
      </c>
      <c r="C697" t="s">
        <v>1403</v>
      </c>
      <c r="D697" t="s">
        <v>607</v>
      </c>
      <c r="E697" t="s">
        <v>561</v>
      </c>
      <c r="F697" s="304">
        <v>1</v>
      </c>
      <c r="G697" t="s">
        <v>4</v>
      </c>
      <c r="H697" s="304">
        <v>0.76</v>
      </c>
      <c r="I697" t="s">
        <v>1158</v>
      </c>
      <c r="J697" s="310">
        <v>0.17499999999999999</v>
      </c>
      <c r="K697" s="310">
        <v>0.17499999999999999</v>
      </c>
      <c r="L697" s="310">
        <v>0.13300000000000001</v>
      </c>
    </row>
    <row r="698" spans="1:12" ht="15" customHeight="1">
      <c r="A698" t="s">
        <v>502</v>
      </c>
      <c r="B698" t="s">
        <v>502</v>
      </c>
      <c r="C698" t="s">
        <v>666</v>
      </c>
      <c r="D698" t="s">
        <v>607</v>
      </c>
      <c r="E698" t="s">
        <v>561</v>
      </c>
      <c r="F698" s="304">
        <v>0.44</v>
      </c>
      <c r="G698" t="s">
        <v>6</v>
      </c>
      <c r="H698" s="304">
        <v>0.44</v>
      </c>
      <c r="I698" t="s">
        <v>1158</v>
      </c>
      <c r="J698" s="310">
        <v>4.5</v>
      </c>
      <c r="K698" s="310">
        <v>1.98</v>
      </c>
      <c r="L698" s="310">
        <v>1.98</v>
      </c>
    </row>
    <row r="699" spans="1:12" ht="15" customHeight="1">
      <c r="A699" t="s">
        <v>502</v>
      </c>
      <c r="B699" t="s">
        <v>502</v>
      </c>
      <c r="C699" t="s">
        <v>1404</v>
      </c>
      <c r="D699" t="s">
        <v>607</v>
      </c>
      <c r="E699" t="s">
        <v>561</v>
      </c>
      <c r="F699" s="304">
        <v>1</v>
      </c>
      <c r="G699" t="s">
        <v>4</v>
      </c>
      <c r="H699" s="304">
        <v>0.76</v>
      </c>
      <c r="I699" t="s">
        <v>1158</v>
      </c>
      <c r="J699" s="310">
        <v>0.27</v>
      </c>
      <c r="K699" s="310">
        <v>0.27</v>
      </c>
      <c r="L699" s="310">
        <v>0.20499999999999999</v>
      </c>
    </row>
    <row r="700" spans="1:12" ht="15" customHeight="1">
      <c r="A700" t="s">
        <v>502</v>
      </c>
      <c r="B700" t="s">
        <v>502</v>
      </c>
      <c r="C700" t="s">
        <v>1405</v>
      </c>
      <c r="D700" t="s">
        <v>607</v>
      </c>
      <c r="E700" t="s">
        <v>561</v>
      </c>
      <c r="F700" s="304">
        <v>1</v>
      </c>
      <c r="G700" t="s">
        <v>4</v>
      </c>
      <c r="H700" s="304">
        <v>1</v>
      </c>
      <c r="I700" t="s">
        <v>1158</v>
      </c>
      <c r="J700" s="310">
        <v>0.1</v>
      </c>
      <c r="K700" s="310">
        <v>0.1</v>
      </c>
      <c r="L700" s="310">
        <v>0.1</v>
      </c>
    </row>
    <row r="701" spans="1:12" ht="15" hidden="1" customHeight="1">
      <c r="A701" t="s">
        <v>502</v>
      </c>
      <c r="B701" t="s">
        <v>502</v>
      </c>
      <c r="C701" t="s">
        <v>1406</v>
      </c>
      <c r="D701" t="s">
        <v>607</v>
      </c>
      <c r="E701" t="s">
        <v>561</v>
      </c>
      <c r="F701" s="304">
        <v>1</v>
      </c>
      <c r="G701" t="s">
        <v>4</v>
      </c>
      <c r="H701" s="304">
        <v>1</v>
      </c>
      <c r="I701" t="s">
        <v>1159</v>
      </c>
      <c r="J701" s="310">
        <v>0.25</v>
      </c>
      <c r="K701" s="310">
        <v>0.25</v>
      </c>
      <c r="L701" s="310">
        <v>0.25</v>
      </c>
    </row>
    <row r="702" spans="1:12" ht="15" customHeight="1">
      <c r="A702" t="s">
        <v>502</v>
      </c>
      <c r="B702" t="s">
        <v>502</v>
      </c>
      <c r="C702" t="s">
        <v>1407</v>
      </c>
      <c r="D702" t="s">
        <v>607</v>
      </c>
      <c r="E702" t="s">
        <v>561</v>
      </c>
      <c r="F702" s="304">
        <v>1</v>
      </c>
      <c r="G702" t="s">
        <v>4</v>
      </c>
      <c r="H702" s="304">
        <v>0.51</v>
      </c>
      <c r="I702" t="s">
        <v>1158</v>
      </c>
      <c r="J702" s="310">
        <v>7.8E-2</v>
      </c>
      <c r="K702" s="310">
        <v>7.8E-2</v>
      </c>
      <c r="L702" s="310">
        <v>0.04</v>
      </c>
    </row>
    <row r="703" spans="1:12" ht="15" customHeight="1">
      <c r="A703" t="s">
        <v>502</v>
      </c>
      <c r="B703" t="s">
        <v>502</v>
      </c>
      <c r="C703" t="s">
        <v>667</v>
      </c>
      <c r="D703" t="s">
        <v>607</v>
      </c>
      <c r="E703" t="s">
        <v>561</v>
      </c>
      <c r="F703" s="304">
        <v>0.1</v>
      </c>
      <c r="G703" t="s">
        <v>6</v>
      </c>
      <c r="H703" s="304">
        <v>0.1</v>
      </c>
      <c r="I703" t="s">
        <v>1158</v>
      </c>
      <c r="J703" s="310">
        <v>7.29</v>
      </c>
      <c r="K703" s="310">
        <v>0.72899999999999998</v>
      </c>
      <c r="L703" s="310">
        <v>0.72899999999999998</v>
      </c>
    </row>
    <row r="704" spans="1:12" ht="15" customHeight="1">
      <c r="A704" t="s">
        <v>502</v>
      </c>
      <c r="B704" t="s">
        <v>502</v>
      </c>
      <c r="C704" t="s">
        <v>1408</v>
      </c>
      <c r="D704" t="s">
        <v>607</v>
      </c>
      <c r="E704" t="s">
        <v>561</v>
      </c>
      <c r="F704" s="304">
        <v>1</v>
      </c>
      <c r="G704" t="s">
        <v>4</v>
      </c>
      <c r="H704" s="304">
        <v>1</v>
      </c>
      <c r="I704" t="s">
        <v>1158</v>
      </c>
      <c r="J704" s="310">
        <v>6.8000000000000005E-2</v>
      </c>
      <c r="K704" s="310">
        <v>6.8000000000000005E-2</v>
      </c>
      <c r="L704" s="310">
        <v>6.8000000000000005E-2</v>
      </c>
    </row>
    <row r="705" spans="1:12" ht="15" customHeight="1">
      <c r="A705" t="s">
        <v>502</v>
      </c>
      <c r="B705" t="s">
        <v>502</v>
      </c>
      <c r="C705" t="s">
        <v>1409</v>
      </c>
      <c r="D705" t="s">
        <v>607</v>
      </c>
      <c r="E705" t="s">
        <v>561</v>
      </c>
      <c r="F705" s="304">
        <v>1</v>
      </c>
      <c r="G705" t="s">
        <v>4</v>
      </c>
      <c r="H705" s="304">
        <v>1</v>
      </c>
      <c r="I705" t="s">
        <v>1158</v>
      </c>
      <c r="J705" s="310">
        <v>0.39900000000000002</v>
      </c>
      <c r="K705" s="310">
        <v>0.39900000000000002</v>
      </c>
      <c r="L705" s="310">
        <v>0.39900000000000002</v>
      </c>
    </row>
    <row r="706" spans="1:12">
      <c r="A706" t="s">
        <v>502</v>
      </c>
      <c r="B706" t="s">
        <v>502</v>
      </c>
      <c r="C706" t="s">
        <v>862</v>
      </c>
      <c r="D706" t="s">
        <v>607</v>
      </c>
      <c r="E706" t="s">
        <v>561</v>
      </c>
      <c r="F706" s="304">
        <v>1</v>
      </c>
      <c r="G706" t="s">
        <v>4</v>
      </c>
      <c r="H706" s="304">
        <v>1</v>
      </c>
      <c r="I706" t="s">
        <v>1158</v>
      </c>
      <c r="J706" s="310">
        <v>0.127</v>
      </c>
      <c r="K706" s="310">
        <v>0.127</v>
      </c>
      <c r="L706" s="310">
        <v>0.127</v>
      </c>
    </row>
    <row r="707" spans="1:12" ht="15" customHeight="1">
      <c r="A707" t="s">
        <v>502</v>
      </c>
      <c r="B707" t="s">
        <v>502</v>
      </c>
      <c r="C707" t="s">
        <v>317</v>
      </c>
      <c r="D707" t="s">
        <v>607</v>
      </c>
      <c r="E707" t="s">
        <v>561</v>
      </c>
      <c r="F707" s="304">
        <v>0.5</v>
      </c>
      <c r="G707" t="s">
        <v>6</v>
      </c>
      <c r="H707" s="304">
        <v>0.5</v>
      </c>
      <c r="I707" t="s">
        <v>1158</v>
      </c>
      <c r="J707" s="310">
        <v>3.78</v>
      </c>
      <c r="K707" s="310">
        <v>1.89</v>
      </c>
      <c r="L707" s="310">
        <v>1.89</v>
      </c>
    </row>
    <row r="708" spans="1:12" ht="15" hidden="1" customHeight="1">
      <c r="A708" t="s">
        <v>502</v>
      </c>
      <c r="B708" t="s">
        <v>502</v>
      </c>
      <c r="C708" t="s">
        <v>1410</v>
      </c>
      <c r="D708" t="s">
        <v>607</v>
      </c>
      <c r="E708" t="s">
        <v>561</v>
      </c>
      <c r="F708" s="304">
        <v>1</v>
      </c>
      <c r="G708" t="s">
        <v>4</v>
      </c>
      <c r="H708" s="304">
        <v>1</v>
      </c>
      <c r="I708" t="s">
        <v>1159</v>
      </c>
      <c r="J708" s="310">
        <v>0.25</v>
      </c>
      <c r="K708" s="310">
        <v>0.25</v>
      </c>
      <c r="L708" s="310">
        <v>0.25</v>
      </c>
    </row>
    <row r="709" spans="1:12" ht="15" hidden="1" customHeight="1">
      <c r="A709" t="s">
        <v>502</v>
      </c>
      <c r="B709" t="s">
        <v>502</v>
      </c>
      <c r="C709" t="s">
        <v>1411</v>
      </c>
      <c r="D709" t="s">
        <v>607</v>
      </c>
      <c r="E709" t="s">
        <v>561</v>
      </c>
      <c r="F709" s="304">
        <v>1</v>
      </c>
      <c r="G709" t="s">
        <v>4</v>
      </c>
      <c r="H709" s="304">
        <v>1</v>
      </c>
      <c r="I709" t="s">
        <v>1159</v>
      </c>
      <c r="J709" s="310">
        <v>0.25</v>
      </c>
      <c r="K709" s="310">
        <v>0.25</v>
      </c>
      <c r="L709" s="310">
        <v>0.25</v>
      </c>
    </row>
    <row r="710" spans="1:12" ht="15" customHeight="1">
      <c r="A710" t="s">
        <v>502</v>
      </c>
      <c r="B710" t="s">
        <v>502</v>
      </c>
      <c r="C710" t="s">
        <v>668</v>
      </c>
      <c r="D710" t="s">
        <v>607</v>
      </c>
      <c r="E710" t="s">
        <v>561</v>
      </c>
      <c r="F710" s="304">
        <v>0.44</v>
      </c>
      <c r="G710" t="s">
        <v>6</v>
      </c>
      <c r="H710" s="304">
        <v>0.44</v>
      </c>
      <c r="I710" t="s">
        <v>1158</v>
      </c>
      <c r="J710" s="310">
        <v>4</v>
      </c>
      <c r="K710" s="310">
        <v>1.76</v>
      </c>
      <c r="L710" s="310">
        <v>1.76</v>
      </c>
    </row>
    <row r="711" spans="1:12" ht="15" customHeight="1">
      <c r="A711" t="s">
        <v>502</v>
      </c>
      <c r="B711" t="s">
        <v>502</v>
      </c>
      <c r="C711" t="s">
        <v>955</v>
      </c>
      <c r="D711" t="s">
        <v>607</v>
      </c>
      <c r="E711" t="s">
        <v>561</v>
      </c>
      <c r="F711" s="304">
        <v>0.2</v>
      </c>
      <c r="G711" t="s">
        <v>6</v>
      </c>
      <c r="H711" s="304">
        <v>0.2</v>
      </c>
      <c r="I711" t="s">
        <v>1158</v>
      </c>
      <c r="J711" s="310">
        <v>4.99</v>
      </c>
      <c r="K711" s="310">
        <v>0.998</v>
      </c>
      <c r="L711" s="310">
        <v>0.998</v>
      </c>
    </row>
    <row r="712" spans="1:12" ht="15" customHeight="1">
      <c r="A712" t="s">
        <v>502</v>
      </c>
      <c r="B712" t="s">
        <v>502</v>
      </c>
      <c r="C712" t="s">
        <v>1412</v>
      </c>
      <c r="D712" t="s">
        <v>607</v>
      </c>
      <c r="E712" t="s">
        <v>561</v>
      </c>
      <c r="F712" s="304">
        <v>1</v>
      </c>
      <c r="G712" t="s">
        <v>4</v>
      </c>
      <c r="H712" s="304">
        <v>0.49980000000000002</v>
      </c>
      <c r="I712" t="s">
        <v>1158</v>
      </c>
      <c r="J712" s="310">
        <v>2.6</v>
      </c>
      <c r="K712" s="310">
        <v>2.6</v>
      </c>
      <c r="L712" s="310">
        <v>1.2989999999999999</v>
      </c>
    </row>
    <row r="713" spans="1:12" ht="15" customHeight="1">
      <c r="A713" t="s">
        <v>502</v>
      </c>
      <c r="B713" t="s">
        <v>502</v>
      </c>
      <c r="C713" t="s">
        <v>1413</v>
      </c>
      <c r="D713" t="s">
        <v>607</v>
      </c>
      <c r="E713" t="s">
        <v>561</v>
      </c>
      <c r="F713" s="304">
        <v>1</v>
      </c>
      <c r="G713" t="s">
        <v>4</v>
      </c>
      <c r="H713" s="304">
        <v>0.64</v>
      </c>
      <c r="I713" t="s">
        <v>1158</v>
      </c>
      <c r="J713" s="310">
        <v>1.008</v>
      </c>
      <c r="K713" s="310">
        <v>1.008</v>
      </c>
      <c r="L713" s="310">
        <v>0.64500000000000002</v>
      </c>
    </row>
    <row r="714" spans="1:12" ht="15" customHeight="1">
      <c r="A714" t="s">
        <v>502</v>
      </c>
      <c r="B714" t="s">
        <v>502</v>
      </c>
      <c r="C714" t="s">
        <v>669</v>
      </c>
      <c r="D714" t="s">
        <v>607</v>
      </c>
      <c r="E714" t="s">
        <v>561</v>
      </c>
      <c r="F714" s="304">
        <v>0.1</v>
      </c>
      <c r="G714" t="s">
        <v>6</v>
      </c>
      <c r="H714" s="304">
        <v>0.1</v>
      </c>
      <c r="I714" t="s">
        <v>1158</v>
      </c>
      <c r="J714" s="310">
        <v>7.7220000000000004</v>
      </c>
      <c r="K714" s="310">
        <v>0.77200000000000002</v>
      </c>
      <c r="L714" s="310">
        <v>0.77200000000000002</v>
      </c>
    </row>
    <row r="715" spans="1:12" ht="15" customHeight="1">
      <c r="A715" t="s">
        <v>502</v>
      </c>
      <c r="B715" t="s">
        <v>502</v>
      </c>
      <c r="C715" t="s">
        <v>670</v>
      </c>
      <c r="D715" t="s">
        <v>607</v>
      </c>
      <c r="E715" t="s">
        <v>561</v>
      </c>
      <c r="F715" s="304">
        <v>0.20979999999999999</v>
      </c>
      <c r="G715" t="s">
        <v>6</v>
      </c>
      <c r="H715" s="304">
        <v>0.20979999999999999</v>
      </c>
      <c r="I715" t="s">
        <v>1158</v>
      </c>
      <c r="J715" s="310">
        <v>8.7040000000000006</v>
      </c>
      <c r="K715" s="310">
        <v>1.8260000000000001</v>
      </c>
      <c r="L715" s="310">
        <v>1.8260000000000001</v>
      </c>
    </row>
    <row r="716" spans="1:12" ht="15" customHeight="1">
      <c r="A716" t="s">
        <v>502</v>
      </c>
      <c r="B716" t="s">
        <v>502</v>
      </c>
      <c r="C716" t="s">
        <v>671</v>
      </c>
      <c r="D716" t="s">
        <v>607</v>
      </c>
      <c r="E716" t="s">
        <v>561</v>
      </c>
      <c r="F716" s="304">
        <v>0.2</v>
      </c>
      <c r="G716" t="s">
        <v>6</v>
      </c>
      <c r="H716" s="304">
        <v>0.2</v>
      </c>
      <c r="I716" t="s">
        <v>1158</v>
      </c>
      <c r="J716" s="310">
        <v>4.6900000000000004</v>
      </c>
      <c r="K716" s="310">
        <v>0.93799999999999994</v>
      </c>
      <c r="L716" s="310">
        <v>0.93799999999999994</v>
      </c>
    </row>
    <row r="717" spans="1:12" ht="15" customHeight="1">
      <c r="A717" t="s">
        <v>502</v>
      </c>
      <c r="B717" t="s">
        <v>502</v>
      </c>
      <c r="C717" t="s">
        <v>1414</v>
      </c>
      <c r="D717" t="s">
        <v>607</v>
      </c>
      <c r="E717" t="s">
        <v>561</v>
      </c>
      <c r="F717" s="304">
        <v>1</v>
      </c>
      <c r="G717" t="s">
        <v>4</v>
      </c>
      <c r="H717" s="304">
        <v>1</v>
      </c>
      <c r="I717" t="s">
        <v>1158</v>
      </c>
      <c r="J717" s="310">
        <v>0.1</v>
      </c>
      <c r="K717" s="310">
        <v>0.1</v>
      </c>
      <c r="L717" s="310">
        <v>0.1</v>
      </c>
    </row>
    <row r="718" spans="1:12" ht="15" customHeight="1">
      <c r="A718" t="s">
        <v>502</v>
      </c>
      <c r="B718" t="s">
        <v>502</v>
      </c>
      <c r="C718" t="s">
        <v>1415</v>
      </c>
      <c r="D718" t="s">
        <v>607</v>
      </c>
      <c r="E718" t="s">
        <v>561</v>
      </c>
      <c r="F718" s="304">
        <v>1</v>
      </c>
      <c r="G718" t="s">
        <v>4</v>
      </c>
      <c r="H718" s="304">
        <v>1</v>
      </c>
      <c r="I718" t="s">
        <v>1158</v>
      </c>
      <c r="J718" s="310">
        <v>0.1</v>
      </c>
      <c r="K718" s="310">
        <v>0.1</v>
      </c>
      <c r="L718" s="310">
        <v>0.1</v>
      </c>
    </row>
    <row r="719" spans="1:12" ht="15" customHeight="1">
      <c r="A719" t="s">
        <v>502</v>
      </c>
      <c r="B719" t="s">
        <v>502</v>
      </c>
      <c r="C719" t="s">
        <v>1416</v>
      </c>
      <c r="D719" t="s">
        <v>607</v>
      </c>
      <c r="E719" t="s">
        <v>561</v>
      </c>
      <c r="F719" s="304">
        <v>1</v>
      </c>
      <c r="G719" t="s">
        <v>4</v>
      </c>
      <c r="H719" s="304">
        <v>1</v>
      </c>
      <c r="I719" t="s">
        <v>1158</v>
      </c>
      <c r="J719" s="310">
        <v>0.193</v>
      </c>
      <c r="K719" s="310">
        <v>0.193</v>
      </c>
      <c r="L719" s="310">
        <v>0.193</v>
      </c>
    </row>
    <row r="720" spans="1:12" ht="15" customHeight="1">
      <c r="A720" t="s">
        <v>502</v>
      </c>
      <c r="B720" t="s">
        <v>502</v>
      </c>
      <c r="C720" t="s">
        <v>1417</v>
      </c>
      <c r="D720" t="s">
        <v>607</v>
      </c>
      <c r="E720" t="s">
        <v>561</v>
      </c>
      <c r="F720" s="304">
        <v>1</v>
      </c>
      <c r="G720" t="s">
        <v>4</v>
      </c>
      <c r="H720" s="304">
        <v>1</v>
      </c>
      <c r="I720" t="s">
        <v>1158</v>
      </c>
      <c r="J720" s="310">
        <v>9.6000000000000002E-2</v>
      </c>
      <c r="K720" s="310">
        <v>9.6000000000000002E-2</v>
      </c>
      <c r="L720" s="310">
        <v>9.6000000000000002E-2</v>
      </c>
    </row>
    <row r="721" spans="1:12" ht="15" customHeight="1">
      <c r="A721" t="s">
        <v>502</v>
      </c>
      <c r="B721" t="s">
        <v>502</v>
      </c>
      <c r="C721" t="s">
        <v>1418</v>
      </c>
      <c r="D721" t="s">
        <v>607</v>
      </c>
      <c r="E721" t="s">
        <v>561</v>
      </c>
      <c r="F721" s="304">
        <v>1</v>
      </c>
      <c r="G721" t="s">
        <v>4</v>
      </c>
      <c r="H721" s="304">
        <v>0.51</v>
      </c>
      <c r="I721" t="s">
        <v>1158</v>
      </c>
      <c r="J721" s="310">
        <v>7.8E-2</v>
      </c>
      <c r="K721" s="310">
        <v>7.8E-2</v>
      </c>
      <c r="L721" s="310">
        <v>0.04</v>
      </c>
    </row>
    <row r="722" spans="1:12" ht="15" customHeight="1">
      <c r="A722" t="s">
        <v>502</v>
      </c>
      <c r="B722" t="s">
        <v>502</v>
      </c>
      <c r="C722" t="s">
        <v>1418</v>
      </c>
      <c r="D722" t="s">
        <v>607</v>
      </c>
      <c r="E722" t="s">
        <v>561</v>
      </c>
      <c r="F722" s="304">
        <v>1</v>
      </c>
      <c r="G722" t="s">
        <v>4</v>
      </c>
      <c r="H722" s="304">
        <v>1</v>
      </c>
      <c r="I722" t="s">
        <v>1158</v>
      </c>
      <c r="J722" s="310">
        <v>9.5000000000000001E-2</v>
      </c>
      <c r="K722" s="310">
        <v>9.5000000000000001E-2</v>
      </c>
      <c r="L722" s="310">
        <v>9.5000000000000001E-2</v>
      </c>
    </row>
    <row r="723" spans="1:12" ht="15" customHeight="1">
      <c r="A723" t="s">
        <v>502</v>
      </c>
      <c r="B723" t="s">
        <v>502</v>
      </c>
      <c r="C723" t="s">
        <v>936</v>
      </c>
      <c r="D723" t="s">
        <v>607</v>
      </c>
      <c r="E723" t="s">
        <v>561</v>
      </c>
      <c r="F723" s="304">
        <v>0.5</v>
      </c>
      <c r="G723" t="s">
        <v>6</v>
      </c>
      <c r="H723" s="304">
        <v>0.5</v>
      </c>
      <c r="I723" t="s">
        <v>1158</v>
      </c>
      <c r="J723" s="310">
        <v>11</v>
      </c>
      <c r="K723" s="310">
        <v>5.5</v>
      </c>
      <c r="L723" s="310">
        <v>5.5</v>
      </c>
    </row>
    <row r="724" spans="1:12" ht="15" customHeight="1">
      <c r="A724" t="s">
        <v>502</v>
      </c>
      <c r="B724" t="s">
        <v>502</v>
      </c>
      <c r="C724" t="s">
        <v>936</v>
      </c>
      <c r="D724" t="s">
        <v>607</v>
      </c>
      <c r="E724" t="s">
        <v>561</v>
      </c>
      <c r="F724" s="304">
        <v>1</v>
      </c>
      <c r="G724" t="s">
        <v>4</v>
      </c>
      <c r="H724" s="304">
        <v>0.75</v>
      </c>
      <c r="I724" t="s">
        <v>1158</v>
      </c>
      <c r="J724" s="310">
        <v>9.7000000000000003E-2</v>
      </c>
      <c r="K724" s="310">
        <v>9.7000000000000003E-2</v>
      </c>
      <c r="L724" s="310">
        <v>7.2999999999999995E-2</v>
      </c>
    </row>
    <row r="725" spans="1:12" ht="15" customHeight="1">
      <c r="A725" t="s">
        <v>502</v>
      </c>
      <c r="B725" t="s">
        <v>502</v>
      </c>
      <c r="C725" t="s">
        <v>936</v>
      </c>
      <c r="D725" t="s">
        <v>607</v>
      </c>
      <c r="E725" t="s">
        <v>561</v>
      </c>
      <c r="F725" s="304">
        <v>1</v>
      </c>
      <c r="G725" t="s">
        <v>4</v>
      </c>
      <c r="H725" s="304">
        <v>0.76</v>
      </c>
      <c r="I725" t="s">
        <v>1158</v>
      </c>
      <c r="J725" s="310">
        <v>1.8720000000000001</v>
      </c>
      <c r="K725" s="310">
        <v>1.8720000000000001</v>
      </c>
      <c r="L725" s="310">
        <v>1.423</v>
      </c>
    </row>
    <row r="726" spans="1:12" ht="15" customHeight="1">
      <c r="A726" t="s">
        <v>502</v>
      </c>
      <c r="B726" t="s">
        <v>502</v>
      </c>
      <c r="C726" t="s">
        <v>936</v>
      </c>
      <c r="D726" t="s">
        <v>607</v>
      </c>
      <c r="E726" t="s">
        <v>561</v>
      </c>
      <c r="F726" s="304">
        <v>1</v>
      </c>
      <c r="G726" t="s">
        <v>4</v>
      </c>
      <c r="H726" s="304">
        <v>1</v>
      </c>
      <c r="I726" t="s">
        <v>1158</v>
      </c>
      <c r="J726" s="310">
        <v>0.86299999999999999</v>
      </c>
      <c r="K726" s="310">
        <v>0.86299999999999999</v>
      </c>
      <c r="L726" s="310">
        <v>0.86299999999999999</v>
      </c>
    </row>
    <row r="727" spans="1:12" ht="15" customHeight="1">
      <c r="A727" t="s">
        <v>502</v>
      </c>
      <c r="B727" t="s">
        <v>502</v>
      </c>
      <c r="C727" t="s">
        <v>469</v>
      </c>
      <c r="D727" t="s">
        <v>607</v>
      </c>
      <c r="E727" t="s">
        <v>561</v>
      </c>
      <c r="F727" s="304">
        <v>0.501</v>
      </c>
      <c r="G727" t="s">
        <v>6</v>
      </c>
      <c r="H727" s="304">
        <v>0.501</v>
      </c>
      <c r="I727" t="s">
        <v>1158</v>
      </c>
      <c r="J727" s="310">
        <v>7.1</v>
      </c>
      <c r="K727" s="310">
        <v>3.5569999999999999</v>
      </c>
      <c r="L727" s="310">
        <v>3.5569999999999999</v>
      </c>
    </row>
    <row r="728" spans="1:12" ht="15" customHeight="1">
      <c r="A728" t="s">
        <v>502</v>
      </c>
      <c r="B728" t="s">
        <v>502</v>
      </c>
      <c r="C728" t="s">
        <v>1419</v>
      </c>
      <c r="D728" t="s">
        <v>607</v>
      </c>
      <c r="E728" t="s">
        <v>561</v>
      </c>
      <c r="F728" s="304">
        <v>1</v>
      </c>
      <c r="G728" t="s">
        <v>4</v>
      </c>
      <c r="H728" s="304">
        <v>1</v>
      </c>
      <c r="I728" t="s">
        <v>1158</v>
      </c>
      <c r="J728" s="310">
        <v>0.318</v>
      </c>
      <c r="K728" s="310">
        <v>0.318</v>
      </c>
      <c r="L728" s="310">
        <v>0.318</v>
      </c>
    </row>
    <row r="729" spans="1:12" ht="15" customHeight="1">
      <c r="A729" t="s">
        <v>502</v>
      </c>
      <c r="B729" t="s">
        <v>502</v>
      </c>
      <c r="C729" t="s">
        <v>1420</v>
      </c>
      <c r="D729" t="s">
        <v>607</v>
      </c>
      <c r="E729" t="s">
        <v>561</v>
      </c>
      <c r="F729" s="304">
        <v>1</v>
      </c>
      <c r="G729" t="s">
        <v>4</v>
      </c>
      <c r="H729" s="304">
        <v>1</v>
      </c>
      <c r="I729" t="s">
        <v>1158</v>
      </c>
      <c r="J729" s="310">
        <v>0.218</v>
      </c>
      <c r="K729" s="310">
        <v>0.218</v>
      </c>
      <c r="L729" s="310">
        <v>0.218</v>
      </c>
    </row>
    <row r="730" spans="1:12" ht="15" customHeight="1">
      <c r="A730" t="s">
        <v>502</v>
      </c>
      <c r="B730" t="s">
        <v>502</v>
      </c>
      <c r="C730" t="s">
        <v>1421</v>
      </c>
      <c r="D730" t="s">
        <v>607</v>
      </c>
      <c r="E730" t="s">
        <v>561</v>
      </c>
      <c r="F730" s="304">
        <v>1</v>
      </c>
      <c r="G730" t="s">
        <v>4</v>
      </c>
      <c r="H730" s="304">
        <v>1</v>
      </c>
      <c r="I730" t="s">
        <v>1158</v>
      </c>
      <c r="J730" s="310">
        <v>0.1</v>
      </c>
      <c r="K730" s="310">
        <v>0.1</v>
      </c>
      <c r="L730" s="310">
        <v>0.1</v>
      </c>
    </row>
    <row r="731" spans="1:12" ht="15" customHeight="1">
      <c r="A731" t="s">
        <v>502</v>
      </c>
      <c r="B731" t="s">
        <v>502</v>
      </c>
      <c r="C731" t="s">
        <v>490</v>
      </c>
      <c r="D731" t="s">
        <v>607</v>
      </c>
      <c r="E731" t="s">
        <v>561</v>
      </c>
      <c r="F731" s="304">
        <v>0.17493</v>
      </c>
      <c r="G731" t="s">
        <v>6</v>
      </c>
      <c r="H731" s="304">
        <v>0.17493</v>
      </c>
      <c r="I731" t="s">
        <v>1158</v>
      </c>
      <c r="J731" s="310">
        <v>2.4300000000000002</v>
      </c>
      <c r="K731" s="310">
        <v>0.42499999999999999</v>
      </c>
      <c r="L731" s="310">
        <v>0.42499999999999999</v>
      </c>
    </row>
    <row r="732" spans="1:12" ht="15" customHeight="1">
      <c r="A732" t="s">
        <v>502</v>
      </c>
      <c r="B732" t="s">
        <v>502</v>
      </c>
      <c r="C732" t="s">
        <v>1422</v>
      </c>
      <c r="D732" t="s">
        <v>607</v>
      </c>
      <c r="E732" t="s">
        <v>561</v>
      </c>
      <c r="F732" s="304">
        <v>1</v>
      </c>
      <c r="G732" t="s">
        <v>4</v>
      </c>
      <c r="H732" s="304">
        <v>0.51</v>
      </c>
      <c r="I732" t="s">
        <v>1158</v>
      </c>
      <c r="J732" s="310">
        <v>9.5000000000000001E-2</v>
      </c>
      <c r="K732" s="310">
        <v>9.5000000000000001E-2</v>
      </c>
      <c r="L732" s="310">
        <v>4.8000000000000001E-2</v>
      </c>
    </row>
    <row r="733" spans="1:12" ht="15" customHeight="1">
      <c r="A733" t="s">
        <v>502</v>
      </c>
      <c r="B733" t="s">
        <v>502</v>
      </c>
      <c r="C733" t="s">
        <v>1422</v>
      </c>
      <c r="D733" t="s">
        <v>607</v>
      </c>
      <c r="E733" t="s">
        <v>561</v>
      </c>
      <c r="F733" s="304">
        <v>1</v>
      </c>
      <c r="G733" t="s">
        <v>4</v>
      </c>
      <c r="H733" s="304">
        <v>1</v>
      </c>
      <c r="I733" t="s">
        <v>1158</v>
      </c>
      <c r="J733" s="310">
        <v>1.5640000000000001</v>
      </c>
      <c r="K733" s="310">
        <v>1.5640000000000001</v>
      </c>
      <c r="L733" s="310">
        <v>1.5640000000000001</v>
      </c>
    </row>
    <row r="734" spans="1:12" ht="15" hidden="1" customHeight="1">
      <c r="A734" t="s">
        <v>502</v>
      </c>
      <c r="B734" t="s">
        <v>502</v>
      </c>
      <c r="C734" t="s">
        <v>1423</v>
      </c>
      <c r="D734" t="s">
        <v>607</v>
      </c>
      <c r="E734" t="s">
        <v>561</v>
      </c>
      <c r="F734" s="304">
        <v>1</v>
      </c>
      <c r="G734" t="s">
        <v>4</v>
      </c>
      <c r="H734" s="304">
        <v>1</v>
      </c>
      <c r="I734" t="s">
        <v>1159</v>
      </c>
      <c r="J734" s="310">
        <v>0.25</v>
      </c>
      <c r="K734" s="310">
        <v>0.25</v>
      </c>
      <c r="L734" s="310">
        <v>0.25</v>
      </c>
    </row>
    <row r="735" spans="1:12" ht="15" hidden="1" customHeight="1">
      <c r="A735" t="s">
        <v>502</v>
      </c>
      <c r="B735" t="s">
        <v>502</v>
      </c>
      <c r="C735" t="s">
        <v>1424</v>
      </c>
      <c r="D735" t="s">
        <v>607</v>
      </c>
      <c r="E735" t="s">
        <v>561</v>
      </c>
      <c r="F735" s="304">
        <v>1</v>
      </c>
      <c r="G735" t="s">
        <v>4</v>
      </c>
      <c r="H735" s="304">
        <v>1</v>
      </c>
      <c r="I735" t="s">
        <v>1159</v>
      </c>
      <c r="J735" s="310">
        <v>0.25</v>
      </c>
      <c r="K735" s="310">
        <v>0.25</v>
      </c>
      <c r="L735" s="310">
        <v>0.25</v>
      </c>
    </row>
    <row r="736" spans="1:12" ht="15" customHeight="1">
      <c r="A736" t="s">
        <v>502</v>
      </c>
      <c r="B736" t="s">
        <v>502</v>
      </c>
      <c r="C736" t="s">
        <v>864</v>
      </c>
      <c r="D736" t="s">
        <v>607</v>
      </c>
      <c r="E736" t="s">
        <v>561</v>
      </c>
      <c r="F736" s="304">
        <v>0.5</v>
      </c>
      <c r="G736" t="s">
        <v>6</v>
      </c>
      <c r="H736" s="304">
        <v>0.5</v>
      </c>
      <c r="I736" t="s">
        <v>1158</v>
      </c>
      <c r="J736" s="310">
        <v>12</v>
      </c>
      <c r="K736" s="310">
        <v>6</v>
      </c>
      <c r="L736" s="310">
        <v>6</v>
      </c>
    </row>
    <row r="737" spans="1:12" ht="15" customHeight="1">
      <c r="A737" t="s">
        <v>502</v>
      </c>
      <c r="B737" t="s">
        <v>502</v>
      </c>
      <c r="C737" t="s">
        <v>577</v>
      </c>
      <c r="D737" t="s">
        <v>607</v>
      </c>
      <c r="E737" t="s">
        <v>561</v>
      </c>
      <c r="F737" s="304">
        <v>1</v>
      </c>
      <c r="G737" t="s">
        <v>4</v>
      </c>
      <c r="H737" s="304">
        <v>0.49980000000000002</v>
      </c>
      <c r="I737" t="s">
        <v>1158</v>
      </c>
      <c r="J737" s="310">
        <v>3</v>
      </c>
      <c r="K737" s="310">
        <v>3</v>
      </c>
      <c r="L737" s="310">
        <v>1.4990000000000001</v>
      </c>
    </row>
    <row r="738" spans="1:12" ht="15" hidden="1" customHeight="1">
      <c r="A738" t="s">
        <v>502</v>
      </c>
      <c r="B738" t="s">
        <v>502</v>
      </c>
      <c r="C738" t="s">
        <v>1425</v>
      </c>
      <c r="D738" t="s">
        <v>607</v>
      </c>
      <c r="E738" t="s">
        <v>561</v>
      </c>
      <c r="F738" s="304">
        <v>1</v>
      </c>
      <c r="G738" t="s">
        <v>4</v>
      </c>
      <c r="H738" s="304">
        <v>1</v>
      </c>
      <c r="I738" t="s">
        <v>1159</v>
      </c>
      <c r="J738" s="310">
        <v>0.249</v>
      </c>
      <c r="K738" s="310">
        <v>0.249</v>
      </c>
      <c r="L738" s="310">
        <v>0.249</v>
      </c>
    </row>
    <row r="739" spans="1:12" ht="15" hidden="1" customHeight="1">
      <c r="A739" t="s">
        <v>502</v>
      </c>
      <c r="B739" t="s">
        <v>502</v>
      </c>
      <c r="C739" t="s">
        <v>1426</v>
      </c>
      <c r="D739" t="s">
        <v>607</v>
      </c>
      <c r="E739" t="s">
        <v>561</v>
      </c>
      <c r="F739" s="304">
        <v>1</v>
      </c>
      <c r="G739" t="s">
        <v>4</v>
      </c>
      <c r="H739" s="304">
        <v>1</v>
      </c>
      <c r="I739" t="s">
        <v>1159</v>
      </c>
      <c r="J739" s="310">
        <v>0.25</v>
      </c>
      <c r="K739" s="310">
        <v>0.25</v>
      </c>
      <c r="L739" s="310">
        <v>0.25</v>
      </c>
    </row>
    <row r="740" spans="1:12" ht="15" customHeight="1">
      <c r="A740" t="s">
        <v>502</v>
      </c>
      <c r="B740" t="s">
        <v>502</v>
      </c>
      <c r="C740" t="s">
        <v>956</v>
      </c>
      <c r="D740" t="s">
        <v>607</v>
      </c>
      <c r="E740" t="s">
        <v>561</v>
      </c>
      <c r="F740" s="304">
        <v>0.2</v>
      </c>
      <c r="G740" t="s">
        <v>6</v>
      </c>
      <c r="H740" s="304">
        <v>0.2</v>
      </c>
      <c r="I740" t="s">
        <v>1158</v>
      </c>
      <c r="J740" s="310">
        <v>56.19</v>
      </c>
      <c r="K740" s="310">
        <v>11.238</v>
      </c>
      <c r="L740" s="310">
        <v>11.238</v>
      </c>
    </row>
    <row r="741" spans="1:12" ht="15" customHeight="1">
      <c r="A741" t="s">
        <v>502</v>
      </c>
      <c r="B741" t="s">
        <v>502</v>
      </c>
      <c r="C741" t="s">
        <v>956</v>
      </c>
      <c r="D741" t="s">
        <v>607</v>
      </c>
      <c r="E741" t="s">
        <v>561</v>
      </c>
      <c r="F741" s="304">
        <v>1</v>
      </c>
      <c r="G741" t="s">
        <v>4</v>
      </c>
      <c r="H741" s="304">
        <v>1</v>
      </c>
      <c r="I741" t="s">
        <v>1158</v>
      </c>
      <c r="J741" s="310">
        <v>9.9499999999999993</v>
      </c>
      <c r="K741" s="310">
        <v>9.9499999999999993</v>
      </c>
      <c r="L741" s="310">
        <v>9.9499999999999993</v>
      </c>
    </row>
    <row r="742" spans="1:12" ht="15" customHeight="1">
      <c r="A742" t="s">
        <v>502</v>
      </c>
      <c r="B742" t="s">
        <v>502</v>
      </c>
      <c r="C742" t="s">
        <v>1427</v>
      </c>
      <c r="D742" t="s">
        <v>607</v>
      </c>
      <c r="E742" t="s">
        <v>561</v>
      </c>
      <c r="F742" s="304">
        <v>1</v>
      </c>
      <c r="G742" t="s">
        <v>4</v>
      </c>
      <c r="H742" s="304">
        <v>0.76</v>
      </c>
      <c r="I742" t="s">
        <v>1158</v>
      </c>
      <c r="J742" s="310">
        <v>0.19800000000000001</v>
      </c>
      <c r="K742" s="310">
        <v>0.19800000000000001</v>
      </c>
      <c r="L742" s="310">
        <v>0.15</v>
      </c>
    </row>
    <row r="743" spans="1:12" ht="15" customHeight="1">
      <c r="A743" t="s">
        <v>502</v>
      </c>
      <c r="B743" t="s">
        <v>502</v>
      </c>
      <c r="C743" t="s">
        <v>1428</v>
      </c>
      <c r="D743" t="s">
        <v>607</v>
      </c>
      <c r="E743" t="s">
        <v>561</v>
      </c>
      <c r="F743" s="304">
        <v>1</v>
      </c>
      <c r="G743" t="s">
        <v>4</v>
      </c>
      <c r="H743" s="304">
        <v>1</v>
      </c>
      <c r="I743" t="s">
        <v>1158</v>
      </c>
      <c r="J743" s="310">
        <v>8</v>
      </c>
      <c r="K743" s="310">
        <v>8</v>
      </c>
      <c r="L743" s="310">
        <v>8</v>
      </c>
    </row>
    <row r="744" spans="1:12" ht="15" customHeight="1">
      <c r="A744" t="s">
        <v>502</v>
      </c>
      <c r="B744" t="s">
        <v>502</v>
      </c>
      <c r="C744" t="s">
        <v>1429</v>
      </c>
      <c r="D744" t="s">
        <v>607</v>
      </c>
      <c r="E744" t="s">
        <v>561</v>
      </c>
      <c r="F744" s="304">
        <v>1</v>
      </c>
      <c r="G744" t="s">
        <v>4</v>
      </c>
      <c r="H744" s="304">
        <v>1</v>
      </c>
      <c r="I744" t="s">
        <v>1158</v>
      </c>
      <c r="J744" s="310">
        <v>0.42</v>
      </c>
      <c r="K744" s="310">
        <v>0.42</v>
      </c>
      <c r="L744" s="310">
        <v>0.42</v>
      </c>
    </row>
    <row r="745" spans="1:12" ht="15" customHeight="1">
      <c r="A745" t="s">
        <v>502</v>
      </c>
      <c r="B745" t="s">
        <v>502</v>
      </c>
      <c r="C745" t="s">
        <v>1430</v>
      </c>
      <c r="D745" t="s">
        <v>607</v>
      </c>
      <c r="E745" t="s">
        <v>561</v>
      </c>
      <c r="F745" s="304">
        <v>0.5</v>
      </c>
      <c r="G745" t="s">
        <v>6</v>
      </c>
      <c r="H745" s="304">
        <v>0.5</v>
      </c>
      <c r="I745" t="s">
        <v>1158</v>
      </c>
      <c r="J745" s="310">
        <v>12</v>
      </c>
      <c r="K745" s="310">
        <v>6</v>
      </c>
      <c r="L745" s="310">
        <v>6</v>
      </c>
    </row>
    <row r="746" spans="1:12" ht="15" customHeight="1">
      <c r="A746" t="s">
        <v>502</v>
      </c>
      <c r="B746" t="s">
        <v>502</v>
      </c>
      <c r="C746" t="s">
        <v>1431</v>
      </c>
      <c r="D746" t="s">
        <v>607</v>
      </c>
      <c r="E746" t="s">
        <v>561</v>
      </c>
      <c r="F746" s="304">
        <v>1</v>
      </c>
      <c r="G746" t="s">
        <v>4</v>
      </c>
      <c r="H746" s="304">
        <v>1</v>
      </c>
      <c r="I746" t="s">
        <v>1158</v>
      </c>
      <c r="J746" s="310">
        <v>0.1</v>
      </c>
      <c r="K746" s="310">
        <v>0.1</v>
      </c>
      <c r="L746" s="310">
        <v>0.1</v>
      </c>
    </row>
    <row r="747" spans="1:12" ht="15" customHeight="1">
      <c r="A747" t="s">
        <v>502</v>
      </c>
      <c r="B747" t="s">
        <v>502</v>
      </c>
      <c r="C747" t="s">
        <v>507</v>
      </c>
      <c r="D747" t="s">
        <v>607</v>
      </c>
      <c r="E747" t="s">
        <v>561</v>
      </c>
      <c r="F747" s="304">
        <v>1</v>
      </c>
      <c r="G747" t="s">
        <v>4</v>
      </c>
      <c r="H747" s="304">
        <v>0.49980000000000002</v>
      </c>
      <c r="I747" t="s">
        <v>1158</v>
      </c>
      <c r="J747" s="310">
        <v>4.2</v>
      </c>
      <c r="K747" s="310">
        <v>4.2</v>
      </c>
      <c r="L747" s="310">
        <v>2.0990000000000002</v>
      </c>
    </row>
    <row r="748" spans="1:12" ht="15" customHeight="1">
      <c r="A748" t="s">
        <v>502</v>
      </c>
      <c r="B748" t="s">
        <v>502</v>
      </c>
      <c r="C748" t="s">
        <v>672</v>
      </c>
      <c r="D748" t="s">
        <v>607</v>
      </c>
      <c r="E748" t="s">
        <v>561</v>
      </c>
      <c r="F748" s="304">
        <v>0.1</v>
      </c>
      <c r="G748" t="s">
        <v>6</v>
      </c>
      <c r="H748" s="304">
        <v>0.1</v>
      </c>
      <c r="I748" t="s">
        <v>1158</v>
      </c>
      <c r="J748" s="310">
        <v>8.74</v>
      </c>
      <c r="K748" s="310">
        <v>0.874</v>
      </c>
      <c r="L748" s="310">
        <v>0.874</v>
      </c>
    </row>
    <row r="749" spans="1:12" ht="15" customHeight="1">
      <c r="A749" t="s">
        <v>502</v>
      </c>
      <c r="B749" t="s">
        <v>502</v>
      </c>
      <c r="C749" t="s">
        <v>1432</v>
      </c>
      <c r="D749" t="s">
        <v>607</v>
      </c>
      <c r="E749" t="s">
        <v>561</v>
      </c>
      <c r="F749" s="304">
        <v>1</v>
      </c>
      <c r="G749" t="s">
        <v>4</v>
      </c>
      <c r="H749" s="304">
        <v>1</v>
      </c>
      <c r="I749" t="s">
        <v>1158</v>
      </c>
      <c r="J749" s="310">
        <v>0.14299999999999999</v>
      </c>
      <c r="K749" s="310">
        <v>0.14299999999999999</v>
      </c>
      <c r="L749" s="310">
        <v>0.14299999999999999</v>
      </c>
    </row>
    <row r="750" spans="1:12" ht="15" customHeight="1">
      <c r="A750" t="s">
        <v>502</v>
      </c>
      <c r="B750" t="s">
        <v>502</v>
      </c>
      <c r="C750" t="s">
        <v>673</v>
      </c>
      <c r="D750" t="s">
        <v>607</v>
      </c>
      <c r="E750" t="s">
        <v>561</v>
      </c>
      <c r="F750" s="304">
        <v>0.2</v>
      </c>
      <c r="G750" t="s">
        <v>6</v>
      </c>
      <c r="H750" s="304">
        <v>0.2</v>
      </c>
      <c r="I750" t="s">
        <v>1158</v>
      </c>
      <c r="J750" s="310">
        <v>10.26</v>
      </c>
      <c r="K750" s="310">
        <v>2.052</v>
      </c>
      <c r="L750" s="310">
        <v>2.052</v>
      </c>
    </row>
    <row r="751" spans="1:12" ht="15" customHeight="1">
      <c r="A751" t="s">
        <v>502</v>
      </c>
      <c r="B751" t="s">
        <v>502</v>
      </c>
      <c r="C751" t="s">
        <v>578</v>
      </c>
      <c r="D751" t="s">
        <v>607</v>
      </c>
      <c r="E751" t="s">
        <v>561</v>
      </c>
      <c r="F751" s="304">
        <v>0.501</v>
      </c>
      <c r="G751" t="s">
        <v>6</v>
      </c>
      <c r="H751" s="304">
        <v>0.501</v>
      </c>
      <c r="I751" t="s">
        <v>1158</v>
      </c>
      <c r="J751" s="310">
        <v>7</v>
      </c>
      <c r="K751" s="310">
        <v>3.5070000000000001</v>
      </c>
      <c r="L751" s="310">
        <v>3.5070000000000001</v>
      </c>
    </row>
    <row r="752" spans="1:12" ht="15" hidden="1" customHeight="1">
      <c r="A752" t="s">
        <v>502</v>
      </c>
      <c r="B752" t="s">
        <v>502</v>
      </c>
      <c r="C752" t="s">
        <v>578</v>
      </c>
      <c r="D752" t="s">
        <v>607</v>
      </c>
      <c r="E752" t="s">
        <v>560</v>
      </c>
      <c r="F752" s="304">
        <v>1</v>
      </c>
      <c r="G752" t="s">
        <v>4</v>
      </c>
      <c r="H752" s="304">
        <v>1</v>
      </c>
      <c r="I752" t="s">
        <v>1159</v>
      </c>
      <c r="J752" s="310">
        <v>4.78</v>
      </c>
      <c r="K752" s="310">
        <v>4.78</v>
      </c>
      <c r="L752" s="310">
        <v>4.78</v>
      </c>
    </row>
    <row r="753" spans="1:12" ht="15" hidden="1" customHeight="1">
      <c r="A753" t="s">
        <v>502</v>
      </c>
      <c r="B753" t="s">
        <v>502</v>
      </c>
      <c r="C753" t="s">
        <v>1433</v>
      </c>
      <c r="D753" t="s">
        <v>607</v>
      </c>
      <c r="E753" t="s">
        <v>560</v>
      </c>
      <c r="F753" s="304">
        <v>1</v>
      </c>
      <c r="G753" t="s">
        <v>4</v>
      </c>
      <c r="H753" s="304">
        <v>1</v>
      </c>
      <c r="I753" t="s">
        <v>1159</v>
      </c>
      <c r="J753" s="310">
        <v>13.395</v>
      </c>
      <c r="K753" s="310">
        <v>13.395</v>
      </c>
      <c r="L753" s="310">
        <v>13.395</v>
      </c>
    </row>
    <row r="754" spans="1:12" ht="15" customHeight="1">
      <c r="A754" t="s">
        <v>502</v>
      </c>
      <c r="B754" t="s">
        <v>502</v>
      </c>
      <c r="C754" t="s">
        <v>674</v>
      </c>
      <c r="D754" t="s">
        <v>607</v>
      </c>
      <c r="E754" t="s">
        <v>561</v>
      </c>
      <c r="F754" s="304">
        <v>1</v>
      </c>
      <c r="G754" t="s">
        <v>4</v>
      </c>
      <c r="H754" s="304">
        <v>1</v>
      </c>
      <c r="I754" t="s">
        <v>1158</v>
      </c>
      <c r="J754" s="310">
        <v>5.9</v>
      </c>
      <c r="K754" s="310">
        <v>5.9</v>
      </c>
      <c r="L754" s="310">
        <v>5.9</v>
      </c>
    </row>
    <row r="755" spans="1:12" ht="15" customHeight="1">
      <c r="A755" t="s">
        <v>502</v>
      </c>
      <c r="B755" t="s">
        <v>502</v>
      </c>
      <c r="C755" t="s">
        <v>1434</v>
      </c>
      <c r="D755" t="s">
        <v>607</v>
      </c>
      <c r="E755" t="s">
        <v>561</v>
      </c>
      <c r="F755" s="304">
        <v>0.5</v>
      </c>
      <c r="G755" t="s">
        <v>6</v>
      </c>
      <c r="H755" s="304">
        <v>0.5</v>
      </c>
      <c r="I755" t="s">
        <v>1158</v>
      </c>
      <c r="J755" s="310">
        <v>23.9</v>
      </c>
      <c r="K755" s="310">
        <v>11.95</v>
      </c>
      <c r="L755" s="310">
        <v>11.95</v>
      </c>
    </row>
    <row r="756" spans="1:12" ht="15" customHeight="1">
      <c r="A756" t="s">
        <v>502</v>
      </c>
      <c r="B756" t="s">
        <v>502</v>
      </c>
      <c r="C756" t="s">
        <v>675</v>
      </c>
      <c r="D756" t="s">
        <v>607</v>
      </c>
      <c r="E756" t="s">
        <v>561</v>
      </c>
      <c r="F756" s="304">
        <v>0.1</v>
      </c>
      <c r="G756" t="s">
        <v>6</v>
      </c>
      <c r="H756" s="304">
        <v>0.1</v>
      </c>
      <c r="I756" t="s">
        <v>1158</v>
      </c>
      <c r="J756" s="310">
        <v>2</v>
      </c>
      <c r="K756" s="310">
        <v>0.2</v>
      </c>
      <c r="L756" s="310">
        <v>0.2</v>
      </c>
    </row>
    <row r="757" spans="1:12" ht="15" customHeight="1">
      <c r="A757" t="s">
        <v>502</v>
      </c>
      <c r="B757" t="s">
        <v>502</v>
      </c>
      <c r="C757" t="s">
        <v>1435</v>
      </c>
      <c r="D757" t="s">
        <v>607</v>
      </c>
      <c r="E757" t="s">
        <v>561</v>
      </c>
      <c r="F757" s="304">
        <v>1</v>
      </c>
      <c r="G757" t="s">
        <v>4</v>
      </c>
      <c r="H757" s="304">
        <v>1</v>
      </c>
      <c r="I757" t="s">
        <v>1158</v>
      </c>
      <c r="J757" s="310">
        <v>0.86399999999999999</v>
      </c>
      <c r="K757" s="310">
        <v>0.86399999999999999</v>
      </c>
      <c r="L757" s="310">
        <v>0.86399999999999999</v>
      </c>
    </row>
    <row r="758" spans="1:12" ht="15" customHeight="1">
      <c r="A758" t="s">
        <v>502</v>
      </c>
      <c r="B758" t="s">
        <v>502</v>
      </c>
      <c r="C758" t="s">
        <v>676</v>
      </c>
      <c r="D758" t="s">
        <v>607</v>
      </c>
      <c r="E758" t="s">
        <v>561</v>
      </c>
      <c r="F758" s="304">
        <v>0.1</v>
      </c>
      <c r="G758" t="s">
        <v>6</v>
      </c>
      <c r="H758" s="304">
        <v>0.1</v>
      </c>
      <c r="I758" t="s">
        <v>1158</v>
      </c>
      <c r="J758" s="310">
        <v>11.419</v>
      </c>
      <c r="K758" s="310">
        <v>1.1419999999999999</v>
      </c>
      <c r="L758" s="310">
        <v>1.1419999999999999</v>
      </c>
    </row>
    <row r="759" spans="1:12" ht="15" customHeight="1">
      <c r="A759" t="s">
        <v>502</v>
      </c>
      <c r="B759" t="s">
        <v>502</v>
      </c>
      <c r="C759" t="s">
        <v>1436</v>
      </c>
      <c r="D759" t="s">
        <v>607</v>
      </c>
      <c r="E759" t="s">
        <v>561</v>
      </c>
      <c r="F759" s="304">
        <v>1</v>
      </c>
      <c r="G759" t="s">
        <v>4</v>
      </c>
      <c r="H759" s="304">
        <v>0.49980000000000002</v>
      </c>
      <c r="I759" t="s">
        <v>1158</v>
      </c>
      <c r="J759" s="310">
        <v>5</v>
      </c>
      <c r="K759" s="310">
        <v>5</v>
      </c>
      <c r="L759" s="310">
        <v>2.4990000000000001</v>
      </c>
    </row>
    <row r="760" spans="1:12" ht="15" customHeight="1">
      <c r="A760" t="s">
        <v>502</v>
      </c>
      <c r="B760" t="s">
        <v>502</v>
      </c>
      <c r="C760" t="s">
        <v>677</v>
      </c>
      <c r="D760" t="s">
        <v>607</v>
      </c>
      <c r="E760" t="s">
        <v>561</v>
      </c>
      <c r="F760" s="304">
        <v>0.2</v>
      </c>
      <c r="G760" t="s">
        <v>6</v>
      </c>
      <c r="H760" s="304">
        <v>0.2</v>
      </c>
      <c r="I760" t="s">
        <v>1158</v>
      </c>
      <c r="J760" s="310">
        <v>2.82</v>
      </c>
      <c r="K760" s="310">
        <v>0.56399999999999995</v>
      </c>
      <c r="L760" s="310">
        <v>0.56399999999999995</v>
      </c>
    </row>
    <row r="761" spans="1:12" ht="15" customHeight="1">
      <c r="A761" t="s">
        <v>502</v>
      </c>
      <c r="B761" t="s">
        <v>502</v>
      </c>
      <c r="C761" t="s">
        <v>957</v>
      </c>
      <c r="D761" t="s">
        <v>607</v>
      </c>
      <c r="E761" t="s">
        <v>561</v>
      </c>
      <c r="F761" s="304">
        <v>0.2</v>
      </c>
      <c r="G761" t="s">
        <v>6</v>
      </c>
      <c r="H761" s="304">
        <v>0.2</v>
      </c>
      <c r="I761" t="s">
        <v>1158</v>
      </c>
      <c r="J761" s="310">
        <v>7.99</v>
      </c>
      <c r="K761" s="310">
        <v>1.5980000000000001</v>
      </c>
      <c r="L761" s="310">
        <v>1.5980000000000001</v>
      </c>
    </row>
    <row r="762" spans="1:12" ht="15" customHeight="1">
      <c r="A762" t="s">
        <v>502</v>
      </c>
      <c r="B762" t="s">
        <v>502</v>
      </c>
      <c r="C762" t="s">
        <v>1437</v>
      </c>
      <c r="D762" t="s">
        <v>607</v>
      </c>
      <c r="E762" t="s">
        <v>561</v>
      </c>
      <c r="F762" s="304">
        <v>1</v>
      </c>
      <c r="G762" t="s">
        <v>4</v>
      </c>
      <c r="H762" s="304">
        <v>1</v>
      </c>
      <c r="I762" t="s">
        <v>1158</v>
      </c>
      <c r="J762" s="310">
        <v>0.1</v>
      </c>
      <c r="K762" s="310">
        <v>0.1</v>
      </c>
      <c r="L762" s="310">
        <v>0.1</v>
      </c>
    </row>
    <row r="763" spans="1:12" ht="15" customHeight="1">
      <c r="A763" t="s">
        <v>502</v>
      </c>
      <c r="B763" t="s">
        <v>502</v>
      </c>
      <c r="C763" t="s">
        <v>1438</v>
      </c>
      <c r="D763" t="s">
        <v>607</v>
      </c>
      <c r="E763" t="s">
        <v>561</v>
      </c>
      <c r="F763" s="304">
        <v>1</v>
      </c>
      <c r="G763" t="s">
        <v>4</v>
      </c>
      <c r="H763" s="304">
        <v>1</v>
      </c>
      <c r="I763" t="s">
        <v>1158</v>
      </c>
      <c r="J763" s="310">
        <v>0.1</v>
      </c>
      <c r="K763" s="310">
        <v>0.1</v>
      </c>
      <c r="L763" s="310">
        <v>0.1</v>
      </c>
    </row>
    <row r="764" spans="1:12" ht="15" customHeight="1">
      <c r="A764" t="s">
        <v>502</v>
      </c>
      <c r="B764" t="s">
        <v>502</v>
      </c>
      <c r="C764" t="s">
        <v>678</v>
      </c>
      <c r="D764" t="s">
        <v>607</v>
      </c>
      <c r="E764" t="s">
        <v>561</v>
      </c>
      <c r="F764" s="304">
        <v>0.34960000000000002</v>
      </c>
      <c r="G764" t="s">
        <v>6</v>
      </c>
      <c r="H764" s="304">
        <v>0.34960000000000002</v>
      </c>
      <c r="I764" t="s">
        <v>1158</v>
      </c>
      <c r="J764" s="310">
        <v>10.836</v>
      </c>
      <c r="K764" s="310">
        <v>3.7879999999999998</v>
      </c>
      <c r="L764" s="310">
        <v>3.7879999999999998</v>
      </c>
    </row>
    <row r="765" spans="1:12" ht="15" customHeight="1">
      <c r="A765" t="s">
        <v>502</v>
      </c>
      <c r="B765" t="s">
        <v>502</v>
      </c>
      <c r="C765" t="s">
        <v>1439</v>
      </c>
      <c r="D765" t="s">
        <v>607</v>
      </c>
      <c r="E765" t="s">
        <v>561</v>
      </c>
      <c r="F765" s="304">
        <v>1</v>
      </c>
      <c r="G765" t="s">
        <v>4</v>
      </c>
      <c r="H765" s="304">
        <v>1</v>
      </c>
      <c r="I765" t="s">
        <v>1158</v>
      </c>
      <c r="J765" s="310">
        <v>4.5940000000000003</v>
      </c>
      <c r="K765" s="310">
        <v>4.5940000000000003</v>
      </c>
      <c r="L765" s="310">
        <v>4.5940000000000003</v>
      </c>
    </row>
    <row r="766" spans="1:12" ht="15" customHeight="1">
      <c r="A766" t="s">
        <v>502</v>
      </c>
      <c r="B766" t="s">
        <v>502</v>
      </c>
      <c r="C766" t="s">
        <v>1440</v>
      </c>
      <c r="D766" t="s">
        <v>607</v>
      </c>
      <c r="E766" t="s">
        <v>561</v>
      </c>
      <c r="F766" s="304">
        <v>1</v>
      </c>
      <c r="G766" t="s">
        <v>4</v>
      </c>
      <c r="H766" s="304">
        <v>1</v>
      </c>
      <c r="I766" t="s">
        <v>1158</v>
      </c>
      <c r="J766" s="310">
        <v>0.1</v>
      </c>
      <c r="K766" s="310">
        <v>0.1</v>
      </c>
      <c r="L766" s="310">
        <v>0.1</v>
      </c>
    </row>
    <row r="767" spans="1:12" ht="15" customHeight="1">
      <c r="A767" t="s">
        <v>502</v>
      </c>
      <c r="B767" t="s">
        <v>502</v>
      </c>
      <c r="C767" t="s">
        <v>1441</v>
      </c>
      <c r="D767" t="s">
        <v>607</v>
      </c>
      <c r="E767" t="s">
        <v>561</v>
      </c>
      <c r="F767" s="304">
        <v>1</v>
      </c>
      <c r="G767" t="s">
        <v>4</v>
      </c>
      <c r="H767" s="304">
        <v>1</v>
      </c>
      <c r="I767" t="s">
        <v>1158</v>
      </c>
      <c r="J767" s="310">
        <v>7.2999999999999995E-2</v>
      </c>
      <c r="K767" s="310">
        <v>7.2999999999999995E-2</v>
      </c>
      <c r="L767" s="310">
        <v>7.2999999999999995E-2</v>
      </c>
    </row>
    <row r="768" spans="1:12" ht="15" customHeight="1">
      <c r="A768" t="s">
        <v>502</v>
      </c>
      <c r="B768" t="s">
        <v>502</v>
      </c>
      <c r="C768" t="s">
        <v>1442</v>
      </c>
      <c r="D768" t="s">
        <v>607</v>
      </c>
      <c r="E768" t="s">
        <v>561</v>
      </c>
      <c r="F768" s="304">
        <v>1</v>
      </c>
      <c r="G768" t="s">
        <v>4</v>
      </c>
      <c r="H768" s="304">
        <v>1</v>
      </c>
      <c r="I768" t="s">
        <v>1158</v>
      </c>
      <c r="J768" s="310">
        <v>0.24099999999999999</v>
      </c>
      <c r="K768" s="310">
        <v>0.24099999999999999</v>
      </c>
      <c r="L768" s="310">
        <v>0.24099999999999999</v>
      </c>
    </row>
    <row r="769" spans="1:12" ht="15" customHeight="1">
      <c r="A769" t="s">
        <v>502</v>
      </c>
      <c r="B769" t="s">
        <v>502</v>
      </c>
      <c r="C769" t="s">
        <v>1443</v>
      </c>
      <c r="D769" t="s">
        <v>607</v>
      </c>
      <c r="E769" t="s">
        <v>561</v>
      </c>
      <c r="F769" s="304">
        <v>1</v>
      </c>
      <c r="G769" t="s">
        <v>4</v>
      </c>
      <c r="H769" s="304">
        <v>1</v>
      </c>
      <c r="I769" t="s">
        <v>1158</v>
      </c>
      <c r="J769" s="310">
        <v>1.46</v>
      </c>
      <c r="K769" s="310">
        <v>1.46</v>
      </c>
      <c r="L769" s="310">
        <v>1.46</v>
      </c>
    </row>
    <row r="770" spans="1:12" ht="15" customHeight="1">
      <c r="A770" t="s">
        <v>502</v>
      </c>
      <c r="B770" t="s">
        <v>502</v>
      </c>
      <c r="C770" t="s">
        <v>1444</v>
      </c>
      <c r="D770" t="s">
        <v>607</v>
      </c>
      <c r="E770" t="s">
        <v>561</v>
      </c>
      <c r="F770" s="304">
        <v>1</v>
      </c>
      <c r="G770" t="s">
        <v>4</v>
      </c>
      <c r="H770" s="304">
        <v>1</v>
      </c>
      <c r="I770" t="s">
        <v>1158</v>
      </c>
      <c r="J770" s="310">
        <v>0.64500000000000002</v>
      </c>
      <c r="K770" s="310">
        <v>0.64500000000000002</v>
      </c>
      <c r="L770" s="310">
        <v>0.64500000000000002</v>
      </c>
    </row>
    <row r="771" spans="1:12" ht="15" customHeight="1">
      <c r="A771" t="s">
        <v>502</v>
      </c>
      <c r="B771" t="s">
        <v>502</v>
      </c>
      <c r="C771" t="s">
        <v>679</v>
      </c>
      <c r="D771" t="s">
        <v>607</v>
      </c>
      <c r="E771" t="s">
        <v>561</v>
      </c>
      <c r="F771" s="304">
        <v>0.1</v>
      </c>
      <c r="G771" t="s">
        <v>6</v>
      </c>
      <c r="H771" s="304">
        <v>0.1</v>
      </c>
      <c r="I771" t="s">
        <v>1158</v>
      </c>
      <c r="J771" s="310">
        <v>9.99</v>
      </c>
      <c r="K771" s="310">
        <v>0.999</v>
      </c>
      <c r="L771" s="310">
        <v>0.999</v>
      </c>
    </row>
    <row r="772" spans="1:12" ht="15" hidden="1" customHeight="1">
      <c r="A772" t="s">
        <v>502</v>
      </c>
      <c r="B772" t="s">
        <v>502</v>
      </c>
      <c r="C772" t="s">
        <v>1445</v>
      </c>
      <c r="D772" t="s">
        <v>607</v>
      </c>
      <c r="E772" t="s">
        <v>561</v>
      </c>
      <c r="F772" s="304">
        <v>1</v>
      </c>
      <c r="G772" t="s">
        <v>4</v>
      </c>
      <c r="H772" s="304">
        <v>0.49980000000000002</v>
      </c>
      <c r="I772" t="s">
        <v>1159</v>
      </c>
      <c r="J772" s="310">
        <v>1.8</v>
      </c>
      <c r="K772" s="310">
        <v>1.8</v>
      </c>
      <c r="L772" s="310">
        <v>0.9</v>
      </c>
    </row>
    <row r="773" spans="1:12" ht="15" customHeight="1">
      <c r="A773" t="s">
        <v>502</v>
      </c>
      <c r="B773" t="s">
        <v>502</v>
      </c>
      <c r="C773" t="s">
        <v>1446</v>
      </c>
      <c r="D773" t="s">
        <v>607</v>
      </c>
      <c r="E773" t="s">
        <v>561</v>
      </c>
      <c r="F773" s="304">
        <v>1</v>
      </c>
      <c r="G773" t="s">
        <v>4</v>
      </c>
      <c r="H773" s="304">
        <v>1</v>
      </c>
      <c r="I773" t="s">
        <v>1158</v>
      </c>
      <c r="J773" s="310">
        <v>0.193</v>
      </c>
      <c r="K773" s="310">
        <v>0.193</v>
      </c>
      <c r="L773" s="310">
        <v>0.193</v>
      </c>
    </row>
    <row r="774" spans="1:12" ht="15" customHeight="1">
      <c r="A774" t="s">
        <v>502</v>
      </c>
      <c r="B774" t="s">
        <v>502</v>
      </c>
      <c r="C774" t="s">
        <v>1447</v>
      </c>
      <c r="D774" t="s">
        <v>607</v>
      </c>
      <c r="E774" t="s">
        <v>561</v>
      </c>
      <c r="F774" s="304">
        <v>1</v>
      </c>
      <c r="G774" t="s">
        <v>4</v>
      </c>
      <c r="H774" s="304">
        <v>0.5</v>
      </c>
      <c r="I774" t="s">
        <v>1158</v>
      </c>
      <c r="J774" s="310">
        <v>0.74199999999999999</v>
      </c>
      <c r="K774" s="310">
        <v>0.74199999999999999</v>
      </c>
      <c r="L774" s="310">
        <v>0.371</v>
      </c>
    </row>
    <row r="775" spans="1:12" ht="15" customHeight="1">
      <c r="A775" t="s">
        <v>502</v>
      </c>
      <c r="B775" t="s">
        <v>502</v>
      </c>
      <c r="C775" t="s">
        <v>1448</v>
      </c>
      <c r="D775" t="s">
        <v>607</v>
      </c>
      <c r="E775" t="s">
        <v>561</v>
      </c>
      <c r="F775" s="304">
        <v>1</v>
      </c>
      <c r="G775" t="s">
        <v>4</v>
      </c>
      <c r="H775" s="304">
        <v>0.49980000000000002</v>
      </c>
      <c r="I775" t="s">
        <v>1158</v>
      </c>
      <c r="J775" s="310">
        <v>2.2000000000000002</v>
      </c>
      <c r="K775" s="310">
        <v>2.2000000000000002</v>
      </c>
      <c r="L775" s="310">
        <v>1.1000000000000001</v>
      </c>
    </row>
    <row r="776" spans="1:12" ht="15" customHeight="1">
      <c r="A776" t="s">
        <v>502</v>
      </c>
      <c r="B776" t="s">
        <v>502</v>
      </c>
      <c r="C776" t="s">
        <v>1449</v>
      </c>
      <c r="D776" t="s">
        <v>607</v>
      </c>
      <c r="E776" t="s">
        <v>561</v>
      </c>
      <c r="F776" s="304">
        <v>1</v>
      </c>
      <c r="G776" t="s">
        <v>4</v>
      </c>
      <c r="H776" s="304">
        <v>1</v>
      </c>
      <c r="I776" t="s">
        <v>1158</v>
      </c>
      <c r="J776" s="310">
        <v>0.45</v>
      </c>
      <c r="K776" s="310">
        <v>0.45</v>
      </c>
      <c r="L776" s="310">
        <v>0.45</v>
      </c>
    </row>
    <row r="777" spans="1:12" ht="15" hidden="1" customHeight="1">
      <c r="A777" t="s">
        <v>502</v>
      </c>
      <c r="B777" t="s">
        <v>502</v>
      </c>
      <c r="C777" t="s">
        <v>1450</v>
      </c>
      <c r="D777" t="s">
        <v>607</v>
      </c>
      <c r="E777" t="s">
        <v>561</v>
      </c>
      <c r="F777" s="304">
        <v>1</v>
      </c>
      <c r="G777" t="s">
        <v>4</v>
      </c>
      <c r="H777" s="304">
        <v>1</v>
      </c>
      <c r="I777" t="s">
        <v>1159</v>
      </c>
      <c r="J777" s="310">
        <v>0.25</v>
      </c>
      <c r="K777" s="310">
        <v>0.25</v>
      </c>
      <c r="L777" s="310">
        <v>0.25</v>
      </c>
    </row>
    <row r="778" spans="1:12" ht="15" customHeight="1">
      <c r="A778" t="s">
        <v>502</v>
      </c>
      <c r="B778" t="s">
        <v>502</v>
      </c>
      <c r="C778" t="s">
        <v>508</v>
      </c>
      <c r="D778" t="s">
        <v>607</v>
      </c>
      <c r="E778" t="s">
        <v>561</v>
      </c>
      <c r="F778" s="304">
        <v>1</v>
      </c>
      <c r="G778" t="s">
        <v>4</v>
      </c>
      <c r="H778" s="304">
        <v>0.49980000000000002</v>
      </c>
      <c r="I778" t="s">
        <v>1158</v>
      </c>
      <c r="J778" s="310">
        <v>1.2</v>
      </c>
      <c r="K778" s="310">
        <v>1.2</v>
      </c>
      <c r="L778" s="310">
        <v>0.6</v>
      </c>
    </row>
    <row r="779" spans="1:12" ht="15" hidden="1" customHeight="1">
      <c r="A779" t="s">
        <v>502</v>
      </c>
      <c r="B779" t="s">
        <v>502</v>
      </c>
      <c r="C779" t="s">
        <v>1451</v>
      </c>
      <c r="D779" t="s">
        <v>607</v>
      </c>
      <c r="E779" t="s">
        <v>561</v>
      </c>
      <c r="F779" s="304">
        <v>1</v>
      </c>
      <c r="G779" t="s">
        <v>4</v>
      </c>
      <c r="H779" s="304">
        <v>1</v>
      </c>
      <c r="I779" t="s">
        <v>1159</v>
      </c>
      <c r="J779" s="310">
        <v>5</v>
      </c>
      <c r="K779" s="310">
        <v>5</v>
      </c>
      <c r="L779" s="310">
        <v>5</v>
      </c>
    </row>
    <row r="780" spans="1:12" ht="15" customHeight="1">
      <c r="A780" t="s">
        <v>502</v>
      </c>
      <c r="B780" t="s">
        <v>502</v>
      </c>
      <c r="C780" t="s">
        <v>1452</v>
      </c>
      <c r="D780" t="s">
        <v>607</v>
      </c>
      <c r="E780" t="s">
        <v>561</v>
      </c>
      <c r="F780" s="304">
        <v>1</v>
      </c>
      <c r="G780" t="s">
        <v>4</v>
      </c>
      <c r="H780" s="304">
        <v>1</v>
      </c>
      <c r="I780" t="s">
        <v>1158</v>
      </c>
      <c r="J780" s="310">
        <v>1.4079999999999999</v>
      </c>
      <c r="K780" s="310">
        <v>1.4079999999999999</v>
      </c>
      <c r="L780" s="310">
        <v>1.4079999999999999</v>
      </c>
    </row>
    <row r="781" spans="1:12" ht="15" customHeight="1">
      <c r="A781" t="s">
        <v>502</v>
      </c>
      <c r="B781" t="s">
        <v>502</v>
      </c>
      <c r="C781" t="s">
        <v>1453</v>
      </c>
      <c r="D781" t="s">
        <v>607</v>
      </c>
      <c r="E781" t="s">
        <v>561</v>
      </c>
      <c r="F781" s="304">
        <v>1</v>
      </c>
      <c r="G781" t="s">
        <v>4</v>
      </c>
      <c r="H781" s="304">
        <v>0.55000000000000004</v>
      </c>
      <c r="I781" t="s">
        <v>1158</v>
      </c>
      <c r="J781" s="310">
        <v>1.3939999999999999</v>
      </c>
      <c r="K781" s="310">
        <v>1.3939999999999999</v>
      </c>
      <c r="L781" s="310">
        <v>0.76700000000000002</v>
      </c>
    </row>
    <row r="782" spans="1:12" ht="15" customHeight="1">
      <c r="A782" t="s">
        <v>502</v>
      </c>
      <c r="B782" t="s">
        <v>502</v>
      </c>
      <c r="C782" t="s">
        <v>1453</v>
      </c>
      <c r="D782" t="s">
        <v>607</v>
      </c>
      <c r="E782" t="s">
        <v>561</v>
      </c>
      <c r="F782" s="304">
        <v>1</v>
      </c>
      <c r="G782" t="s">
        <v>4</v>
      </c>
      <c r="H782" s="304">
        <v>1</v>
      </c>
      <c r="I782" t="s">
        <v>1158</v>
      </c>
      <c r="J782" s="310">
        <v>1.6140000000000001</v>
      </c>
      <c r="K782" s="310">
        <v>1.6140000000000001</v>
      </c>
      <c r="L782" s="310">
        <v>1.6140000000000001</v>
      </c>
    </row>
    <row r="783" spans="1:12" ht="15" hidden="1" customHeight="1">
      <c r="A783" t="s">
        <v>502</v>
      </c>
      <c r="B783" t="s">
        <v>502</v>
      </c>
      <c r="C783" t="s">
        <v>1453</v>
      </c>
      <c r="D783" t="s">
        <v>607</v>
      </c>
      <c r="E783" t="s">
        <v>561</v>
      </c>
      <c r="F783" s="304">
        <v>1</v>
      </c>
      <c r="G783" t="s">
        <v>4</v>
      </c>
      <c r="H783" s="304">
        <v>1</v>
      </c>
      <c r="I783" t="s">
        <v>1159</v>
      </c>
      <c r="J783" s="310">
        <v>1.1299999999999999</v>
      </c>
      <c r="K783" s="310">
        <v>1.1299999999999999</v>
      </c>
      <c r="L783" s="310">
        <v>1.1299999999999999</v>
      </c>
    </row>
    <row r="784" spans="1:12" ht="15" customHeight="1">
      <c r="A784" t="s">
        <v>502</v>
      </c>
      <c r="B784" t="s">
        <v>502</v>
      </c>
      <c r="C784" t="s">
        <v>1454</v>
      </c>
      <c r="D784" t="s">
        <v>607</v>
      </c>
      <c r="E784" t="s">
        <v>561</v>
      </c>
      <c r="F784" s="304">
        <v>1</v>
      </c>
      <c r="G784" t="s">
        <v>4</v>
      </c>
      <c r="H784" s="304">
        <v>1</v>
      </c>
      <c r="I784" t="s">
        <v>1158</v>
      </c>
      <c r="J784" s="310">
        <v>1.3440000000000001</v>
      </c>
      <c r="K784" s="310">
        <v>1.3440000000000001</v>
      </c>
      <c r="L784" s="310">
        <v>1.3440000000000001</v>
      </c>
    </row>
    <row r="785" spans="1:12" ht="15" customHeight="1">
      <c r="A785" t="s">
        <v>502</v>
      </c>
      <c r="B785" t="s">
        <v>502</v>
      </c>
      <c r="C785" t="s">
        <v>1455</v>
      </c>
      <c r="D785" t="s">
        <v>607</v>
      </c>
      <c r="E785" t="s">
        <v>561</v>
      </c>
      <c r="F785" s="304">
        <v>1</v>
      </c>
      <c r="G785" t="s">
        <v>4</v>
      </c>
      <c r="H785" s="304">
        <v>1</v>
      </c>
      <c r="I785" t="s">
        <v>1158</v>
      </c>
      <c r="J785" s="310">
        <v>0.27</v>
      </c>
      <c r="K785" s="310">
        <v>0.27</v>
      </c>
      <c r="L785" s="310">
        <v>0.27</v>
      </c>
    </row>
    <row r="786" spans="1:12" ht="15" hidden="1" customHeight="1">
      <c r="A786" t="s">
        <v>502</v>
      </c>
      <c r="B786" t="s">
        <v>502</v>
      </c>
      <c r="C786" t="s">
        <v>1456</v>
      </c>
      <c r="D786" t="s">
        <v>607</v>
      </c>
      <c r="E786" t="s">
        <v>561</v>
      </c>
      <c r="F786" s="304">
        <v>1</v>
      </c>
      <c r="G786" t="s">
        <v>4</v>
      </c>
      <c r="H786" s="304">
        <v>1</v>
      </c>
      <c r="I786" t="s">
        <v>1159</v>
      </c>
      <c r="J786" s="310">
        <v>0.5</v>
      </c>
      <c r="K786" s="310">
        <v>0.5</v>
      </c>
      <c r="L786" s="310">
        <v>0.5</v>
      </c>
    </row>
    <row r="787" spans="1:12" ht="15" customHeight="1">
      <c r="A787" t="s">
        <v>502</v>
      </c>
      <c r="B787" t="s">
        <v>502</v>
      </c>
      <c r="C787" t="s">
        <v>1457</v>
      </c>
      <c r="D787" t="s">
        <v>607</v>
      </c>
      <c r="E787" t="s">
        <v>561</v>
      </c>
      <c r="F787" s="304">
        <v>1</v>
      </c>
      <c r="G787" t="s">
        <v>4</v>
      </c>
      <c r="H787" s="304">
        <v>1</v>
      </c>
      <c r="I787" t="s">
        <v>1158</v>
      </c>
      <c r="J787" s="310">
        <v>0.1</v>
      </c>
      <c r="K787" s="310">
        <v>0.1</v>
      </c>
      <c r="L787" s="310">
        <v>0.1</v>
      </c>
    </row>
    <row r="788" spans="1:12" ht="15" customHeight="1">
      <c r="A788" t="s">
        <v>502</v>
      </c>
      <c r="B788" t="s">
        <v>502</v>
      </c>
      <c r="C788" t="s">
        <v>1458</v>
      </c>
      <c r="D788" t="s">
        <v>607</v>
      </c>
      <c r="E788" t="s">
        <v>561</v>
      </c>
      <c r="F788" s="304">
        <v>1</v>
      </c>
      <c r="G788" t="s">
        <v>4</v>
      </c>
      <c r="H788" s="304">
        <v>1</v>
      </c>
      <c r="I788" t="s">
        <v>1158</v>
      </c>
      <c r="J788" s="310">
        <v>0.1</v>
      </c>
      <c r="K788" s="310">
        <v>0.1</v>
      </c>
      <c r="L788" s="310">
        <v>0.1</v>
      </c>
    </row>
    <row r="789" spans="1:12" ht="15" hidden="1" customHeight="1">
      <c r="A789" t="s">
        <v>502</v>
      </c>
      <c r="B789" t="s">
        <v>502</v>
      </c>
      <c r="C789" t="s">
        <v>1459</v>
      </c>
      <c r="D789" t="s">
        <v>607</v>
      </c>
      <c r="E789" t="s">
        <v>561</v>
      </c>
      <c r="F789" s="304">
        <v>1</v>
      </c>
      <c r="G789" t="s">
        <v>4</v>
      </c>
      <c r="H789" s="304">
        <v>1</v>
      </c>
      <c r="I789" t="s">
        <v>1159</v>
      </c>
      <c r="J789" s="310">
        <v>0.25</v>
      </c>
      <c r="K789" s="310">
        <v>0.25</v>
      </c>
      <c r="L789" s="310">
        <v>0.25</v>
      </c>
    </row>
    <row r="790" spans="1:12" ht="15" customHeight="1">
      <c r="A790" t="s">
        <v>502</v>
      </c>
      <c r="B790" t="s">
        <v>502</v>
      </c>
      <c r="C790" t="s">
        <v>1460</v>
      </c>
      <c r="D790" t="s">
        <v>607</v>
      </c>
      <c r="E790" t="s">
        <v>561</v>
      </c>
      <c r="F790" s="304">
        <v>1</v>
      </c>
      <c r="G790" t="s">
        <v>4</v>
      </c>
      <c r="H790" s="304">
        <v>1</v>
      </c>
      <c r="I790" t="s">
        <v>1158</v>
      </c>
      <c r="J790" s="310">
        <v>0.22800000000000001</v>
      </c>
      <c r="K790" s="310">
        <v>0.22800000000000001</v>
      </c>
      <c r="L790" s="310">
        <v>0.22800000000000001</v>
      </c>
    </row>
    <row r="791" spans="1:12" ht="15" hidden="1" customHeight="1">
      <c r="A791" t="s">
        <v>502</v>
      </c>
      <c r="B791" t="s">
        <v>502</v>
      </c>
      <c r="C791" t="s">
        <v>1461</v>
      </c>
      <c r="D791" t="s">
        <v>607</v>
      </c>
      <c r="E791" t="s">
        <v>561</v>
      </c>
      <c r="F791" s="304">
        <v>1</v>
      </c>
      <c r="G791" t="s">
        <v>4</v>
      </c>
      <c r="H791" s="304">
        <v>0.49980000000000002</v>
      </c>
      <c r="I791" t="s">
        <v>1159</v>
      </c>
      <c r="J791" s="310">
        <v>3.04</v>
      </c>
      <c r="K791" s="310">
        <v>3.04</v>
      </c>
      <c r="L791" s="310">
        <v>1.5189999999999999</v>
      </c>
    </row>
    <row r="792" spans="1:12" ht="15" customHeight="1">
      <c r="A792" t="s">
        <v>502</v>
      </c>
      <c r="B792" t="s">
        <v>502</v>
      </c>
      <c r="C792" t="s">
        <v>1462</v>
      </c>
      <c r="D792" t="s">
        <v>607</v>
      </c>
      <c r="E792" t="s">
        <v>561</v>
      </c>
      <c r="F792" s="304">
        <v>1</v>
      </c>
      <c r="G792" t="s">
        <v>4</v>
      </c>
      <c r="H792" s="304">
        <v>1</v>
      </c>
      <c r="I792" t="s">
        <v>1158</v>
      </c>
      <c r="J792" s="310">
        <v>0.88900000000000001</v>
      </c>
      <c r="K792" s="310">
        <v>0.88900000000000001</v>
      </c>
      <c r="L792" s="310">
        <v>0.88900000000000001</v>
      </c>
    </row>
    <row r="793" spans="1:12" ht="15" customHeight="1">
      <c r="A793" t="s">
        <v>502</v>
      </c>
      <c r="B793" t="s">
        <v>502</v>
      </c>
      <c r="C793" t="s">
        <v>1463</v>
      </c>
      <c r="D793" t="s">
        <v>607</v>
      </c>
      <c r="E793" t="s">
        <v>561</v>
      </c>
      <c r="F793" s="304">
        <v>1</v>
      </c>
      <c r="G793" t="s">
        <v>4</v>
      </c>
      <c r="H793" s="304">
        <v>1</v>
      </c>
      <c r="I793" t="s">
        <v>1158</v>
      </c>
      <c r="J793" s="310">
        <v>0.27</v>
      </c>
      <c r="K793" s="310">
        <v>0.27</v>
      </c>
      <c r="L793" s="310">
        <v>0.27</v>
      </c>
    </row>
    <row r="794" spans="1:12" ht="15" hidden="1" customHeight="1">
      <c r="A794" t="s">
        <v>502</v>
      </c>
      <c r="B794" t="s">
        <v>502</v>
      </c>
      <c r="C794" t="s">
        <v>1464</v>
      </c>
      <c r="D794" t="s">
        <v>607</v>
      </c>
      <c r="E794" t="s">
        <v>561</v>
      </c>
      <c r="F794" s="304">
        <v>1</v>
      </c>
      <c r="G794" t="s">
        <v>4</v>
      </c>
      <c r="H794" s="304">
        <v>1</v>
      </c>
      <c r="I794" t="s">
        <v>1159</v>
      </c>
      <c r="J794" s="310">
        <v>0.22</v>
      </c>
      <c r="K794" s="310">
        <v>0.22</v>
      </c>
      <c r="L794" s="310">
        <v>0.22</v>
      </c>
    </row>
    <row r="795" spans="1:12" ht="15" customHeight="1">
      <c r="A795" t="s">
        <v>502</v>
      </c>
      <c r="B795" t="s">
        <v>502</v>
      </c>
      <c r="C795" t="s">
        <v>1465</v>
      </c>
      <c r="D795" t="s">
        <v>607</v>
      </c>
      <c r="E795" t="s">
        <v>561</v>
      </c>
      <c r="F795" s="304">
        <v>1</v>
      </c>
      <c r="G795" t="s">
        <v>4</v>
      </c>
      <c r="H795" s="304">
        <v>0.55000000000000004</v>
      </c>
      <c r="I795" t="s">
        <v>1158</v>
      </c>
      <c r="J795" s="310">
        <v>9.5000000000000001E-2</v>
      </c>
      <c r="K795" s="310">
        <v>9.5000000000000001E-2</v>
      </c>
      <c r="L795" s="310">
        <v>5.1999999999999998E-2</v>
      </c>
    </row>
    <row r="796" spans="1:12" ht="15" hidden="1" customHeight="1">
      <c r="A796" t="s">
        <v>502</v>
      </c>
      <c r="B796" t="s">
        <v>502</v>
      </c>
      <c r="C796" t="s">
        <v>938</v>
      </c>
      <c r="D796" t="s">
        <v>607</v>
      </c>
      <c r="E796" t="s">
        <v>561</v>
      </c>
      <c r="F796" s="304">
        <v>1</v>
      </c>
      <c r="G796" t="s">
        <v>4</v>
      </c>
      <c r="H796" s="304">
        <v>1</v>
      </c>
      <c r="I796" t="s">
        <v>1159</v>
      </c>
      <c r="J796" s="310">
        <v>12</v>
      </c>
      <c r="K796" s="310">
        <v>12</v>
      </c>
      <c r="L796" s="310">
        <v>12</v>
      </c>
    </row>
    <row r="797" spans="1:12" ht="15" customHeight="1">
      <c r="A797" t="s">
        <v>502</v>
      </c>
      <c r="B797" t="s">
        <v>502</v>
      </c>
      <c r="C797" t="s">
        <v>491</v>
      </c>
      <c r="D797" t="s">
        <v>607</v>
      </c>
      <c r="E797" t="s">
        <v>561</v>
      </c>
      <c r="F797" s="304">
        <v>0.17493</v>
      </c>
      <c r="G797" t="s">
        <v>6</v>
      </c>
      <c r="H797" s="304">
        <v>0.17493</v>
      </c>
      <c r="I797" t="s">
        <v>1158</v>
      </c>
      <c r="J797" s="310">
        <v>2.88</v>
      </c>
      <c r="K797" s="310">
        <v>0.504</v>
      </c>
      <c r="L797" s="310">
        <v>0.504</v>
      </c>
    </row>
    <row r="798" spans="1:12" ht="15" customHeight="1">
      <c r="A798" t="s">
        <v>502</v>
      </c>
      <c r="B798" t="s">
        <v>502</v>
      </c>
      <c r="C798" t="s">
        <v>491</v>
      </c>
      <c r="D798" t="s">
        <v>607</v>
      </c>
      <c r="E798" t="s">
        <v>561</v>
      </c>
      <c r="F798" s="304">
        <v>1</v>
      </c>
      <c r="G798" t="s">
        <v>4</v>
      </c>
      <c r="H798" s="304">
        <v>1</v>
      </c>
      <c r="I798" t="s">
        <v>1158</v>
      </c>
      <c r="J798" s="310">
        <v>0.70399999999999996</v>
      </c>
      <c r="K798" s="310">
        <v>0.70399999999999996</v>
      </c>
      <c r="L798" s="310">
        <v>0.70399999999999996</v>
      </c>
    </row>
    <row r="799" spans="1:12">
      <c r="A799" t="s">
        <v>502</v>
      </c>
      <c r="B799" t="s">
        <v>502</v>
      </c>
      <c r="C799" t="s">
        <v>1466</v>
      </c>
      <c r="D799" t="s">
        <v>607</v>
      </c>
      <c r="E799" t="s">
        <v>561</v>
      </c>
      <c r="F799" s="304">
        <v>1</v>
      </c>
      <c r="G799" t="s">
        <v>4</v>
      </c>
      <c r="H799" s="304">
        <v>1</v>
      </c>
      <c r="I799" t="s">
        <v>1158</v>
      </c>
      <c r="J799" s="310">
        <v>9.2999999999999999E-2</v>
      </c>
      <c r="K799" s="310">
        <v>9.2999999999999999E-2</v>
      </c>
      <c r="L799" s="310">
        <v>9.2999999999999999E-2</v>
      </c>
    </row>
    <row r="800" spans="1:12">
      <c r="A800" t="s">
        <v>502</v>
      </c>
      <c r="B800" t="s">
        <v>502</v>
      </c>
      <c r="C800" t="s">
        <v>1467</v>
      </c>
      <c r="D800" t="s">
        <v>607</v>
      </c>
      <c r="E800" t="s">
        <v>561</v>
      </c>
      <c r="F800" s="304">
        <v>1</v>
      </c>
      <c r="G800" t="s">
        <v>4</v>
      </c>
      <c r="H800" s="304">
        <v>1</v>
      </c>
      <c r="I800" t="s">
        <v>1158</v>
      </c>
      <c r="J800" s="310">
        <v>7.8E-2</v>
      </c>
      <c r="K800" s="310">
        <v>7.8E-2</v>
      </c>
      <c r="L800" s="310">
        <v>7.8E-2</v>
      </c>
    </row>
    <row r="801" spans="1:12">
      <c r="A801" t="s">
        <v>502</v>
      </c>
      <c r="B801" t="s">
        <v>502</v>
      </c>
      <c r="C801" t="s">
        <v>1468</v>
      </c>
      <c r="D801" t="s">
        <v>607</v>
      </c>
      <c r="E801" t="s">
        <v>561</v>
      </c>
      <c r="F801" s="304">
        <v>1</v>
      </c>
      <c r="G801" t="s">
        <v>4</v>
      </c>
      <c r="H801" s="304">
        <v>0.76</v>
      </c>
      <c r="I801" t="s">
        <v>1158</v>
      </c>
      <c r="J801" s="310">
        <v>0.19800000000000001</v>
      </c>
      <c r="K801" s="310">
        <v>0.19800000000000001</v>
      </c>
      <c r="L801" s="310">
        <v>0.15</v>
      </c>
    </row>
    <row r="802" spans="1:12">
      <c r="A802" t="s">
        <v>502</v>
      </c>
      <c r="B802" t="s">
        <v>502</v>
      </c>
      <c r="C802" t="s">
        <v>869</v>
      </c>
      <c r="D802" t="s">
        <v>607</v>
      </c>
      <c r="E802" t="s">
        <v>561</v>
      </c>
      <c r="F802" s="304">
        <v>0.5</v>
      </c>
      <c r="G802" t="s">
        <v>6</v>
      </c>
      <c r="H802" s="304">
        <v>0.5</v>
      </c>
      <c r="I802" t="s">
        <v>1158</v>
      </c>
      <c r="J802" s="310">
        <v>13.491</v>
      </c>
      <c r="K802" s="310">
        <v>6.7469999999999999</v>
      </c>
      <c r="L802" s="310">
        <v>6.7469999999999999</v>
      </c>
    </row>
    <row r="803" spans="1:12">
      <c r="A803" t="s">
        <v>502</v>
      </c>
      <c r="B803" t="s">
        <v>502</v>
      </c>
      <c r="C803" t="s">
        <v>680</v>
      </c>
      <c r="D803" t="s">
        <v>607</v>
      </c>
      <c r="E803" t="s">
        <v>561</v>
      </c>
      <c r="F803" s="304">
        <v>0.1</v>
      </c>
      <c r="G803" t="s">
        <v>6</v>
      </c>
      <c r="H803" s="304">
        <v>0.1</v>
      </c>
      <c r="I803" t="s">
        <v>1158</v>
      </c>
      <c r="J803" s="310">
        <v>4.5990000000000002</v>
      </c>
      <c r="K803" s="310">
        <v>0.46</v>
      </c>
      <c r="L803" s="310">
        <v>0.46</v>
      </c>
    </row>
    <row r="804" spans="1:12">
      <c r="A804" t="s">
        <v>502</v>
      </c>
      <c r="B804" t="s">
        <v>502</v>
      </c>
      <c r="C804" t="s">
        <v>1469</v>
      </c>
      <c r="D804" t="s">
        <v>607</v>
      </c>
      <c r="E804" t="s">
        <v>561</v>
      </c>
      <c r="F804" s="304">
        <v>1</v>
      </c>
      <c r="G804" t="s">
        <v>4</v>
      </c>
      <c r="H804" s="304">
        <v>0.76</v>
      </c>
      <c r="I804" t="s">
        <v>1158</v>
      </c>
      <c r="J804" s="310">
        <v>0.27900000000000003</v>
      </c>
      <c r="K804" s="310">
        <v>0.27900000000000003</v>
      </c>
      <c r="L804" s="310">
        <v>0.21199999999999999</v>
      </c>
    </row>
    <row r="805" spans="1:12">
      <c r="A805" t="s">
        <v>502</v>
      </c>
      <c r="B805" t="s">
        <v>502</v>
      </c>
      <c r="C805" t="s">
        <v>440</v>
      </c>
      <c r="D805" t="s">
        <v>607</v>
      </c>
      <c r="E805" t="s">
        <v>561</v>
      </c>
      <c r="F805" s="304">
        <v>1</v>
      </c>
      <c r="G805" t="s">
        <v>4</v>
      </c>
      <c r="H805" s="304">
        <v>1</v>
      </c>
      <c r="I805" t="s">
        <v>1158</v>
      </c>
      <c r="J805" s="310">
        <v>4.67</v>
      </c>
      <c r="K805" s="310">
        <v>4.67</v>
      </c>
      <c r="L805" s="310">
        <v>4.67</v>
      </c>
    </row>
    <row r="806" spans="1:12">
      <c r="A806" t="s">
        <v>502</v>
      </c>
      <c r="B806" t="s">
        <v>502</v>
      </c>
      <c r="C806" t="s">
        <v>700</v>
      </c>
      <c r="D806" t="s">
        <v>1162</v>
      </c>
      <c r="E806" t="s">
        <v>561</v>
      </c>
      <c r="F806" s="304">
        <v>0.5</v>
      </c>
      <c r="G806" t="s">
        <v>6</v>
      </c>
      <c r="H806" s="304">
        <v>0.5</v>
      </c>
      <c r="I806" t="s">
        <v>1158</v>
      </c>
      <c r="J806" s="310">
        <v>14.35</v>
      </c>
      <c r="K806" s="310">
        <v>7.1749999999999998</v>
      </c>
      <c r="L806" s="310">
        <v>7.1749999999999998</v>
      </c>
    </row>
    <row r="807" spans="1:12">
      <c r="A807" t="s">
        <v>502</v>
      </c>
      <c r="B807" t="s">
        <v>502</v>
      </c>
      <c r="C807" t="s">
        <v>701</v>
      </c>
      <c r="D807" t="s">
        <v>1162</v>
      </c>
      <c r="E807" t="s">
        <v>561</v>
      </c>
      <c r="F807" s="304">
        <v>1</v>
      </c>
      <c r="G807" t="s">
        <v>4</v>
      </c>
      <c r="H807" s="304">
        <v>0.49980000000000002</v>
      </c>
      <c r="I807" t="s">
        <v>1158</v>
      </c>
      <c r="J807" s="310">
        <v>42.2</v>
      </c>
      <c r="K807" s="310">
        <v>42.2</v>
      </c>
      <c r="L807" s="310">
        <v>21.091999999999999</v>
      </c>
    </row>
    <row r="808" spans="1:12">
      <c r="A808" t="s">
        <v>502</v>
      </c>
      <c r="B808" t="s">
        <v>502</v>
      </c>
      <c r="C808" t="s">
        <v>1470</v>
      </c>
      <c r="D808" t="s">
        <v>1162</v>
      </c>
      <c r="E808" t="s">
        <v>561</v>
      </c>
      <c r="F808" s="304">
        <v>1</v>
      </c>
      <c r="G808" t="s">
        <v>4</v>
      </c>
      <c r="H808" s="304">
        <v>0.49980000000000002</v>
      </c>
      <c r="I808" t="s">
        <v>1158</v>
      </c>
      <c r="J808" s="310">
        <v>19.2</v>
      </c>
      <c r="K808" s="310">
        <v>19.2</v>
      </c>
      <c r="L808" s="310">
        <v>9.5960000000000001</v>
      </c>
    </row>
    <row r="809" spans="1:12">
      <c r="A809" t="s">
        <v>502</v>
      </c>
      <c r="B809" t="s">
        <v>502</v>
      </c>
      <c r="C809" t="s">
        <v>702</v>
      </c>
      <c r="D809" t="s">
        <v>1162</v>
      </c>
      <c r="E809" t="s">
        <v>561</v>
      </c>
      <c r="F809" s="304">
        <v>0.5</v>
      </c>
      <c r="G809" t="s">
        <v>6</v>
      </c>
      <c r="H809" s="304">
        <v>0.5</v>
      </c>
      <c r="I809" t="s">
        <v>1158</v>
      </c>
      <c r="J809" s="310">
        <v>12</v>
      </c>
      <c r="K809" s="310">
        <v>6</v>
      </c>
      <c r="L809" s="310">
        <v>6</v>
      </c>
    </row>
    <row r="810" spans="1:12">
      <c r="A810" t="s">
        <v>502</v>
      </c>
      <c r="B810" t="s">
        <v>502</v>
      </c>
      <c r="C810" t="s">
        <v>703</v>
      </c>
      <c r="D810" t="s">
        <v>1162</v>
      </c>
      <c r="E810" t="s">
        <v>561</v>
      </c>
      <c r="F810" s="304">
        <v>1</v>
      </c>
      <c r="G810" t="s">
        <v>4</v>
      </c>
      <c r="H810" s="304">
        <v>0.49980000000000002</v>
      </c>
      <c r="I810" t="s">
        <v>1158</v>
      </c>
      <c r="J810" s="310">
        <v>4.5999999999999996</v>
      </c>
      <c r="K810" s="310">
        <v>4.5999999999999996</v>
      </c>
      <c r="L810" s="310">
        <v>2.2989999999999999</v>
      </c>
    </row>
    <row r="811" spans="1:12">
      <c r="A811" t="s">
        <v>502</v>
      </c>
      <c r="B811" t="s">
        <v>502</v>
      </c>
      <c r="C811" t="s">
        <v>930</v>
      </c>
      <c r="D811" t="s">
        <v>1162</v>
      </c>
      <c r="E811" t="s">
        <v>561</v>
      </c>
      <c r="F811" s="304">
        <v>0.5</v>
      </c>
      <c r="G811" t="s">
        <v>6</v>
      </c>
      <c r="H811" s="304">
        <v>0.5</v>
      </c>
      <c r="I811" t="s">
        <v>1158</v>
      </c>
      <c r="J811" s="310">
        <v>10</v>
      </c>
      <c r="K811" s="310">
        <v>5</v>
      </c>
      <c r="L811" s="310">
        <v>5</v>
      </c>
    </row>
    <row r="812" spans="1:12">
      <c r="A812" t="s">
        <v>502</v>
      </c>
      <c r="B812" t="s">
        <v>502</v>
      </c>
      <c r="C812" t="s">
        <v>704</v>
      </c>
      <c r="D812" t="s">
        <v>1162</v>
      </c>
      <c r="E812" t="s">
        <v>561</v>
      </c>
      <c r="F812" s="304">
        <v>1</v>
      </c>
      <c r="G812" t="s">
        <v>4</v>
      </c>
      <c r="H812" s="304">
        <v>0.49980000000000002</v>
      </c>
      <c r="I812" t="s">
        <v>1158</v>
      </c>
      <c r="J812" s="310">
        <v>11.5</v>
      </c>
      <c r="K812" s="310">
        <v>11.5</v>
      </c>
      <c r="L812" s="310">
        <v>5.7480000000000002</v>
      </c>
    </row>
    <row r="813" spans="1:12">
      <c r="A813" t="s">
        <v>502</v>
      </c>
      <c r="B813" t="s">
        <v>502</v>
      </c>
      <c r="C813" t="s">
        <v>705</v>
      </c>
      <c r="D813" t="s">
        <v>1162</v>
      </c>
      <c r="E813" t="s">
        <v>561</v>
      </c>
      <c r="F813" s="304">
        <v>1</v>
      </c>
      <c r="G813" t="s">
        <v>4</v>
      </c>
      <c r="H813" s="304">
        <v>0.49980000000000002</v>
      </c>
      <c r="I813" t="s">
        <v>1158</v>
      </c>
      <c r="J813" s="310">
        <v>12</v>
      </c>
      <c r="K813" s="310">
        <v>12</v>
      </c>
      <c r="L813" s="310">
        <v>5.9980000000000002</v>
      </c>
    </row>
    <row r="814" spans="1:12" hidden="1">
      <c r="A814" t="s">
        <v>502</v>
      </c>
      <c r="B814" t="s">
        <v>502</v>
      </c>
      <c r="C814" t="s">
        <v>1471</v>
      </c>
      <c r="D814" t="s">
        <v>1162</v>
      </c>
      <c r="E814" t="s">
        <v>561</v>
      </c>
      <c r="F814" s="304">
        <v>1</v>
      </c>
      <c r="G814" t="s">
        <v>4</v>
      </c>
      <c r="H814" s="304">
        <v>0.49980000000000002</v>
      </c>
      <c r="I814" t="s">
        <v>1159</v>
      </c>
      <c r="J814" s="310">
        <v>16.8</v>
      </c>
      <c r="K814" s="310">
        <v>16.8</v>
      </c>
      <c r="L814" s="310">
        <v>8.3970000000000002</v>
      </c>
    </row>
    <row r="815" spans="1:12">
      <c r="A815" t="s">
        <v>502</v>
      </c>
      <c r="B815" t="s">
        <v>502</v>
      </c>
      <c r="C815" t="s">
        <v>706</v>
      </c>
      <c r="D815" t="s">
        <v>1162</v>
      </c>
      <c r="E815" t="s">
        <v>561</v>
      </c>
      <c r="F815" s="304">
        <v>0.5</v>
      </c>
      <c r="G815" t="s">
        <v>6</v>
      </c>
      <c r="H815" s="304">
        <v>0.5</v>
      </c>
      <c r="I815" t="s">
        <v>1158</v>
      </c>
      <c r="J815" s="310">
        <v>12</v>
      </c>
      <c r="K815" s="310">
        <v>6</v>
      </c>
      <c r="L815" s="310">
        <v>6</v>
      </c>
    </row>
    <row r="816" spans="1:12">
      <c r="A816" t="s">
        <v>502</v>
      </c>
      <c r="B816" t="s">
        <v>502</v>
      </c>
      <c r="C816" t="s">
        <v>707</v>
      </c>
      <c r="D816" t="s">
        <v>1162</v>
      </c>
      <c r="E816" t="s">
        <v>561</v>
      </c>
      <c r="F816" s="304">
        <v>1</v>
      </c>
      <c r="G816" t="s">
        <v>4</v>
      </c>
      <c r="H816" s="304">
        <v>0.49980000000000002</v>
      </c>
      <c r="I816" t="s">
        <v>1158</v>
      </c>
      <c r="J816" s="310">
        <v>7.5</v>
      </c>
      <c r="K816" s="310">
        <v>7.5</v>
      </c>
      <c r="L816" s="310">
        <v>3.7490000000000001</v>
      </c>
    </row>
    <row r="817" spans="1:12">
      <c r="A817" t="s">
        <v>502</v>
      </c>
      <c r="B817" t="s">
        <v>502</v>
      </c>
      <c r="C817" t="s">
        <v>708</v>
      </c>
      <c r="D817" t="s">
        <v>1162</v>
      </c>
      <c r="E817" t="s">
        <v>561</v>
      </c>
      <c r="F817" s="304">
        <v>1</v>
      </c>
      <c r="G817" t="s">
        <v>4</v>
      </c>
      <c r="H817" s="304">
        <v>0.49980000000000002</v>
      </c>
      <c r="I817" t="s">
        <v>1158</v>
      </c>
      <c r="J817" s="310">
        <v>12</v>
      </c>
      <c r="K817" s="310">
        <v>12</v>
      </c>
      <c r="L817" s="310">
        <v>5.9980000000000002</v>
      </c>
    </row>
    <row r="818" spans="1:12">
      <c r="A818" t="s">
        <v>502</v>
      </c>
      <c r="B818" t="s">
        <v>502</v>
      </c>
      <c r="C818" t="s">
        <v>854</v>
      </c>
      <c r="D818" t="s">
        <v>1162</v>
      </c>
      <c r="E818" t="s">
        <v>561</v>
      </c>
      <c r="F818" s="304">
        <v>1</v>
      </c>
      <c r="G818" t="s">
        <v>4</v>
      </c>
      <c r="H818" s="304">
        <v>0.49980000000000002</v>
      </c>
      <c r="I818" t="s">
        <v>1158</v>
      </c>
      <c r="J818" s="310">
        <v>11.5</v>
      </c>
      <c r="K818" s="310">
        <v>11.5</v>
      </c>
      <c r="L818" s="310">
        <v>5.7480000000000002</v>
      </c>
    </row>
    <row r="819" spans="1:12">
      <c r="A819" t="s">
        <v>502</v>
      </c>
      <c r="B819" t="s">
        <v>502</v>
      </c>
      <c r="C819" t="s">
        <v>1472</v>
      </c>
      <c r="D819" t="s">
        <v>1162</v>
      </c>
      <c r="E819" t="s">
        <v>561</v>
      </c>
      <c r="F819" s="304">
        <v>1</v>
      </c>
      <c r="G819" t="s">
        <v>4</v>
      </c>
      <c r="H819" s="304">
        <v>0.53</v>
      </c>
      <c r="I819" t="s">
        <v>1158</v>
      </c>
      <c r="J819" s="310">
        <v>4.8</v>
      </c>
      <c r="K819" s="310">
        <v>4.8</v>
      </c>
      <c r="L819" s="310">
        <v>2.544</v>
      </c>
    </row>
    <row r="820" spans="1:12">
      <c r="A820" t="s">
        <v>502</v>
      </c>
      <c r="B820" t="s">
        <v>502</v>
      </c>
      <c r="C820" t="s">
        <v>709</v>
      </c>
      <c r="D820" t="s">
        <v>1162</v>
      </c>
      <c r="E820" t="s">
        <v>561</v>
      </c>
      <c r="F820" s="304">
        <v>1</v>
      </c>
      <c r="G820" t="s">
        <v>4</v>
      </c>
      <c r="H820" s="304">
        <v>0.49980000000000002</v>
      </c>
      <c r="I820" t="s">
        <v>1158</v>
      </c>
      <c r="J820" s="310">
        <v>11.5</v>
      </c>
      <c r="K820" s="310">
        <v>11.5</v>
      </c>
      <c r="L820" s="310">
        <v>5.7480000000000002</v>
      </c>
    </row>
    <row r="821" spans="1:12">
      <c r="A821" t="s">
        <v>502</v>
      </c>
      <c r="B821" t="s">
        <v>502</v>
      </c>
      <c r="C821" t="s">
        <v>710</v>
      </c>
      <c r="D821" t="s">
        <v>1162</v>
      </c>
      <c r="E821" t="s">
        <v>561</v>
      </c>
      <c r="F821" s="304">
        <v>1</v>
      </c>
      <c r="G821" t="s">
        <v>4</v>
      </c>
      <c r="H821" s="304">
        <v>0.49980000000000002</v>
      </c>
      <c r="I821" t="s">
        <v>1158</v>
      </c>
      <c r="J821" s="310">
        <v>9.1999999999999993</v>
      </c>
      <c r="K821" s="310">
        <v>9.1999999999999993</v>
      </c>
      <c r="L821" s="310">
        <v>4.5979999999999999</v>
      </c>
    </row>
    <row r="822" spans="1:12">
      <c r="A822" t="s">
        <v>502</v>
      </c>
      <c r="B822" t="s">
        <v>502</v>
      </c>
      <c r="C822" t="s">
        <v>711</v>
      </c>
      <c r="D822" t="s">
        <v>1162</v>
      </c>
      <c r="E822" t="s">
        <v>561</v>
      </c>
      <c r="F822" s="304">
        <v>0.5</v>
      </c>
      <c r="G822" t="s">
        <v>6</v>
      </c>
      <c r="H822" s="304">
        <v>0.5</v>
      </c>
      <c r="I822" t="s">
        <v>1158</v>
      </c>
      <c r="J822" s="310">
        <v>8.35</v>
      </c>
      <c r="K822" s="310">
        <v>4.1749999999999998</v>
      </c>
      <c r="L822" s="310">
        <v>4.1749999999999998</v>
      </c>
    </row>
    <row r="823" spans="1:12">
      <c r="A823" t="s">
        <v>502</v>
      </c>
      <c r="B823" t="s">
        <v>502</v>
      </c>
      <c r="C823" t="s">
        <v>712</v>
      </c>
      <c r="D823" t="s">
        <v>1162</v>
      </c>
      <c r="E823" t="s">
        <v>561</v>
      </c>
      <c r="F823" s="304">
        <v>1</v>
      </c>
      <c r="G823" t="s">
        <v>4</v>
      </c>
      <c r="H823" s="304">
        <v>0.49980000000000002</v>
      </c>
      <c r="I823" t="s">
        <v>1158</v>
      </c>
      <c r="J823" s="310">
        <v>13.8</v>
      </c>
      <c r="K823" s="310">
        <v>13.8</v>
      </c>
      <c r="L823" s="310">
        <v>6.8970000000000002</v>
      </c>
    </row>
    <row r="824" spans="1:12">
      <c r="A824" t="s">
        <v>502</v>
      </c>
      <c r="B824" t="s">
        <v>502</v>
      </c>
      <c r="C824" t="s">
        <v>713</v>
      </c>
      <c r="D824" t="s">
        <v>1162</v>
      </c>
      <c r="E824" t="s">
        <v>561</v>
      </c>
      <c r="F824" s="304">
        <v>4.4999999999999998E-2</v>
      </c>
      <c r="G824" t="s">
        <v>6</v>
      </c>
      <c r="H824" s="304">
        <v>4.4999999999999998E-2</v>
      </c>
      <c r="I824" t="s">
        <v>1158</v>
      </c>
      <c r="J824" s="310">
        <v>10</v>
      </c>
      <c r="K824" s="310">
        <v>0.45</v>
      </c>
      <c r="L824" s="310">
        <v>0.45</v>
      </c>
    </row>
    <row r="825" spans="1:12">
      <c r="A825" t="s">
        <v>502</v>
      </c>
      <c r="B825" t="s">
        <v>502</v>
      </c>
      <c r="C825" t="s">
        <v>713</v>
      </c>
      <c r="D825" t="s">
        <v>1162</v>
      </c>
      <c r="E825" t="s">
        <v>561</v>
      </c>
      <c r="F825" s="304">
        <v>0.5</v>
      </c>
      <c r="G825" t="s">
        <v>6</v>
      </c>
      <c r="H825" s="304">
        <v>0.5</v>
      </c>
      <c r="I825" t="s">
        <v>1158</v>
      </c>
      <c r="J825" s="310">
        <v>21.85</v>
      </c>
      <c r="K825" s="310">
        <v>10.925000000000001</v>
      </c>
      <c r="L825" s="310">
        <v>10.925000000000001</v>
      </c>
    </row>
    <row r="826" spans="1:12">
      <c r="A826" t="s">
        <v>502</v>
      </c>
      <c r="B826" t="s">
        <v>502</v>
      </c>
      <c r="C826" t="s">
        <v>714</v>
      </c>
      <c r="D826" t="s">
        <v>1162</v>
      </c>
      <c r="E826" t="s">
        <v>561</v>
      </c>
      <c r="F826" s="304">
        <v>0.501</v>
      </c>
      <c r="G826" t="s">
        <v>6</v>
      </c>
      <c r="H826" s="304">
        <v>0.501</v>
      </c>
      <c r="I826" t="s">
        <v>1158</v>
      </c>
      <c r="J826" s="310">
        <v>14</v>
      </c>
      <c r="K826" s="310">
        <v>7.0140000000000002</v>
      </c>
      <c r="L826" s="310">
        <v>7.0140000000000002</v>
      </c>
    </row>
    <row r="827" spans="1:12">
      <c r="A827" t="s">
        <v>502</v>
      </c>
      <c r="B827" t="s">
        <v>502</v>
      </c>
      <c r="C827" t="s">
        <v>715</v>
      </c>
      <c r="D827" t="s">
        <v>1162</v>
      </c>
      <c r="E827" t="s">
        <v>561</v>
      </c>
      <c r="F827" s="304">
        <v>0.5</v>
      </c>
      <c r="G827" t="s">
        <v>6</v>
      </c>
      <c r="H827" s="304">
        <v>0.5</v>
      </c>
      <c r="I827" t="s">
        <v>1158</v>
      </c>
      <c r="J827" s="310">
        <v>28.7</v>
      </c>
      <c r="K827" s="310">
        <v>14.35</v>
      </c>
      <c r="L827" s="310">
        <v>14.35</v>
      </c>
    </row>
    <row r="828" spans="1:12">
      <c r="A828" t="s">
        <v>502</v>
      </c>
      <c r="B828" t="s">
        <v>502</v>
      </c>
      <c r="C828" t="s">
        <v>716</v>
      </c>
      <c r="D828" t="s">
        <v>1162</v>
      </c>
      <c r="E828" t="s">
        <v>561</v>
      </c>
      <c r="F828" s="304">
        <v>0.501</v>
      </c>
      <c r="G828" t="s">
        <v>6</v>
      </c>
      <c r="H828" s="304">
        <v>0.501</v>
      </c>
      <c r="I828" t="s">
        <v>1158</v>
      </c>
      <c r="J828" s="310">
        <v>27.6</v>
      </c>
      <c r="K828" s="310">
        <v>13.827999999999999</v>
      </c>
      <c r="L828" s="310">
        <v>13.827999999999999</v>
      </c>
    </row>
    <row r="829" spans="1:12">
      <c r="A829" t="s">
        <v>502</v>
      </c>
      <c r="B829" t="s">
        <v>502</v>
      </c>
      <c r="C829" t="s">
        <v>855</v>
      </c>
      <c r="D829" t="s">
        <v>1162</v>
      </c>
      <c r="E829" t="s">
        <v>561</v>
      </c>
      <c r="F829" s="304">
        <v>0.5</v>
      </c>
      <c r="G829" t="s">
        <v>6</v>
      </c>
      <c r="H829" s="304">
        <v>0.5</v>
      </c>
      <c r="I829" t="s">
        <v>1158</v>
      </c>
      <c r="J829" s="310">
        <v>10.25</v>
      </c>
      <c r="K829" s="310">
        <v>5.125</v>
      </c>
      <c r="L829" s="310">
        <v>5.125</v>
      </c>
    </row>
    <row r="830" spans="1:12">
      <c r="A830" t="s">
        <v>502</v>
      </c>
      <c r="B830" t="s">
        <v>502</v>
      </c>
      <c r="C830" t="s">
        <v>1473</v>
      </c>
      <c r="D830" t="s">
        <v>1162</v>
      </c>
      <c r="E830" t="s">
        <v>561</v>
      </c>
      <c r="F830" s="304">
        <v>1</v>
      </c>
      <c r="G830" t="s">
        <v>4</v>
      </c>
      <c r="H830" s="304">
        <v>0.49980000000000002</v>
      </c>
      <c r="I830" t="s">
        <v>1158</v>
      </c>
      <c r="J830" s="310">
        <v>14.1</v>
      </c>
      <c r="K830" s="310">
        <v>14.1</v>
      </c>
      <c r="L830" s="310">
        <v>7.0469999999999997</v>
      </c>
    </row>
    <row r="831" spans="1:12">
      <c r="A831" t="s">
        <v>502</v>
      </c>
      <c r="B831" t="s">
        <v>502</v>
      </c>
      <c r="C831" t="s">
        <v>717</v>
      </c>
      <c r="D831" t="s">
        <v>1162</v>
      </c>
      <c r="E831" t="s">
        <v>561</v>
      </c>
      <c r="F831" s="304">
        <v>1</v>
      </c>
      <c r="G831" t="s">
        <v>4</v>
      </c>
      <c r="H831" s="304">
        <v>0.49980000000000002</v>
      </c>
      <c r="I831" t="s">
        <v>1158</v>
      </c>
      <c r="J831" s="310">
        <v>13.8</v>
      </c>
      <c r="K831" s="310">
        <v>13.8</v>
      </c>
      <c r="L831" s="310">
        <v>6.8970000000000002</v>
      </c>
    </row>
    <row r="832" spans="1:12">
      <c r="A832" t="s">
        <v>502</v>
      </c>
      <c r="B832" t="s">
        <v>502</v>
      </c>
      <c r="C832" t="s">
        <v>1474</v>
      </c>
      <c r="D832" t="s">
        <v>1162</v>
      </c>
      <c r="E832" t="s">
        <v>561</v>
      </c>
      <c r="F832" s="304">
        <v>1</v>
      </c>
      <c r="G832" t="s">
        <v>4</v>
      </c>
      <c r="H832" s="304">
        <v>0.49980000000000002</v>
      </c>
      <c r="I832" t="s">
        <v>1158</v>
      </c>
      <c r="J832" s="310">
        <v>11.6</v>
      </c>
      <c r="K832" s="310">
        <v>11.6</v>
      </c>
      <c r="L832" s="310">
        <v>5.798</v>
      </c>
    </row>
    <row r="833" spans="1:12">
      <c r="A833" t="s">
        <v>502</v>
      </c>
      <c r="B833" t="s">
        <v>502</v>
      </c>
      <c r="C833" t="s">
        <v>718</v>
      </c>
      <c r="D833" t="s">
        <v>1162</v>
      </c>
      <c r="E833" t="s">
        <v>561</v>
      </c>
      <c r="F833" s="304">
        <v>0.5</v>
      </c>
      <c r="G833" t="s">
        <v>6</v>
      </c>
      <c r="H833" s="304">
        <v>0.5</v>
      </c>
      <c r="I833" t="s">
        <v>1158</v>
      </c>
      <c r="J833" s="310">
        <v>13.8</v>
      </c>
      <c r="K833" s="310">
        <v>6.9</v>
      </c>
      <c r="L833" s="310">
        <v>6.9</v>
      </c>
    </row>
    <row r="834" spans="1:12">
      <c r="A834" t="s">
        <v>502</v>
      </c>
      <c r="B834" t="s">
        <v>502</v>
      </c>
      <c r="C834" t="s">
        <v>719</v>
      </c>
      <c r="D834" t="s">
        <v>1162</v>
      </c>
      <c r="E834" t="s">
        <v>561</v>
      </c>
      <c r="F834" s="304">
        <v>1</v>
      </c>
      <c r="G834" t="s">
        <v>4</v>
      </c>
      <c r="H834" s="304">
        <v>0.49980000000000002</v>
      </c>
      <c r="I834" t="s">
        <v>1158</v>
      </c>
      <c r="J834" s="310">
        <v>10</v>
      </c>
      <c r="K834" s="310">
        <v>10</v>
      </c>
      <c r="L834" s="310">
        <v>4.9980000000000002</v>
      </c>
    </row>
    <row r="835" spans="1:12">
      <c r="A835" t="s">
        <v>502</v>
      </c>
      <c r="B835" t="s">
        <v>502</v>
      </c>
      <c r="C835" t="s">
        <v>720</v>
      </c>
      <c r="D835" t="s">
        <v>1162</v>
      </c>
      <c r="E835" t="s">
        <v>561</v>
      </c>
      <c r="F835" s="304">
        <v>0.5</v>
      </c>
      <c r="G835" t="s">
        <v>6</v>
      </c>
      <c r="H835" s="304">
        <v>0.5</v>
      </c>
      <c r="I835" t="s">
        <v>1158</v>
      </c>
      <c r="J835" s="310">
        <v>8.24</v>
      </c>
      <c r="K835" s="310">
        <v>4.12</v>
      </c>
      <c r="L835" s="310">
        <v>4.12</v>
      </c>
    </row>
    <row r="836" spans="1:12">
      <c r="A836" t="s">
        <v>502</v>
      </c>
      <c r="B836" t="s">
        <v>502</v>
      </c>
      <c r="C836" t="s">
        <v>1475</v>
      </c>
      <c r="D836" t="s">
        <v>1162</v>
      </c>
      <c r="E836" t="s">
        <v>561</v>
      </c>
      <c r="F836" s="304">
        <v>1</v>
      </c>
      <c r="G836" t="s">
        <v>4</v>
      </c>
      <c r="H836" s="304">
        <v>0.49980000000000002</v>
      </c>
      <c r="I836" t="s">
        <v>1158</v>
      </c>
      <c r="J836" s="310">
        <v>4</v>
      </c>
      <c r="K836" s="310">
        <v>4</v>
      </c>
      <c r="L836" s="310">
        <v>1.9990000000000001</v>
      </c>
    </row>
    <row r="837" spans="1:12">
      <c r="A837" t="s">
        <v>502</v>
      </c>
      <c r="B837" t="s">
        <v>502</v>
      </c>
      <c r="C837" t="s">
        <v>721</v>
      </c>
      <c r="D837" t="s">
        <v>1162</v>
      </c>
      <c r="E837" t="s">
        <v>561</v>
      </c>
      <c r="F837" s="304">
        <v>1</v>
      </c>
      <c r="G837" t="s">
        <v>4</v>
      </c>
      <c r="H837" s="304">
        <v>0.49980000000000002</v>
      </c>
      <c r="I837" t="s">
        <v>1158</v>
      </c>
      <c r="J837" s="310">
        <v>12</v>
      </c>
      <c r="K837" s="310">
        <v>12</v>
      </c>
      <c r="L837" s="310">
        <v>5.9980000000000002</v>
      </c>
    </row>
    <row r="838" spans="1:12">
      <c r="A838" t="s">
        <v>502</v>
      </c>
      <c r="B838" t="s">
        <v>502</v>
      </c>
      <c r="C838" t="s">
        <v>722</v>
      </c>
      <c r="D838" t="s">
        <v>1162</v>
      </c>
      <c r="E838" t="s">
        <v>561</v>
      </c>
      <c r="F838" s="304">
        <v>0.5</v>
      </c>
      <c r="G838" t="s">
        <v>6</v>
      </c>
      <c r="H838" s="304">
        <v>0.5</v>
      </c>
      <c r="I838" t="s">
        <v>1158</v>
      </c>
      <c r="J838" s="310">
        <v>11.5</v>
      </c>
      <c r="K838" s="310">
        <v>5.75</v>
      </c>
      <c r="L838" s="310">
        <v>5.75</v>
      </c>
    </row>
    <row r="839" spans="1:12">
      <c r="A839" t="s">
        <v>502</v>
      </c>
      <c r="B839" t="s">
        <v>502</v>
      </c>
      <c r="C839" t="s">
        <v>723</v>
      </c>
      <c r="D839" t="s">
        <v>1162</v>
      </c>
      <c r="E839" t="s">
        <v>561</v>
      </c>
      <c r="F839" s="304">
        <v>0.5</v>
      </c>
      <c r="G839" t="s">
        <v>6</v>
      </c>
      <c r="H839" s="304">
        <v>0.5</v>
      </c>
      <c r="I839" t="s">
        <v>1158</v>
      </c>
      <c r="J839" s="310">
        <v>16.399999999999999</v>
      </c>
      <c r="K839" s="310">
        <v>8.1999999999999993</v>
      </c>
      <c r="L839" s="310">
        <v>8.1999999999999993</v>
      </c>
    </row>
    <row r="840" spans="1:12">
      <c r="A840" t="s">
        <v>502</v>
      </c>
      <c r="B840" t="s">
        <v>502</v>
      </c>
      <c r="C840" t="s">
        <v>724</v>
      </c>
      <c r="D840" t="s">
        <v>1162</v>
      </c>
      <c r="E840" t="s">
        <v>561</v>
      </c>
      <c r="F840" s="304">
        <v>1</v>
      </c>
      <c r="G840" t="s">
        <v>4</v>
      </c>
      <c r="H840" s="304">
        <v>0.49980000000000002</v>
      </c>
      <c r="I840" t="s">
        <v>1158</v>
      </c>
      <c r="J840" s="310">
        <v>11.5</v>
      </c>
      <c r="K840" s="310">
        <v>11.5</v>
      </c>
      <c r="L840" s="310">
        <v>5.7480000000000002</v>
      </c>
    </row>
    <row r="841" spans="1:12">
      <c r="A841" t="s">
        <v>502</v>
      </c>
      <c r="B841" t="s">
        <v>502</v>
      </c>
      <c r="C841" t="s">
        <v>725</v>
      </c>
      <c r="D841" t="s">
        <v>1162</v>
      </c>
      <c r="E841" t="s">
        <v>561</v>
      </c>
      <c r="F841" s="304">
        <v>0.5</v>
      </c>
      <c r="G841" t="s">
        <v>6</v>
      </c>
      <c r="H841" s="304">
        <v>0.5</v>
      </c>
      <c r="I841" t="s">
        <v>1158</v>
      </c>
      <c r="J841" s="310">
        <v>18</v>
      </c>
      <c r="K841" s="310">
        <v>9</v>
      </c>
      <c r="L841" s="310">
        <v>9</v>
      </c>
    </row>
    <row r="842" spans="1:12">
      <c r="A842" t="s">
        <v>502</v>
      </c>
      <c r="B842" t="s">
        <v>502</v>
      </c>
      <c r="C842" t="s">
        <v>726</v>
      </c>
      <c r="D842" t="s">
        <v>1162</v>
      </c>
      <c r="E842" t="s">
        <v>561</v>
      </c>
      <c r="F842" s="304">
        <v>0.501</v>
      </c>
      <c r="G842" t="s">
        <v>6</v>
      </c>
      <c r="H842" s="304">
        <v>0.501</v>
      </c>
      <c r="I842" t="s">
        <v>1158</v>
      </c>
      <c r="J842" s="310">
        <v>11.75</v>
      </c>
      <c r="K842" s="310">
        <v>5.8869999999999996</v>
      </c>
      <c r="L842" s="310">
        <v>5.8869999999999996</v>
      </c>
    </row>
    <row r="843" spans="1:12">
      <c r="A843" t="s">
        <v>502</v>
      </c>
      <c r="B843" t="s">
        <v>502</v>
      </c>
      <c r="C843" t="s">
        <v>727</v>
      </c>
      <c r="D843" t="s">
        <v>1162</v>
      </c>
      <c r="E843" t="s">
        <v>561</v>
      </c>
      <c r="F843" s="304">
        <v>1</v>
      </c>
      <c r="G843" t="s">
        <v>4</v>
      </c>
      <c r="H843" s="304">
        <v>0.49980000000000002</v>
      </c>
      <c r="I843" t="s">
        <v>1158</v>
      </c>
      <c r="J843" s="310">
        <v>11.5</v>
      </c>
      <c r="K843" s="310">
        <v>11.5</v>
      </c>
      <c r="L843" s="310">
        <v>5.7480000000000002</v>
      </c>
    </row>
    <row r="844" spans="1:12">
      <c r="A844" t="s">
        <v>502</v>
      </c>
      <c r="B844" t="s">
        <v>502</v>
      </c>
      <c r="C844" t="s">
        <v>728</v>
      </c>
      <c r="D844" t="s">
        <v>1162</v>
      </c>
      <c r="E844" t="s">
        <v>560</v>
      </c>
      <c r="F844" s="304">
        <v>0.5</v>
      </c>
      <c r="G844" t="s">
        <v>6</v>
      </c>
      <c r="H844" s="304">
        <v>0.5</v>
      </c>
      <c r="I844" t="s">
        <v>1158</v>
      </c>
      <c r="J844" s="310">
        <v>10.4</v>
      </c>
      <c r="K844" s="310">
        <v>5.2</v>
      </c>
      <c r="L844" s="310">
        <v>5.2</v>
      </c>
    </row>
    <row r="845" spans="1:12">
      <c r="A845" t="s">
        <v>502</v>
      </c>
      <c r="B845" t="s">
        <v>502</v>
      </c>
      <c r="C845" t="s">
        <v>1476</v>
      </c>
      <c r="D845" t="s">
        <v>1162</v>
      </c>
      <c r="E845" t="s">
        <v>561</v>
      </c>
      <c r="F845" s="304">
        <v>0.5</v>
      </c>
      <c r="G845" t="s">
        <v>6</v>
      </c>
      <c r="H845" s="304">
        <v>0.5</v>
      </c>
      <c r="I845" t="s">
        <v>1158</v>
      </c>
      <c r="J845" s="310">
        <v>10</v>
      </c>
      <c r="K845" s="310">
        <v>5</v>
      </c>
      <c r="L845" s="310">
        <v>5</v>
      </c>
    </row>
    <row r="846" spans="1:12">
      <c r="A846" t="s">
        <v>502</v>
      </c>
      <c r="B846" t="s">
        <v>502</v>
      </c>
      <c r="C846" t="s">
        <v>931</v>
      </c>
      <c r="D846" t="s">
        <v>1162</v>
      </c>
      <c r="E846" t="s">
        <v>561</v>
      </c>
      <c r="F846" s="304">
        <v>0.5</v>
      </c>
      <c r="G846" t="s">
        <v>6</v>
      </c>
      <c r="H846" s="304">
        <v>0.5</v>
      </c>
      <c r="I846" t="s">
        <v>1158</v>
      </c>
      <c r="J846" s="310">
        <v>10</v>
      </c>
      <c r="K846" s="310">
        <v>5</v>
      </c>
      <c r="L846" s="310">
        <v>5</v>
      </c>
    </row>
    <row r="847" spans="1:12">
      <c r="A847" t="s">
        <v>502</v>
      </c>
      <c r="B847" t="s">
        <v>502</v>
      </c>
      <c r="C847" t="s">
        <v>1477</v>
      </c>
      <c r="D847" t="s">
        <v>1162</v>
      </c>
      <c r="E847" t="s">
        <v>561</v>
      </c>
      <c r="F847" s="304">
        <v>0.51910000000000001</v>
      </c>
      <c r="G847" t="s">
        <v>6</v>
      </c>
      <c r="H847" s="304">
        <v>0.51910000000000001</v>
      </c>
      <c r="I847" t="s">
        <v>1158</v>
      </c>
      <c r="J847" s="310">
        <v>17.600000000000001</v>
      </c>
      <c r="K847" s="310">
        <v>9.1359999999999992</v>
      </c>
      <c r="L847" s="310">
        <v>9.1359999999999992</v>
      </c>
    </row>
    <row r="848" spans="1:12">
      <c r="A848" t="s">
        <v>502</v>
      </c>
      <c r="B848" t="s">
        <v>502</v>
      </c>
      <c r="C848" t="s">
        <v>729</v>
      </c>
      <c r="D848" t="s">
        <v>1162</v>
      </c>
      <c r="E848" t="s">
        <v>561</v>
      </c>
      <c r="F848" s="304">
        <v>1</v>
      </c>
      <c r="G848" t="s">
        <v>4</v>
      </c>
      <c r="H848" s="304">
        <v>0.49980000000000002</v>
      </c>
      <c r="I848" t="s">
        <v>1158</v>
      </c>
      <c r="J848" s="310">
        <v>10</v>
      </c>
      <c r="K848" s="310">
        <v>10</v>
      </c>
      <c r="L848" s="310">
        <v>4.9980000000000002</v>
      </c>
    </row>
    <row r="849" spans="1:12">
      <c r="A849" t="s">
        <v>502</v>
      </c>
      <c r="B849" t="s">
        <v>502</v>
      </c>
      <c r="C849" t="s">
        <v>730</v>
      </c>
      <c r="D849" t="s">
        <v>1162</v>
      </c>
      <c r="E849" t="s">
        <v>561</v>
      </c>
      <c r="F849" s="304">
        <v>1</v>
      </c>
      <c r="G849" t="s">
        <v>4</v>
      </c>
      <c r="H849" s="304">
        <v>0.49980000000000002</v>
      </c>
      <c r="I849" t="s">
        <v>1158</v>
      </c>
      <c r="J849" s="310">
        <v>9.1999999999999993</v>
      </c>
      <c r="K849" s="310">
        <v>9.1999999999999993</v>
      </c>
      <c r="L849" s="310">
        <v>4.5979999999999999</v>
      </c>
    </row>
    <row r="850" spans="1:12">
      <c r="A850" t="s">
        <v>502</v>
      </c>
      <c r="B850" t="s">
        <v>502</v>
      </c>
      <c r="C850" t="s">
        <v>932</v>
      </c>
      <c r="D850" t="s">
        <v>1162</v>
      </c>
      <c r="E850" t="s">
        <v>561</v>
      </c>
      <c r="F850" s="304">
        <v>0.5</v>
      </c>
      <c r="G850" t="s">
        <v>6</v>
      </c>
      <c r="H850" s="304">
        <v>0.5</v>
      </c>
      <c r="I850" t="s">
        <v>1158</v>
      </c>
      <c r="J850" s="310">
        <v>75</v>
      </c>
      <c r="K850" s="310">
        <v>37.5</v>
      </c>
      <c r="L850" s="310">
        <v>37.5</v>
      </c>
    </row>
    <row r="851" spans="1:12">
      <c r="A851" t="s">
        <v>502</v>
      </c>
      <c r="B851" t="s">
        <v>502</v>
      </c>
      <c r="C851" t="s">
        <v>731</v>
      </c>
      <c r="D851" t="s">
        <v>1162</v>
      </c>
      <c r="E851" t="s">
        <v>561</v>
      </c>
      <c r="F851" s="304">
        <v>0.5</v>
      </c>
      <c r="G851" t="s">
        <v>6</v>
      </c>
      <c r="H851" s="304">
        <v>0.5</v>
      </c>
      <c r="I851" t="s">
        <v>1158</v>
      </c>
      <c r="J851" s="310">
        <v>48</v>
      </c>
      <c r="K851" s="310">
        <v>24</v>
      </c>
      <c r="L851" s="310">
        <v>24</v>
      </c>
    </row>
    <row r="852" spans="1:12">
      <c r="A852" t="s">
        <v>502</v>
      </c>
      <c r="B852" t="s">
        <v>502</v>
      </c>
      <c r="C852" t="s">
        <v>732</v>
      </c>
      <c r="D852" t="s">
        <v>1162</v>
      </c>
      <c r="E852" t="s">
        <v>561</v>
      </c>
      <c r="F852" s="304">
        <v>0.5</v>
      </c>
      <c r="G852" t="s">
        <v>6</v>
      </c>
      <c r="H852" s="304">
        <v>0.5</v>
      </c>
      <c r="I852" t="s">
        <v>1158</v>
      </c>
      <c r="J852" s="310">
        <v>6.15</v>
      </c>
      <c r="K852" s="310">
        <v>3.0750000000000002</v>
      </c>
      <c r="L852" s="310">
        <v>3.0750000000000002</v>
      </c>
    </row>
    <row r="853" spans="1:12">
      <c r="A853" t="s">
        <v>502</v>
      </c>
      <c r="B853" t="s">
        <v>502</v>
      </c>
      <c r="C853" t="s">
        <v>733</v>
      </c>
      <c r="D853" t="s">
        <v>1162</v>
      </c>
      <c r="E853" t="s">
        <v>561</v>
      </c>
      <c r="F853" s="304">
        <v>1</v>
      </c>
      <c r="G853" t="s">
        <v>4</v>
      </c>
      <c r="H853" s="304">
        <v>0.49980000000000002</v>
      </c>
      <c r="I853" t="s">
        <v>1158</v>
      </c>
      <c r="J853" s="310">
        <v>11.5</v>
      </c>
      <c r="K853" s="310">
        <v>11.5</v>
      </c>
      <c r="L853" s="310">
        <v>5.7480000000000002</v>
      </c>
    </row>
    <row r="854" spans="1:12">
      <c r="A854" t="s">
        <v>502</v>
      </c>
      <c r="B854" t="s">
        <v>502</v>
      </c>
      <c r="C854" t="s">
        <v>734</v>
      </c>
      <c r="D854" t="s">
        <v>1162</v>
      </c>
      <c r="E854" t="s">
        <v>561</v>
      </c>
      <c r="F854" s="304">
        <v>0.5</v>
      </c>
      <c r="G854" t="s">
        <v>6</v>
      </c>
      <c r="H854" s="304">
        <v>0.5</v>
      </c>
      <c r="I854" t="s">
        <v>1158</v>
      </c>
      <c r="J854" s="310">
        <v>8.1999999999999993</v>
      </c>
      <c r="K854" s="310">
        <v>4.0999999999999996</v>
      </c>
      <c r="L854" s="310">
        <v>4.0999999999999996</v>
      </c>
    </row>
    <row r="855" spans="1:12">
      <c r="A855" t="s">
        <v>502</v>
      </c>
      <c r="B855" t="s">
        <v>502</v>
      </c>
      <c r="C855" t="s">
        <v>735</v>
      </c>
      <c r="D855" t="s">
        <v>1162</v>
      </c>
      <c r="E855" t="s">
        <v>561</v>
      </c>
      <c r="F855" s="304">
        <v>0.5</v>
      </c>
      <c r="G855" t="s">
        <v>6</v>
      </c>
      <c r="H855" s="304">
        <v>0.5</v>
      </c>
      <c r="I855" t="s">
        <v>1158</v>
      </c>
      <c r="J855" s="310">
        <v>20.5</v>
      </c>
      <c r="K855" s="310">
        <v>10.25</v>
      </c>
      <c r="L855" s="310">
        <v>10.25</v>
      </c>
    </row>
    <row r="856" spans="1:12">
      <c r="A856" t="s">
        <v>502</v>
      </c>
      <c r="B856" t="s">
        <v>502</v>
      </c>
      <c r="C856" t="s">
        <v>736</v>
      </c>
      <c r="D856" t="s">
        <v>1162</v>
      </c>
      <c r="E856" t="s">
        <v>561</v>
      </c>
      <c r="F856" s="304">
        <v>1</v>
      </c>
      <c r="G856" t="s">
        <v>4</v>
      </c>
      <c r="H856" s="304">
        <v>0.49980000000000002</v>
      </c>
      <c r="I856" t="s">
        <v>1158</v>
      </c>
      <c r="J856" s="310">
        <v>9.1999999999999993</v>
      </c>
      <c r="K856" s="310">
        <v>9.1999999999999993</v>
      </c>
      <c r="L856" s="310">
        <v>4.5979999999999999</v>
      </c>
    </row>
    <row r="857" spans="1:12">
      <c r="A857" t="s">
        <v>502</v>
      </c>
      <c r="B857" t="s">
        <v>502</v>
      </c>
      <c r="C857" t="s">
        <v>257</v>
      </c>
      <c r="D857" t="s">
        <v>1162</v>
      </c>
      <c r="E857" t="s">
        <v>561</v>
      </c>
      <c r="F857" s="304">
        <v>0.5</v>
      </c>
      <c r="G857" t="s">
        <v>6</v>
      </c>
      <c r="H857" s="304">
        <v>0.5</v>
      </c>
      <c r="I857" t="s">
        <v>1158</v>
      </c>
      <c r="J857" s="310">
        <v>44</v>
      </c>
      <c r="K857" s="310">
        <v>22</v>
      </c>
      <c r="L857" s="310">
        <v>22</v>
      </c>
    </row>
    <row r="858" spans="1:12">
      <c r="A858" t="s">
        <v>502</v>
      </c>
      <c r="B858" t="s">
        <v>502</v>
      </c>
      <c r="C858" t="s">
        <v>860</v>
      </c>
      <c r="D858" t="s">
        <v>1162</v>
      </c>
      <c r="E858" t="s">
        <v>561</v>
      </c>
      <c r="F858" s="304">
        <v>0.5</v>
      </c>
      <c r="G858" t="s">
        <v>6</v>
      </c>
      <c r="H858" s="304">
        <v>0.5</v>
      </c>
      <c r="I858" t="s">
        <v>1158</v>
      </c>
      <c r="J858" s="310">
        <v>18.54</v>
      </c>
      <c r="K858" s="310">
        <v>9.27</v>
      </c>
      <c r="L858" s="310">
        <v>9.27</v>
      </c>
    </row>
    <row r="859" spans="1:12">
      <c r="A859" t="s">
        <v>502</v>
      </c>
      <c r="B859" t="s">
        <v>502</v>
      </c>
      <c r="C859" t="s">
        <v>291</v>
      </c>
      <c r="D859" t="s">
        <v>1162</v>
      </c>
      <c r="E859" t="s">
        <v>561</v>
      </c>
      <c r="F859" s="304">
        <v>0.5</v>
      </c>
      <c r="G859" t="s">
        <v>6</v>
      </c>
      <c r="H859" s="304">
        <v>0.5</v>
      </c>
      <c r="I859" t="s">
        <v>1158</v>
      </c>
      <c r="J859" s="310">
        <v>37.5</v>
      </c>
      <c r="K859" s="310">
        <v>18.75</v>
      </c>
      <c r="L859" s="310">
        <v>18.75</v>
      </c>
    </row>
    <row r="860" spans="1:12">
      <c r="A860" t="s">
        <v>502</v>
      </c>
      <c r="B860" t="s">
        <v>502</v>
      </c>
      <c r="C860" t="s">
        <v>1478</v>
      </c>
      <c r="D860" t="s">
        <v>1162</v>
      </c>
      <c r="E860" t="s">
        <v>561</v>
      </c>
      <c r="F860" s="304">
        <v>1</v>
      </c>
      <c r="G860" t="s">
        <v>4</v>
      </c>
      <c r="H860" s="304">
        <v>0.9</v>
      </c>
      <c r="I860" t="s">
        <v>1158</v>
      </c>
      <c r="J860" s="310">
        <v>13.2</v>
      </c>
      <c r="K860" s="310">
        <v>13.2</v>
      </c>
      <c r="L860" s="310">
        <v>11.88</v>
      </c>
    </row>
    <row r="861" spans="1:12">
      <c r="A861" t="s">
        <v>502</v>
      </c>
      <c r="B861" t="s">
        <v>502</v>
      </c>
      <c r="C861" t="s">
        <v>737</v>
      </c>
      <c r="D861" t="s">
        <v>1162</v>
      </c>
      <c r="E861" t="s">
        <v>561</v>
      </c>
      <c r="F861" s="304">
        <v>0.5</v>
      </c>
      <c r="G861" t="s">
        <v>6</v>
      </c>
      <c r="H861" s="304">
        <v>0.5</v>
      </c>
      <c r="I861" t="s">
        <v>1158</v>
      </c>
      <c r="J861" s="310">
        <v>12</v>
      </c>
      <c r="K861" s="310">
        <v>6</v>
      </c>
      <c r="L861" s="310">
        <v>6</v>
      </c>
    </row>
    <row r="862" spans="1:12">
      <c r="A862" t="s">
        <v>502</v>
      </c>
      <c r="B862" t="s">
        <v>502</v>
      </c>
      <c r="C862" t="s">
        <v>738</v>
      </c>
      <c r="D862" t="s">
        <v>1162</v>
      </c>
      <c r="E862" t="s">
        <v>561</v>
      </c>
      <c r="F862" s="304">
        <v>0.5</v>
      </c>
      <c r="G862" t="s">
        <v>6</v>
      </c>
      <c r="H862" s="304">
        <v>0.5</v>
      </c>
      <c r="I862" t="s">
        <v>1158</v>
      </c>
      <c r="J862" s="310">
        <v>30.75</v>
      </c>
      <c r="K862" s="310">
        <v>15.375</v>
      </c>
      <c r="L862" s="310">
        <v>15.375</v>
      </c>
    </row>
    <row r="863" spans="1:12">
      <c r="A863" t="s">
        <v>502</v>
      </c>
      <c r="B863" t="s">
        <v>502</v>
      </c>
      <c r="C863" t="s">
        <v>739</v>
      </c>
      <c r="D863" t="s">
        <v>1162</v>
      </c>
      <c r="E863" t="s">
        <v>561</v>
      </c>
      <c r="F863" s="304">
        <v>1</v>
      </c>
      <c r="G863" t="s">
        <v>4</v>
      </c>
      <c r="H863" s="304">
        <v>0.49980000000000002</v>
      </c>
      <c r="I863" t="s">
        <v>1158</v>
      </c>
      <c r="J863" s="310">
        <v>29.9</v>
      </c>
      <c r="K863" s="310">
        <v>29.9</v>
      </c>
      <c r="L863" s="310">
        <v>14.944000000000001</v>
      </c>
    </row>
    <row r="864" spans="1:12">
      <c r="A864" t="s">
        <v>502</v>
      </c>
      <c r="B864" t="s">
        <v>502</v>
      </c>
      <c r="C864" t="s">
        <v>740</v>
      </c>
      <c r="D864" t="s">
        <v>1162</v>
      </c>
      <c r="E864" t="s">
        <v>561</v>
      </c>
      <c r="F864" s="304">
        <v>1</v>
      </c>
      <c r="G864" t="s">
        <v>4</v>
      </c>
      <c r="H864" s="304">
        <v>0.49980000000000002</v>
      </c>
      <c r="I864" t="s">
        <v>1158</v>
      </c>
      <c r="J864" s="310">
        <v>9.1999999999999993</v>
      </c>
      <c r="K864" s="310">
        <v>9.1999999999999993</v>
      </c>
      <c r="L864" s="310">
        <v>4.5979999999999999</v>
      </c>
    </row>
    <row r="865" spans="1:12">
      <c r="A865" t="s">
        <v>502</v>
      </c>
      <c r="B865" t="s">
        <v>502</v>
      </c>
      <c r="C865" t="s">
        <v>933</v>
      </c>
      <c r="D865" t="s">
        <v>1162</v>
      </c>
      <c r="E865" t="s">
        <v>561</v>
      </c>
      <c r="F865" s="304">
        <v>0.5</v>
      </c>
      <c r="G865" t="s">
        <v>6</v>
      </c>
      <c r="H865" s="304">
        <v>0.5</v>
      </c>
      <c r="I865" t="s">
        <v>1158</v>
      </c>
      <c r="J865" s="310">
        <v>4.25</v>
      </c>
      <c r="K865" s="310">
        <v>2.125</v>
      </c>
      <c r="L865" s="310">
        <v>2.125</v>
      </c>
    </row>
    <row r="866" spans="1:12">
      <c r="A866" t="s">
        <v>502</v>
      </c>
      <c r="B866" t="s">
        <v>502</v>
      </c>
      <c r="C866" t="s">
        <v>741</v>
      </c>
      <c r="D866" t="s">
        <v>1162</v>
      </c>
      <c r="E866" t="s">
        <v>561</v>
      </c>
      <c r="F866" s="304">
        <v>0.5</v>
      </c>
      <c r="G866" t="s">
        <v>6</v>
      </c>
      <c r="H866" s="304">
        <v>0.5</v>
      </c>
      <c r="I866" t="s">
        <v>1158</v>
      </c>
      <c r="J866" s="310">
        <v>8.1999999999999993</v>
      </c>
      <c r="K866" s="310">
        <v>4.0999999999999996</v>
      </c>
      <c r="L866" s="310">
        <v>4.0999999999999996</v>
      </c>
    </row>
    <row r="867" spans="1:12">
      <c r="A867" t="s">
        <v>502</v>
      </c>
      <c r="B867" t="s">
        <v>502</v>
      </c>
      <c r="C867" t="s">
        <v>742</v>
      </c>
      <c r="D867" t="s">
        <v>1162</v>
      </c>
      <c r="E867" t="s">
        <v>561</v>
      </c>
      <c r="F867" s="304">
        <v>0.5</v>
      </c>
      <c r="G867" t="s">
        <v>6</v>
      </c>
      <c r="H867" s="304">
        <v>0.5</v>
      </c>
      <c r="I867" t="s">
        <v>1158</v>
      </c>
      <c r="J867" s="310">
        <v>10.25</v>
      </c>
      <c r="K867" s="310">
        <v>5.125</v>
      </c>
      <c r="L867" s="310">
        <v>5.125</v>
      </c>
    </row>
    <row r="868" spans="1:12">
      <c r="A868" t="s">
        <v>502</v>
      </c>
      <c r="B868" t="s">
        <v>502</v>
      </c>
      <c r="C868" t="s">
        <v>743</v>
      </c>
      <c r="D868" t="s">
        <v>1162</v>
      </c>
      <c r="E868" t="s">
        <v>561</v>
      </c>
      <c r="F868" s="304">
        <v>0.5</v>
      </c>
      <c r="G868" t="s">
        <v>6</v>
      </c>
      <c r="H868" s="304">
        <v>0.5</v>
      </c>
      <c r="I868" t="s">
        <v>1158</v>
      </c>
      <c r="J868" s="310">
        <v>22</v>
      </c>
      <c r="K868" s="310">
        <v>11</v>
      </c>
      <c r="L868" s="310">
        <v>11</v>
      </c>
    </row>
    <row r="869" spans="1:12">
      <c r="A869" t="s">
        <v>502</v>
      </c>
      <c r="B869" t="s">
        <v>502</v>
      </c>
      <c r="C869" t="s">
        <v>744</v>
      </c>
      <c r="D869" t="s">
        <v>1162</v>
      </c>
      <c r="E869" t="s">
        <v>561</v>
      </c>
      <c r="F869" s="304">
        <v>0.5</v>
      </c>
      <c r="G869" t="s">
        <v>6</v>
      </c>
      <c r="H869" s="304">
        <v>0.5</v>
      </c>
      <c r="I869" t="s">
        <v>1158</v>
      </c>
      <c r="J869" s="310">
        <v>49.44</v>
      </c>
      <c r="K869" s="310">
        <v>24.72</v>
      </c>
      <c r="L869" s="310">
        <v>24.72</v>
      </c>
    </row>
    <row r="870" spans="1:12">
      <c r="A870" t="s">
        <v>502</v>
      </c>
      <c r="B870" t="s">
        <v>502</v>
      </c>
      <c r="C870" t="s">
        <v>745</v>
      </c>
      <c r="D870" t="s">
        <v>1162</v>
      </c>
      <c r="E870" t="s">
        <v>561</v>
      </c>
      <c r="F870" s="304">
        <v>0.5</v>
      </c>
      <c r="G870" t="s">
        <v>6</v>
      </c>
      <c r="H870" s="304">
        <v>0.5</v>
      </c>
      <c r="I870" t="s">
        <v>1158</v>
      </c>
      <c r="J870" s="310">
        <v>10.25</v>
      </c>
      <c r="K870" s="310">
        <v>5.125</v>
      </c>
      <c r="L870" s="310">
        <v>5.125</v>
      </c>
    </row>
    <row r="871" spans="1:12">
      <c r="A871" t="s">
        <v>502</v>
      </c>
      <c r="B871" t="s">
        <v>502</v>
      </c>
      <c r="C871" t="s">
        <v>746</v>
      </c>
      <c r="D871" t="s">
        <v>1162</v>
      </c>
      <c r="E871" t="s">
        <v>561</v>
      </c>
      <c r="F871" s="304">
        <v>0.5</v>
      </c>
      <c r="G871" t="s">
        <v>6</v>
      </c>
      <c r="H871" s="304">
        <v>0.5</v>
      </c>
      <c r="I871" t="s">
        <v>1158</v>
      </c>
      <c r="J871" s="310">
        <v>12.3</v>
      </c>
      <c r="K871" s="310">
        <v>6.15</v>
      </c>
      <c r="L871" s="310">
        <v>6.15</v>
      </c>
    </row>
    <row r="872" spans="1:12">
      <c r="A872" t="s">
        <v>502</v>
      </c>
      <c r="B872" t="s">
        <v>502</v>
      </c>
      <c r="C872" t="s">
        <v>747</v>
      </c>
      <c r="D872" t="s">
        <v>1162</v>
      </c>
      <c r="E872" t="s">
        <v>561</v>
      </c>
      <c r="F872" s="304">
        <v>0.5</v>
      </c>
      <c r="G872" t="s">
        <v>6</v>
      </c>
      <c r="H872" s="304">
        <v>0.5</v>
      </c>
      <c r="I872" t="s">
        <v>1158</v>
      </c>
      <c r="J872" s="310">
        <v>33</v>
      </c>
      <c r="K872" s="310">
        <v>16.5</v>
      </c>
      <c r="L872" s="310">
        <v>16.5</v>
      </c>
    </row>
    <row r="873" spans="1:12">
      <c r="A873" t="s">
        <v>502</v>
      </c>
      <c r="B873" t="s">
        <v>502</v>
      </c>
      <c r="C873" t="s">
        <v>748</v>
      </c>
      <c r="D873" t="s">
        <v>1162</v>
      </c>
      <c r="E873" t="s">
        <v>561</v>
      </c>
      <c r="F873" s="304">
        <v>0.5</v>
      </c>
      <c r="G873" t="s">
        <v>6</v>
      </c>
      <c r="H873" s="304">
        <v>0.5</v>
      </c>
      <c r="I873" t="s">
        <v>1158</v>
      </c>
      <c r="J873" s="310">
        <v>2.5499999999999998</v>
      </c>
      <c r="K873" s="310">
        <v>1.2749999999999999</v>
      </c>
      <c r="L873" s="310">
        <v>1.2749999999999999</v>
      </c>
    </row>
    <row r="874" spans="1:12">
      <c r="A874" t="s">
        <v>502</v>
      </c>
      <c r="B874" t="s">
        <v>502</v>
      </c>
      <c r="C874" t="s">
        <v>749</v>
      </c>
      <c r="D874" t="s">
        <v>1162</v>
      </c>
      <c r="E874" t="s">
        <v>561</v>
      </c>
      <c r="F874" s="304">
        <v>0.501</v>
      </c>
      <c r="G874" t="s">
        <v>6</v>
      </c>
      <c r="H874" s="304">
        <v>0.501</v>
      </c>
      <c r="I874" t="s">
        <v>1158</v>
      </c>
      <c r="J874" s="310">
        <v>32</v>
      </c>
      <c r="K874" s="310">
        <v>16.032</v>
      </c>
      <c r="L874" s="310">
        <v>16.032</v>
      </c>
    </row>
    <row r="875" spans="1:12">
      <c r="A875" t="s">
        <v>502</v>
      </c>
      <c r="B875" t="s">
        <v>502</v>
      </c>
      <c r="C875" t="s">
        <v>1479</v>
      </c>
      <c r="D875" t="s">
        <v>1162</v>
      </c>
      <c r="E875" t="s">
        <v>561</v>
      </c>
      <c r="F875" s="304">
        <v>0.5</v>
      </c>
      <c r="G875" t="s">
        <v>6</v>
      </c>
      <c r="H875" s="304">
        <v>0.5</v>
      </c>
      <c r="I875" t="s">
        <v>1158</v>
      </c>
      <c r="J875" s="310">
        <v>8</v>
      </c>
      <c r="K875" s="310">
        <v>4</v>
      </c>
      <c r="L875" s="310">
        <v>4</v>
      </c>
    </row>
    <row r="876" spans="1:12">
      <c r="A876" t="s">
        <v>502</v>
      </c>
      <c r="B876" t="s">
        <v>502</v>
      </c>
      <c r="C876" t="s">
        <v>750</v>
      </c>
      <c r="D876" t="s">
        <v>1162</v>
      </c>
      <c r="E876" t="s">
        <v>561</v>
      </c>
      <c r="F876" s="304">
        <v>0.5</v>
      </c>
      <c r="G876" t="s">
        <v>6</v>
      </c>
      <c r="H876" s="304">
        <v>0.5</v>
      </c>
      <c r="I876" t="s">
        <v>1158</v>
      </c>
      <c r="J876" s="310">
        <v>11.5</v>
      </c>
      <c r="K876" s="310">
        <v>5.75</v>
      </c>
      <c r="L876" s="310">
        <v>5.75</v>
      </c>
    </row>
    <row r="877" spans="1:12">
      <c r="A877" t="s">
        <v>502</v>
      </c>
      <c r="B877" t="s">
        <v>502</v>
      </c>
      <c r="C877" t="s">
        <v>751</v>
      </c>
      <c r="D877" t="s">
        <v>1162</v>
      </c>
      <c r="E877" t="s">
        <v>561</v>
      </c>
      <c r="F877" s="304">
        <v>0.5</v>
      </c>
      <c r="G877" t="s">
        <v>6</v>
      </c>
      <c r="H877" s="304">
        <v>0.5</v>
      </c>
      <c r="I877" t="s">
        <v>1158</v>
      </c>
      <c r="J877" s="310">
        <v>10.25</v>
      </c>
      <c r="K877" s="310">
        <v>5.125</v>
      </c>
      <c r="L877" s="310">
        <v>5.125</v>
      </c>
    </row>
    <row r="878" spans="1:12">
      <c r="A878" t="s">
        <v>502</v>
      </c>
      <c r="B878" t="s">
        <v>502</v>
      </c>
      <c r="C878" t="s">
        <v>752</v>
      </c>
      <c r="D878" t="s">
        <v>1162</v>
      </c>
      <c r="E878" t="s">
        <v>561</v>
      </c>
      <c r="F878" s="304">
        <v>0.5</v>
      </c>
      <c r="G878" t="s">
        <v>6</v>
      </c>
      <c r="H878" s="304">
        <v>0.5</v>
      </c>
      <c r="I878" t="s">
        <v>1158</v>
      </c>
      <c r="J878" s="310">
        <v>12.36</v>
      </c>
      <c r="K878" s="310">
        <v>6.18</v>
      </c>
      <c r="L878" s="310">
        <v>6.18</v>
      </c>
    </row>
    <row r="879" spans="1:12">
      <c r="A879" t="s">
        <v>502</v>
      </c>
      <c r="B879" t="s">
        <v>502</v>
      </c>
      <c r="C879" t="s">
        <v>753</v>
      </c>
      <c r="D879" t="s">
        <v>1162</v>
      </c>
      <c r="E879" t="s">
        <v>561</v>
      </c>
      <c r="F879" s="304">
        <v>1</v>
      </c>
      <c r="G879" t="s">
        <v>4</v>
      </c>
      <c r="H879" s="304">
        <v>0.49980000000000002</v>
      </c>
      <c r="I879" t="s">
        <v>1158</v>
      </c>
      <c r="J879" s="310">
        <v>12</v>
      </c>
      <c r="K879" s="310">
        <v>12</v>
      </c>
      <c r="L879" s="310">
        <v>5.9980000000000002</v>
      </c>
    </row>
    <row r="880" spans="1:12">
      <c r="A880" t="s">
        <v>502</v>
      </c>
      <c r="B880" t="s">
        <v>502</v>
      </c>
      <c r="C880" t="s">
        <v>754</v>
      </c>
      <c r="D880" t="s">
        <v>1162</v>
      </c>
      <c r="E880" t="s">
        <v>561</v>
      </c>
      <c r="F880" s="304">
        <v>0.5</v>
      </c>
      <c r="G880" t="s">
        <v>6</v>
      </c>
      <c r="H880" s="304">
        <v>0.5</v>
      </c>
      <c r="I880" t="s">
        <v>1158</v>
      </c>
      <c r="J880" s="310">
        <v>22</v>
      </c>
      <c r="K880" s="310">
        <v>11</v>
      </c>
      <c r="L880" s="310">
        <v>11</v>
      </c>
    </row>
    <row r="881" spans="1:12">
      <c r="A881" t="s">
        <v>502</v>
      </c>
      <c r="B881" t="s">
        <v>502</v>
      </c>
      <c r="C881" t="s">
        <v>755</v>
      </c>
      <c r="D881" t="s">
        <v>1162</v>
      </c>
      <c r="E881" t="s">
        <v>561</v>
      </c>
      <c r="F881" s="304">
        <v>0.5</v>
      </c>
      <c r="G881" t="s">
        <v>6</v>
      </c>
      <c r="H881" s="304">
        <v>0.5</v>
      </c>
      <c r="I881" t="s">
        <v>1158</v>
      </c>
      <c r="J881" s="310">
        <v>6</v>
      </c>
      <c r="K881" s="310">
        <v>3</v>
      </c>
      <c r="L881" s="310">
        <v>3</v>
      </c>
    </row>
    <row r="882" spans="1:12">
      <c r="A882" t="s">
        <v>502</v>
      </c>
      <c r="B882" t="s">
        <v>502</v>
      </c>
      <c r="C882" t="s">
        <v>756</v>
      </c>
      <c r="D882" t="s">
        <v>1162</v>
      </c>
      <c r="E882" t="s">
        <v>561</v>
      </c>
      <c r="F882" s="304">
        <v>0.5</v>
      </c>
      <c r="G882" t="s">
        <v>6</v>
      </c>
      <c r="H882" s="304">
        <v>0.5</v>
      </c>
      <c r="I882" t="s">
        <v>1158</v>
      </c>
      <c r="J882" s="310">
        <v>8.1999999999999993</v>
      </c>
      <c r="K882" s="310">
        <v>4.0999999999999996</v>
      </c>
      <c r="L882" s="310">
        <v>4.0999999999999996</v>
      </c>
    </row>
    <row r="883" spans="1:12">
      <c r="A883" t="s">
        <v>502</v>
      </c>
      <c r="B883" t="s">
        <v>502</v>
      </c>
      <c r="C883" t="s">
        <v>757</v>
      </c>
      <c r="D883" t="s">
        <v>1162</v>
      </c>
      <c r="E883" t="s">
        <v>561</v>
      </c>
      <c r="F883" s="304">
        <v>0.5</v>
      </c>
      <c r="G883" t="s">
        <v>6</v>
      </c>
      <c r="H883" s="304">
        <v>0.5</v>
      </c>
      <c r="I883" t="s">
        <v>1158</v>
      </c>
      <c r="J883" s="310">
        <v>11.15</v>
      </c>
      <c r="K883" s="310">
        <v>5.5750000000000002</v>
      </c>
      <c r="L883" s="310">
        <v>5.5750000000000002</v>
      </c>
    </row>
    <row r="884" spans="1:12">
      <c r="A884" t="s">
        <v>502</v>
      </c>
      <c r="B884" t="s">
        <v>502</v>
      </c>
      <c r="C884" t="s">
        <v>758</v>
      </c>
      <c r="D884" t="s">
        <v>1162</v>
      </c>
      <c r="E884" t="s">
        <v>561</v>
      </c>
      <c r="F884" s="304">
        <v>1</v>
      </c>
      <c r="G884" t="s">
        <v>4</v>
      </c>
      <c r="H884" s="304">
        <v>0.49980000000000002</v>
      </c>
      <c r="I884" t="s">
        <v>1158</v>
      </c>
      <c r="J884" s="310">
        <v>4.5999999999999996</v>
      </c>
      <c r="K884" s="310">
        <v>4.5999999999999996</v>
      </c>
      <c r="L884" s="310">
        <v>2.2989999999999999</v>
      </c>
    </row>
    <row r="885" spans="1:12">
      <c r="A885" t="s">
        <v>502</v>
      </c>
      <c r="B885" t="s">
        <v>502</v>
      </c>
      <c r="C885" t="s">
        <v>759</v>
      </c>
      <c r="D885" t="s">
        <v>1162</v>
      </c>
      <c r="E885" t="s">
        <v>561</v>
      </c>
      <c r="F885" s="304">
        <v>0.5</v>
      </c>
      <c r="G885" t="s">
        <v>6</v>
      </c>
      <c r="H885" s="304">
        <v>0.5</v>
      </c>
      <c r="I885" t="s">
        <v>1158</v>
      </c>
      <c r="J885" s="310">
        <v>12.3</v>
      </c>
      <c r="K885" s="310">
        <v>6.15</v>
      </c>
      <c r="L885" s="310">
        <v>6.15</v>
      </c>
    </row>
    <row r="886" spans="1:12">
      <c r="A886" t="s">
        <v>502</v>
      </c>
      <c r="B886" t="s">
        <v>502</v>
      </c>
      <c r="C886" t="s">
        <v>760</v>
      </c>
      <c r="D886" t="s">
        <v>1162</v>
      </c>
      <c r="E886" t="s">
        <v>561</v>
      </c>
      <c r="F886" s="304">
        <v>0.5</v>
      </c>
      <c r="G886" t="s">
        <v>6</v>
      </c>
      <c r="H886" s="304">
        <v>0.5</v>
      </c>
      <c r="I886" t="s">
        <v>1158</v>
      </c>
      <c r="J886" s="310">
        <v>12.36</v>
      </c>
      <c r="K886" s="310">
        <v>6.18</v>
      </c>
      <c r="L886" s="310">
        <v>6.18</v>
      </c>
    </row>
    <row r="887" spans="1:12">
      <c r="A887" t="s">
        <v>502</v>
      </c>
      <c r="B887" t="s">
        <v>502</v>
      </c>
      <c r="C887" t="s">
        <v>761</v>
      </c>
      <c r="D887" t="s">
        <v>1162</v>
      </c>
      <c r="E887" t="s">
        <v>561</v>
      </c>
      <c r="F887" s="304">
        <v>0.5</v>
      </c>
      <c r="G887" t="s">
        <v>6</v>
      </c>
      <c r="H887" s="304">
        <v>0.5</v>
      </c>
      <c r="I887" t="s">
        <v>1158</v>
      </c>
      <c r="J887" s="310">
        <v>12.36</v>
      </c>
      <c r="K887" s="310">
        <v>6.18</v>
      </c>
      <c r="L887" s="310">
        <v>6.18</v>
      </c>
    </row>
    <row r="888" spans="1:12">
      <c r="A888" t="s">
        <v>502</v>
      </c>
      <c r="B888" t="s">
        <v>502</v>
      </c>
      <c r="C888" t="s">
        <v>762</v>
      </c>
      <c r="D888" t="s">
        <v>1162</v>
      </c>
      <c r="E888" t="s">
        <v>561</v>
      </c>
      <c r="F888" s="304">
        <v>0.5</v>
      </c>
      <c r="G888" t="s">
        <v>6</v>
      </c>
      <c r="H888" s="304">
        <v>0.5</v>
      </c>
      <c r="I888" t="s">
        <v>1158</v>
      </c>
      <c r="J888" s="310">
        <v>79.95</v>
      </c>
      <c r="K888" s="310">
        <v>39.975000000000001</v>
      </c>
      <c r="L888" s="310">
        <v>39.975000000000001</v>
      </c>
    </row>
    <row r="889" spans="1:12">
      <c r="A889" t="s">
        <v>502</v>
      </c>
      <c r="B889" t="s">
        <v>502</v>
      </c>
      <c r="C889" t="s">
        <v>1480</v>
      </c>
      <c r="D889" t="s">
        <v>1162</v>
      </c>
      <c r="E889" t="s">
        <v>561</v>
      </c>
      <c r="F889" s="304">
        <v>1</v>
      </c>
      <c r="G889" t="s">
        <v>4</v>
      </c>
      <c r="H889" s="304">
        <v>1</v>
      </c>
      <c r="I889" t="s">
        <v>1158</v>
      </c>
      <c r="J889" s="310">
        <v>35.200000000000003</v>
      </c>
      <c r="K889" s="310">
        <v>35.200000000000003</v>
      </c>
      <c r="L889" s="310">
        <v>35.200000000000003</v>
      </c>
    </row>
    <row r="890" spans="1:12">
      <c r="A890" t="s">
        <v>502</v>
      </c>
      <c r="B890" t="s">
        <v>502</v>
      </c>
      <c r="C890" t="s">
        <v>763</v>
      </c>
      <c r="D890" t="s">
        <v>1162</v>
      </c>
      <c r="E890" t="s">
        <v>561</v>
      </c>
      <c r="F890" s="304">
        <v>0.5</v>
      </c>
      <c r="G890" t="s">
        <v>6</v>
      </c>
      <c r="H890" s="304">
        <v>0.5</v>
      </c>
      <c r="I890" t="s">
        <v>1158</v>
      </c>
      <c r="J890" s="310">
        <v>12.3</v>
      </c>
      <c r="K890" s="310">
        <v>6.15</v>
      </c>
      <c r="L890" s="310">
        <v>6.15</v>
      </c>
    </row>
    <row r="891" spans="1:12">
      <c r="A891" t="s">
        <v>502</v>
      </c>
      <c r="B891" t="s">
        <v>502</v>
      </c>
      <c r="C891" t="s">
        <v>764</v>
      </c>
      <c r="D891" t="s">
        <v>1162</v>
      </c>
      <c r="E891" t="s">
        <v>561</v>
      </c>
      <c r="F891" s="304">
        <v>1</v>
      </c>
      <c r="G891" t="s">
        <v>4</v>
      </c>
      <c r="H891" s="304">
        <v>0.49980000000000002</v>
      </c>
      <c r="I891" t="s">
        <v>1158</v>
      </c>
      <c r="J891" s="310">
        <v>12</v>
      </c>
      <c r="K891" s="310">
        <v>12</v>
      </c>
      <c r="L891" s="310">
        <v>5.9980000000000002</v>
      </c>
    </row>
    <row r="892" spans="1:12">
      <c r="A892" t="s">
        <v>502</v>
      </c>
      <c r="B892" t="s">
        <v>502</v>
      </c>
      <c r="C892" t="s">
        <v>765</v>
      </c>
      <c r="D892" t="s">
        <v>1162</v>
      </c>
      <c r="E892" t="s">
        <v>561</v>
      </c>
      <c r="F892" s="304">
        <v>0.5</v>
      </c>
      <c r="G892" t="s">
        <v>6</v>
      </c>
      <c r="H892" s="304">
        <v>0.5</v>
      </c>
      <c r="I892" t="s">
        <v>1158</v>
      </c>
      <c r="J892" s="310">
        <v>8.35</v>
      </c>
      <c r="K892" s="310">
        <v>4.1749999999999998</v>
      </c>
      <c r="L892" s="310">
        <v>4.1749999999999998</v>
      </c>
    </row>
    <row r="893" spans="1:12">
      <c r="A893" t="s">
        <v>502</v>
      </c>
      <c r="B893" t="s">
        <v>502</v>
      </c>
      <c r="C893" t="s">
        <v>766</v>
      </c>
      <c r="D893" t="s">
        <v>1162</v>
      </c>
      <c r="E893" t="s">
        <v>561</v>
      </c>
      <c r="F893" s="304">
        <v>1</v>
      </c>
      <c r="G893" t="s">
        <v>4</v>
      </c>
      <c r="H893" s="304">
        <v>0.49980000000000002</v>
      </c>
      <c r="I893" t="s">
        <v>1158</v>
      </c>
      <c r="J893" s="310">
        <v>12</v>
      </c>
      <c r="K893" s="310">
        <v>12</v>
      </c>
      <c r="L893" s="310">
        <v>5.9980000000000002</v>
      </c>
    </row>
    <row r="894" spans="1:12">
      <c r="A894" t="s">
        <v>502</v>
      </c>
      <c r="B894" t="s">
        <v>502</v>
      </c>
      <c r="C894" t="s">
        <v>767</v>
      </c>
      <c r="D894" t="s">
        <v>1162</v>
      </c>
      <c r="E894" t="s">
        <v>561</v>
      </c>
      <c r="F894" s="304">
        <v>0.5</v>
      </c>
      <c r="G894" t="s">
        <v>6</v>
      </c>
      <c r="H894" s="304">
        <v>0.5</v>
      </c>
      <c r="I894" t="s">
        <v>1158</v>
      </c>
      <c r="J894" s="310">
        <v>13.8</v>
      </c>
      <c r="K894" s="310">
        <v>6.9</v>
      </c>
      <c r="L894" s="310">
        <v>6.9</v>
      </c>
    </row>
    <row r="895" spans="1:12">
      <c r="A895" t="s">
        <v>502</v>
      </c>
      <c r="B895" t="s">
        <v>502</v>
      </c>
      <c r="C895" t="s">
        <v>768</v>
      </c>
      <c r="D895" t="s">
        <v>1162</v>
      </c>
      <c r="E895" t="s">
        <v>561</v>
      </c>
      <c r="F895" s="304">
        <v>0.5</v>
      </c>
      <c r="G895" t="s">
        <v>6</v>
      </c>
      <c r="H895" s="304">
        <v>0.5</v>
      </c>
      <c r="I895" t="s">
        <v>1158</v>
      </c>
      <c r="J895" s="310">
        <v>5.6</v>
      </c>
      <c r="K895" s="310">
        <v>2.8</v>
      </c>
      <c r="L895" s="310">
        <v>2.8</v>
      </c>
    </row>
    <row r="896" spans="1:12">
      <c r="A896" t="s">
        <v>502</v>
      </c>
      <c r="B896" t="s">
        <v>502</v>
      </c>
      <c r="C896" t="s">
        <v>769</v>
      </c>
      <c r="D896" t="s">
        <v>1162</v>
      </c>
      <c r="E896" t="s">
        <v>561</v>
      </c>
      <c r="F896" s="304">
        <v>1</v>
      </c>
      <c r="G896" t="s">
        <v>4</v>
      </c>
      <c r="H896" s="304">
        <v>0.49980000000000002</v>
      </c>
      <c r="I896" t="s">
        <v>1158</v>
      </c>
      <c r="J896" s="310">
        <v>9.1999999999999993</v>
      </c>
      <c r="K896" s="310">
        <v>9.1999999999999993</v>
      </c>
      <c r="L896" s="310">
        <v>4.5979999999999999</v>
      </c>
    </row>
    <row r="897" spans="1:12">
      <c r="A897" t="s">
        <v>502</v>
      </c>
      <c r="B897" t="s">
        <v>502</v>
      </c>
      <c r="C897" t="s">
        <v>770</v>
      </c>
      <c r="D897" t="s">
        <v>1162</v>
      </c>
      <c r="E897" t="s">
        <v>561</v>
      </c>
      <c r="F897" s="304">
        <v>0.5</v>
      </c>
      <c r="G897" t="s">
        <v>6</v>
      </c>
      <c r="H897" s="304">
        <v>0.5</v>
      </c>
      <c r="I897" t="s">
        <v>1158</v>
      </c>
      <c r="J897" s="310">
        <v>29.7</v>
      </c>
      <c r="K897" s="310">
        <v>14.85</v>
      </c>
      <c r="L897" s="310">
        <v>14.85</v>
      </c>
    </row>
    <row r="898" spans="1:12">
      <c r="A898" t="s">
        <v>502</v>
      </c>
      <c r="B898" t="s">
        <v>502</v>
      </c>
      <c r="C898" t="s">
        <v>1481</v>
      </c>
      <c r="D898" t="s">
        <v>1162</v>
      </c>
      <c r="E898" t="s">
        <v>561</v>
      </c>
      <c r="F898" s="304">
        <v>1</v>
      </c>
      <c r="G898" t="s">
        <v>4</v>
      </c>
      <c r="H898" s="304">
        <v>0.49980000000000002</v>
      </c>
      <c r="I898" t="s">
        <v>1158</v>
      </c>
      <c r="J898" s="310">
        <v>12</v>
      </c>
      <c r="K898" s="310">
        <v>12</v>
      </c>
      <c r="L898" s="310">
        <v>5.9980000000000002</v>
      </c>
    </row>
    <row r="899" spans="1:12">
      <c r="A899" t="s">
        <v>502</v>
      </c>
      <c r="B899" t="s">
        <v>502</v>
      </c>
      <c r="C899" t="s">
        <v>934</v>
      </c>
      <c r="D899" t="s">
        <v>1162</v>
      </c>
      <c r="E899" t="s">
        <v>561</v>
      </c>
      <c r="F899" s="304">
        <v>0.51910000000000001</v>
      </c>
      <c r="G899" t="s">
        <v>6</v>
      </c>
      <c r="H899" s="304">
        <v>0.51910000000000001</v>
      </c>
      <c r="I899" t="s">
        <v>1158</v>
      </c>
      <c r="J899" s="310">
        <v>24</v>
      </c>
      <c r="K899" s="310">
        <v>12.458</v>
      </c>
      <c r="L899" s="310">
        <v>12.458</v>
      </c>
    </row>
    <row r="900" spans="1:12">
      <c r="A900" t="s">
        <v>502</v>
      </c>
      <c r="B900" t="s">
        <v>502</v>
      </c>
      <c r="C900" t="s">
        <v>771</v>
      </c>
      <c r="D900" t="s">
        <v>1162</v>
      </c>
      <c r="E900" t="s">
        <v>561</v>
      </c>
      <c r="F900" s="304">
        <v>1</v>
      </c>
      <c r="G900" t="s">
        <v>4</v>
      </c>
      <c r="H900" s="304">
        <v>0.49980000000000002</v>
      </c>
      <c r="I900" t="s">
        <v>1158</v>
      </c>
      <c r="J900" s="310">
        <v>4</v>
      </c>
      <c r="K900" s="310">
        <v>4</v>
      </c>
      <c r="L900" s="310">
        <v>1.9990000000000001</v>
      </c>
    </row>
    <row r="901" spans="1:12">
      <c r="A901" t="s">
        <v>502</v>
      </c>
      <c r="B901" t="s">
        <v>502</v>
      </c>
      <c r="C901" t="s">
        <v>772</v>
      </c>
      <c r="D901" t="s">
        <v>1162</v>
      </c>
      <c r="E901" t="s">
        <v>561</v>
      </c>
      <c r="F901" s="304">
        <v>0.5</v>
      </c>
      <c r="G901" t="s">
        <v>6</v>
      </c>
      <c r="H901" s="304">
        <v>0.5</v>
      </c>
      <c r="I901" t="s">
        <v>1158</v>
      </c>
      <c r="J901" s="310">
        <v>12.36</v>
      </c>
      <c r="K901" s="310">
        <v>6.18</v>
      </c>
      <c r="L901" s="310">
        <v>6.18</v>
      </c>
    </row>
    <row r="902" spans="1:12">
      <c r="A902" t="s">
        <v>502</v>
      </c>
      <c r="B902" t="s">
        <v>502</v>
      </c>
      <c r="C902" t="s">
        <v>773</v>
      </c>
      <c r="D902" t="s">
        <v>1162</v>
      </c>
      <c r="E902" t="s">
        <v>560</v>
      </c>
      <c r="F902" s="304">
        <v>0.5</v>
      </c>
      <c r="G902" t="s">
        <v>6</v>
      </c>
      <c r="H902" s="304">
        <v>0.5</v>
      </c>
      <c r="I902" t="s">
        <v>1158</v>
      </c>
      <c r="J902" s="310">
        <v>15.3</v>
      </c>
      <c r="K902" s="310">
        <v>7.65</v>
      </c>
      <c r="L902" s="310">
        <v>7.65</v>
      </c>
    </row>
    <row r="903" spans="1:12">
      <c r="A903" t="s">
        <v>502</v>
      </c>
      <c r="B903" t="s">
        <v>502</v>
      </c>
      <c r="C903" t="s">
        <v>774</v>
      </c>
      <c r="D903" t="s">
        <v>1162</v>
      </c>
      <c r="E903" t="s">
        <v>560</v>
      </c>
      <c r="F903" s="304">
        <v>0.5</v>
      </c>
      <c r="G903" t="s">
        <v>6</v>
      </c>
      <c r="H903" s="304">
        <v>0.5</v>
      </c>
      <c r="I903" t="s">
        <v>1158</v>
      </c>
      <c r="J903" s="310">
        <v>10.5</v>
      </c>
      <c r="K903" s="310">
        <v>5.25</v>
      </c>
      <c r="L903" s="310">
        <v>5.25</v>
      </c>
    </row>
    <row r="904" spans="1:12">
      <c r="A904" t="s">
        <v>502</v>
      </c>
      <c r="B904" t="s">
        <v>502</v>
      </c>
      <c r="C904" t="s">
        <v>1482</v>
      </c>
      <c r="D904" t="s">
        <v>1162</v>
      </c>
      <c r="E904" t="s">
        <v>561</v>
      </c>
      <c r="F904" s="304">
        <v>1</v>
      </c>
      <c r="G904" t="s">
        <v>4</v>
      </c>
      <c r="H904" s="304">
        <v>0.49980000000000002</v>
      </c>
      <c r="I904" t="s">
        <v>1158</v>
      </c>
      <c r="J904" s="310">
        <v>16.399999999999999</v>
      </c>
      <c r="K904" s="310">
        <v>16.399999999999999</v>
      </c>
      <c r="L904" s="310">
        <v>8.1969999999999992</v>
      </c>
    </row>
    <row r="905" spans="1:12">
      <c r="A905" t="s">
        <v>502</v>
      </c>
      <c r="B905" t="s">
        <v>502</v>
      </c>
      <c r="C905" t="s">
        <v>775</v>
      </c>
      <c r="D905" t="s">
        <v>1162</v>
      </c>
      <c r="E905" t="s">
        <v>561</v>
      </c>
      <c r="F905" s="304">
        <v>1</v>
      </c>
      <c r="G905" t="s">
        <v>4</v>
      </c>
      <c r="H905" s="304">
        <v>1</v>
      </c>
      <c r="I905" t="s">
        <v>1158</v>
      </c>
      <c r="J905" s="310">
        <v>11.5</v>
      </c>
      <c r="K905" s="310">
        <v>11.5</v>
      </c>
      <c r="L905" s="310">
        <v>11.5</v>
      </c>
    </row>
    <row r="906" spans="1:12" hidden="1">
      <c r="A906" t="s">
        <v>502</v>
      </c>
      <c r="B906" t="s">
        <v>502</v>
      </c>
      <c r="C906" t="s">
        <v>775</v>
      </c>
      <c r="D906" t="s">
        <v>1162</v>
      </c>
      <c r="E906" t="s">
        <v>561</v>
      </c>
      <c r="F906" s="304">
        <v>1</v>
      </c>
      <c r="G906" t="s">
        <v>4</v>
      </c>
      <c r="H906" s="304">
        <v>1</v>
      </c>
      <c r="I906" t="s">
        <v>1159</v>
      </c>
      <c r="J906" s="310">
        <v>18.399999999999999</v>
      </c>
      <c r="K906" s="310">
        <v>18.399999999999999</v>
      </c>
      <c r="L906" s="310">
        <v>18.399999999999999</v>
      </c>
    </row>
    <row r="907" spans="1:12">
      <c r="A907" t="s">
        <v>502</v>
      </c>
      <c r="B907" t="s">
        <v>502</v>
      </c>
      <c r="C907" t="s">
        <v>776</v>
      </c>
      <c r="D907" t="s">
        <v>1162</v>
      </c>
      <c r="E907" t="s">
        <v>561</v>
      </c>
      <c r="F907" s="304">
        <v>0.5</v>
      </c>
      <c r="G907" t="s">
        <v>6</v>
      </c>
      <c r="H907" s="304">
        <v>0.5</v>
      </c>
      <c r="I907" t="s">
        <v>1158</v>
      </c>
      <c r="J907" s="310">
        <v>3.4</v>
      </c>
      <c r="K907" s="310">
        <v>1.7</v>
      </c>
      <c r="L907" s="310">
        <v>1.7</v>
      </c>
    </row>
    <row r="908" spans="1:12">
      <c r="A908" t="s">
        <v>502</v>
      </c>
      <c r="B908" t="s">
        <v>502</v>
      </c>
      <c r="C908" t="s">
        <v>776</v>
      </c>
      <c r="D908" t="s">
        <v>1162</v>
      </c>
      <c r="E908" t="s">
        <v>561</v>
      </c>
      <c r="F908" s="304">
        <v>1</v>
      </c>
      <c r="G908" t="s">
        <v>4</v>
      </c>
      <c r="H908" s="304">
        <v>1</v>
      </c>
      <c r="I908" t="s">
        <v>1158</v>
      </c>
      <c r="J908" s="310">
        <v>3.3</v>
      </c>
      <c r="K908" s="310">
        <v>3.3</v>
      </c>
      <c r="L908" s="310">
        <v>3.3</v>
      </c>
    </row>
    <row r="909" spans="1:12">
      <c r="A909" t="s">
        <v>502</v>
      </c>
      <c r="B909" t="s">
        <v>502</v>
      </c>
      <c r="C909" t="s">
        <v>777</v>
      </c>
      <c r="D909" t="s">
        <v>1162</v>
      </c>
      <c r="E909" t="s">
        <v>561</v>
      </c>
      <c r="F909" s="304">
        <v>0.5</v>
      </c>
      <c r="G909" t="s">
        <v>6</v>
      </c>
      <c r="H909" s="304">
        <v>0.5</v>
      </c>
      <c r="I909" t="s">
        <v>1158</v>
      </c>
      <c r="J909" s="310">
        <v>3.4</v>
      </c>
      <c r="K909" s="310">
        <v>1.7</v>
      </c>
      <c r="L909" s="310">
        <v>1.7</v>
      </c>
    </row>
    <row r="910" spans="1:12">
      <c r="A910" t="s">
        <v>502</v>
      </c>
      <c r="B910" t="s">
        <v>502</v>
      </c>
      <c r="C910" t="s">
        <v>778</v>
      </c>
      <c r="D910" t="s">
        <v>1162</v>
      </c>
      <c r="E910" t="s">
        <v>561</v>
      </c>
      <c r="F910" s="304">
        <v>0.5</v>
      </c>
      <c r="G910" t="s">
        <v>6</v>
      </c>
      <c r="H910" s="304">
        <v>0.5</v>
      </c>
      <c r="I910" t="s">
        <v>1158</v>
      </c>
      <c r="J910" s="310">
        <v>16</v>
      </c>
      <c r="K910" s="310">
        <v>8</v>
      </c>
      <c r="L910" s="310">
        <v>8</v>
      </c>
    </row>
    <row r="911" spans="1:12">
      <c r="A911" t="s">
        <v>502</v>
      </c>
      <c r="B911" t="s">
        <v>502</v>
      </c>
      <c r="C911" t="s">
        <v>779</v>
      </c>
      <c r="D911" t="s">
        <v>1162</v>
      </c>
      <c r="E911" t="s">
        <v>561</v>
      </c>
      <c r="F911" s="304">
        <v>1</v>
      </c>
      <c r="G911" t="s">
        <v>4</v>
      </c>
      <c r="H911" s="304">
        <v>0.49980000000000002</v>
      </c>
      <c r="I911" t="s">
        <v>1158</v>
      </c>
      <c r="J911" s="310">
        <v>16</v>
      </c>
      <c r="K911" s="310">
        <v>16</v>
      </c>
      <c r="L911" s="310">
        <v>7.9969999999999999</v>
      </c>
    </row>
    <row r="912" spans="1:12">
      <c r="A912" t="s">
        <v>502</v>
      </c>
      <c r="B912" t="s">
        <v>502</v>
      </c>
      <c r="C912" t="s">
        <v>1483</v>
      </c>
      <c r="D912" t="s">
        <v>1162</v>
      </c>
      <c r="E912" t="s">
        <v>561</v>
      </c>
      <c r="F912" s="304">
        <v>1</v>
      </c>
      <c r="G912" t="s">
        <v>4</v>
      </c>
      <c r="H912" s="304">
        <v>0.49980000000000002</v>
      </c>
      <c r="I912" t="s">
        <v>1158</v>
      </c>
      <c r="J912" s="310">
        <v>21.2</v>
      </c>
      <c r="K912" s="310">
        <v>21.2</v>
      </c>
      <c r="L912" s="310">
        <v>10.596</v>
      </c>
    </row>
    <row r="913" spans="1:12">
      <c r="A913" t="s">
        <v>502</v>
      </c>
      <c r="B913" t="s">
        <v>502</v>
      </c>
      <c r="C913" t="s">
        <v>780</v>
      </c>
      <c r="D913" t="s">
        <v>1162</v>
      </c>
      <c r="E913" t="s">
        <v>560</v>
      </c>
      <c r="F913" s="304">
        <v>1</v>
      </c>
      <c r="G913" t="s">
        <v>4</v>
      </c>
      <c r="H913" s="304">
        <v>1</v>
      </c>
      <c r="I913" t="s">
        <v>1158</v>
      </c>
      <c r="J913" s="310">
        <v>2.2000000000000002</v>
      </c>
      <c r="K913" s="310">
        <v>2.2000000000000002</v>
      </c>
      <c r="L913" s="310">
        <v>2.2000000000000002</v>
      </c>
    </row>
    <row r="914" spans="1:12">
      <c r="A914" t="s">
        <v>502</v>
      </c>
      <c r="B914" t="s">
        <v>502</v>
      </c>
      <c r="C914" t="s">
        <v>780</v>
      </c>
      <c r="D914" t="s">
        <v>1162</v>
      </c>
      <c r="E914" t="s">
        <v>561</v>
      </c>
      <c r="F914" s="304">
        <v>1</v>
      </c>
      <c r="G914" t="s">
        <v>4</v>
      </c>
      <c r="H914" s="304">
        <v>1</v>
      </c>
      <c r="I914" t="s">
        <v>1158</v>
      </c>
      <c r="J914" s="310">
        <v>6.6</v>
      </c>
      <c r="K914" s="310">
        <v>6.6</v>
      </c>
      <c r="L914" s="310">
        <v>6.6</v>
      </c>
    </row>
    <row r="915" spans="1:12" hidden="1">
      <c r="A915" t="s">
        <v>502</v>
      </c>
      <c r="B915" t="s">
        <v>502</v>
      </c>
      <c r="C915" t="s">
        <v>1484</v>
      </c>
      <c r="D915" t="s">
        <v>1162</v>
      </c>
      <c r="E915" t="s">
        <v>561</v>
      </c>
      <c r="F915" s="304">
        <v>1</v>
      </c>
      <c r="G915" t="s">
        <v>4</v>
      </c>
      <c r="H915" s="304">
        <v>1</v>
      </c>
      <c r="I915" t="s">
        <v>1159</v>
      </c>
      <c r="J915" s="310">
        <v>6.9</v>
      </c>
      <c r="K915" s="310">
        <v>6.9</v>
      </c>
      <c r="L915" s="310">
        <v>6.9</v>
      </c>
    </row>
    <row r="916" spans="1:12">
      <c r="A916" t="s">
        <v>502</v>
      </c>
      <c r="B916" t="s">
        <v>502</v>
      </c>
      <c r="C916" t="s">
        <v>1485</v>
      </c>
      <c r="D916" t="s">
        <v>1162</v>
      </c>
      <c r="E916" t="s">
        <v>561</v>
      </c>
      <c r="F916" s="304">
        <v>1</v>
      </c>
      <c r="G916" t="s">
        <v>4</v>
      </c>
      <c r="H916" s="304">
        <v>0.5</v>
      </c>
      <c r="I916" t="s">
        <v>1158</v>
      </c>
      <c r="J916" s="310">
        <v>20.7</v>
      </c>
      <c r="K916" s="310">
        <v>20.7</v>
      </c>
      <c r="L916" s="310">
        <v>10.35</v>
      </c>
    </row>
    <row r="917" spans="1:12">
      <c r="A917" t="s">
        <v>502</v>
      </c>
      <c r="B917" t="s">
        <v>502</v>
      </c>
      <c r="C917" t="s">
        <v>1486</v>
      </c>
      <c r="D917" t="s">
        <v>1162</v>
      </c>
      <c r="E917" t="s">
        <v>561</v>
      </c>
      <c r="F917" s="304">
        <v>1</v>
      </c>
      <c r="G917" t="s">
        <v>4</v>
      </c>
      <c r="H917" s="304">
        <v>0.49980000000000002</v>
      </c>
      <c r="I917" t="s">
        <v>1158</v>
      </c>
      <c r="J917" s="310">
        <v>7.05</v>
      </c>
      <c r="K917" s="310">
        <v>7.05</v>
      </c>
      <c r="L917" s="310">
        <v>3.524</v>
      </c>
    </row>
    <row r="918" spans="1:12">
      <c r="A918" t="s">
        <v>502</v>
      </c>
      <c r="B918" t="s">
        <v>502</v>
      </c>
      <c r="C918" t="s">
        <v>781</v>
      </c>
      <c r="D918" t="s">
        <v>1162</v>
      </c>
      <c r="E918" t="s">
        <v>561</v>
      </c>
      <c r="F918" s="304">
        <v>0.5</v>
      </c>
      <c r="G918" t="s">
        <v>6</v>
      </c>
      <c r="H918" s="304">
        <v>0.5</v>
      </c>
      <c r="I918" t="s">
        <v>1158</v>
      </c>
      <c r="J918" s="310">
        <v>8.1999999999999993</v>
      </c>
      <c r="K918" s="310">
        <v>4.0999999999999996</v>
      </c>
      <c r="L918" s="310">
        <v>4.0999999999999996</v>
      </c>
    </row>
    <row r="919" spans="1:12">
      <c r="A919" t="s">
        <v>502</v>
      </c>
      <c r="B919" t="s">
        <v>502</v>
      </c>
      <c r="C919" t="s">
        <v>782</v>
      </c>
      <c r="D919" t="s">
        <v>1162</v>
      </c>
      <c r="E919" t="s">
        <v>561</v>
      </c>
      <c r="F919" s="304">
        <v>1</v>
      </c>
      <c r="G919" t="s">
        <v>4</v>
      </c>
      <c r="H919" s="304">
        <v>0.49980000000000002</v>
      </c>
      <c r="I919" t="s">
        <v>1158</v>
      </c>
      <c r="J919" s="310">
        <v>12</v>
      </c>
      <c r="K919" s="310">
        <v>12</v>
      </c>
      <c r="L919" s="310">
        <v>5.9980000000000002</v>
      </c>
    </row>
    <row r="920" spans="1:12">
      <c r="A920" t="s">
        <v>502</v>
      </c>
      <c r="B920" t="s">
        <v>502</v>
      </c>
      <c r="C920" t="s">
        <v>783</v>
      </c>
      <c r="D920" t="s">
        <v>1162</v>
      </c>
      <c r="E920" t="s">
        <v>561</v>
      </c>
      <c r="F920" s="304">
        <v>0.501</v>
      </c>
      <c r="G920" t="s">
        <v>6</v>
      </c>
      <c r="H920" s="304">
        <v>0.501</v>
      </c>
      <c r="I920" t="s">
        <v>1158</v>
      </c>
      <c r="J920" s="310">
        <v>11.75</v>
      </c>
      <c r="K920" s="310">
        <v>5.8869999999999996</v>
      </c>
      <c r="L920" s="310">
        <v>5.8869999999999996</v>
      </c>
    </row>
    <row r="921" spans="1:12">
      <c r="A921" t="s">
        <v>502</v>
      </c>
      <c r="B921" t="s">
        <v>502</v>
      </c>
      <c r="C921" t="s">
        <v>784</v>
      </c>
      <c r="D921" t="s">
        <v>1162</v>
      </c>
      <c r="E921" t="s">
        <v>561</v>
      </c>
      <c r="F921" s="304">
        <v>0.5</v>
      </c>
      <c r="G921" t="s">
        <v>6</v>
      </c>
      <c r="H921" s="304">
        <v>0.5</v>
      </c>
      <c r="I921" t="s">
        <v>1158</v>
      </c>
      <c r="J921" s="310">
        <v>32.799999999999997</v>
      </c>
      <c r="K921" s="310">
        <v>16.399999999999999</v>
      </c>
      <c r="L921" s="310">
        <v>16.399999999999999</v>
      </c>
    </row>
    <row r="922" spans="1:12">
      <c r="A922" t="s">
        <v>502</v>
      </c>
      <c r="B922" t="s">
        <v>502</v>
      </c>
      <c r="C922" t="s">
        <v>785</v>
      </c>
      <c r="D922" t="s">
        <v>1162</v>
      </c>
      <c r="E922" t="s">
        <v>561</v>
      </c>
      <c r="F922" s="304">
        <v>1</v>
      </c>
      <c r="G922" t="s">
        <v>4</v>
      </c>
      <c r="H922" s="304">
        <v>0.49980000000000002</v>
      </c>
      <c r="I922" t="s">
        <v>1158</v>
      </c>
      <c r="J922" s="310">
        <v>29.9</v>
      </c>
      <c r="K922" s="310">
        <v>29.9</v>
      </c>
      <c r="L922" s="310">
        <v>14.944000000000001</v>
      </c>
    </row>
    <row r="923" spans="1:12">
      <c r="A923" t="s">
        <v>502</v>
      </c>
      <c r="B923" t="s">
        <v>502</v>
      </c>
      <c r="C923" t="s">
        <v>786</v>
      </c>
      <c r="D923" t="s">
        <v>1162</v>
      </c>
      <c r="E923" t="s">
        <v>561</v>
      </c>
      <c r="F923" s="304">
        <v>0.5</v>
      </c>
      <c r="G923" t="s">
        <v>6</v>
      </c>
      <c r="H923" s="304">
        <v>0.5</v>
      </c>
      <c r="I923" t="s">
        <v>1158</v>
      </c>
      <c r="J923" s="310">
        <v>10</v>
      </c>
      <c r="K923" s="310">
        <v>5</v>
      </c>
      <c r="L923" s="310">
        <v>5</v>
      </c>
    </row>
    <row r="924" spans="1:12">
      <c r="A924" t="s">
        <v>502</v>
      </c>
      <c r="B924" t="s">
        <v>502</v>
      </c>
      <c r="C924" t="s">
        <v>787</v>
      </c>
      <c r="D924" t="s">
        <v>1162</v>
      </c>
      <c r="E924" t="s">
        <v>561</v>
      </c>
      <c r="F924" s="304">
        <v>1</v>
      </c>
      <c r="G924" t="s">
        <v>4</v>
      </c>
      <c r="H924" s="304">
        <v>0.49980000000000002</v>
      </c>
      <c r="I924" t="s">
        <v>1158</v>
      </c>
      <c r="J924" s="310">
        <v>7.5</v>
      </c>
      <c r="K924" s="310">
        <v>7.5</v>
      </c>
      <c r="L924" s="310">
        <v>3.7490000000000001</v>
      </c>
    </row>
    <row r="925" spans="1:12">
      <c r="A925" t="s">
        <v>502</v>
      </c>
      <c r="B925" t="s">
        <v>502</v>
      </c>
      <c r="C925" t="s">
        <v>788</v>
      </c>
      <c r="D925" t="s">
        <v>1162</v>
      </c>
      <c r="E925" t="s">
        <v>560</v>
      </c>
      <c r="F925" s="304">
        <v>0.5</v>
      </c>
      <c r="G925" t="s">
        <v>6</v>
      </c>
      <c r="H925" s="304">
        <v>0.5</v>
      </c>
      <c r="I925" t="s">
        <v>1158</v>
      </c>
      <c r="J925" s="310">
        <v>4.2300000000000004</v>
      </c>
      <c r="K925" s="310">
        <v>2.1150000000000002</v>
      </c>
      <c r="L925" s="310">
        <v>2.1150000000000002</v>
      </c>
    </row>
    <row r="926" spans="1:12">
      <c r="A926" t="s">
        <v>502</v>
      </c>
      <c r="B926" t="s">
        <v>502</v>
      </c>
      <c r="C926" t="s">
        <v>788</v>
      </c>
      <c r="D926" t="s">
        <v>1162</v>
      </c>
      <c r="E926" t="s">
        <v>561</v>
      </c>
      <c r="F926" s="304">
        <v>0.5</v>
      </c>
      <c r="G926" t="s">
        <v>6</v>
      </c>
      <c r="H926" s="304">
        <v>0.5</v>
      </c>
      <c r="I926" t="s">
        <v>1158</v>
      </c>
      <c r="J926" s="310">
        <v>1.7</v>
      </c>
      <c r="K926" s="310">
        <v>0.85</v>
      </c>
      <c r="L926" s="310">
        <v>0.85</v>
      </c>
    </row>
    <row r="927" spans="1:12">
      <c r="A927" t="s">
        <v>502</v>
      </c>
      <c r="B927" t="s">
        <v>502</v>
      </c>
      <c r="C927" t="s">
        <v>788</v>
      </c>
      <c r="D927" t="s">
        <v>1162</v>
      </c>
      <c r="E927" t="s">
        <v>561</v>
      </c>
      <c r="F927" s="304">
        <v>1</v>
      </c>
      <c r="G927" t="s">
        <v>4</v>
      </c>
      <c r="H927" s="304">
        <v>1</v>
      </c>
      <c r="I927" t="s">
        <v>1158</v>
      </c>
      <c r="J927" s="310">
        <v>17</v>
      </c>
      <c r="K927" s="310">
        <v>17</v>
      </c>
      <c r="L927" s="310">
        <v>17</v>
      </c>
    </row>
    <row r="928" spans="1:12">
      <c r="A928" t="s">
        <v>502</v>
      </c>
      <c r="B928" t="s">
        <v>502</v>
      </c>
      <c r="C928" t="s">
        <v>789</v>
      </c>
      <c r="D928" t="s">
        <v>1162</v>
      </c>
      <c r="E928" t="s">
        <v>561</v>
      </c>
      <c r="F928" s="304">
        <v>0.5</v>
      </c>
      <c r="G928" t="s">
        <v>6</v>
      </c>
      <c r="H928" s="304">
        <v>0.5</v>
      </c>
      <c r="I928" t="s">
        <v>1158</v>
      </c>
      <c r="J928" s="310">
        <v>26.65</v>
      </c>
      <c r="K928" s="310">
        <v>13.324999999999999</v>
      </c>
      <c r="L928" s="310">
        <v>13.324999999999999</v>
      </c>
    </row>
    <row r="929" spans="1:12" hidden="1">
      <c r="A929" t="s">
        <v>502</v>
      </c>
      <c r="B929" t="s">
        <v>502</v>
      </c>
      <c r="C929" t="s">
        <v>1487</v>
      </c>
      <c r="D929" t="s">
        <v>1162</v>
      </c>
      <c r="E929" t="s">
        <v>561</v>
      </c>
      <c r="F929" s="304">
        <v>1</v>
      </c>
      <c r="G929" t="s">
        <v>4</v>
      </c>
      <c r="H929" s="304">
        <v>0.49980000000000002</v>
      </c>
      <c r="I929" t="s">
        <v>1159</v>
      </c>
      <c r="J929" s="310">
        <v>18</v>
      </c>
      <c r="K929" s="310">
        <v>18</v>
      </c>
      <c r="L929" s="310">
        <v>8.9960000000000004</v>
      </c>
    </row>
    <row r="930" spans="1:12" hidden="1">
      <c r="A930" t="s">
        <v>502</v>
      </c>
      <c r="B930" t="s">
        <v>502</v>
      </c>
      <c r="C930" t="s">
        <v>1488</v>
      </c>
      <c r="D930" t="s">
        <v>1162</v>
      </c>
      <c r="E930" t="s">
        <v>561</v>
      </c>
      <c r="F930" s="304">
        <v>1</v>
      </c>
      <c r="G930" t="s">
        <v>4</v>
      </c>
      <c r="H930" s="304">
        <v>1</v>
      </c>
      <c r="I930" t="s">
        <v>1159</v>
      </c>
      <c r="J930" s="310">
        <v>6.9</v>
      </c>
      <c r="K930" s="310">
        <v>6.9</v>
      </c>
      <c r="L930" s="310">
        <v>6.9</v>
      </c>
    </row>
    <row r="931" spans="1:12">
      <c r="A931" t="s">
        <v>502</v>
      </c>
      <c r="B931" t="s">
        <v>502</v>
      </c>
      <c r="C931" t="s">
        <v>935</v>
      </c>
      <c r="D931" t="s">
        <v>1162</v>
      </c>
      <c r="E931" t="s">
        <v>561</v>
      </c>
      <c r="F931" s="304">
        <v>0.5</v>
      </c>
      <c r="G931" t="s">
        <v>6</v>
      </c>
      <c r="H931" s="304">
        <v>0.5</v>
      </c>
      <c r="I931" t="s">
        <v>1158</v>
      </c>
      <c r="J931" s="310">
        <v>12.8</v>
      </c>
      <c r="K931" s="310">
        <v>6.4</v>
      </c>
      <c r="L931" s="310">
        <v>6.4</v>
      </c>
    </row>
    <row r="932" spans="1:12">
      <c r="A932" t="s">
        <v>502</v>
      </c>
      <c r="B932" t="s">
        <v>502</v>
      </c>
      <c r="C932" t="s">
        <v>790</v>
      </c>
      <c r="D932" t="s">
        <v>1162</v>
      </c>
      <c r="E932" t="s">
        <v>561</v>
      </c>
      <c r="F932" s="304">
        <v>0.5</v>
      </c>
      <c r="G932" t="s">
        <v>6</v>
      </c>
      <c r="H932" s="304">
        <v>0.5</v>
      </c>
      <c r="I932" t="s">
        <v>1158</v>
      </c>
      <c r="J932" s="310">
        <v>8</v>
      </c>
      <c r="K932" s="310">
        <v>4</v>
      </c>
      <c r="L932" s="310">
        <v>4</v>
      </c>
    </row>
    <row r="933" spans="1:12">
      <c r="A933" t="s">
        <v>502</v>
      </c>
      <c r="B933" t="s">
        <v>502</v>
      </c>
      <c r="C933" t="s">
        <v>791</v>
      </c>
      <c r="D933" t="s">
        <v>1162</v>
      </c>
      <c r="E933" t="s">
        <v>561</v>
      </c>
      <c r="F933" s="304">
        <v>0.5</v>
      </c>
      <c r="G933" t="s">
        <v>6</v>
      </c>
      <c r="H933" s="304">
        <v>0.5</v>
      </c>
      <c r="I933" t="s">
        <v>1158</v>
      </c>
      <c r="J933" s="310">
        <v>10.25</v>
      </c>
      <c r="K933" s="310">
        <v>5.125</v>
      </c>
      <c r="L933" s="310">
        <v>5.125</v>
      </c>
    </row>
    <row r="934" spans="1:12">
      <c r="A934" t="s">
        <v>502</v>
      </c>
      <c r="B934" t="s">
        <v>502</v>
      </c>
      <c r="C934" t="s">
        <v>792</v>
      </c>
      <c r="D934" t="s">
        <v>1162</v>
      </c>
      <c r="E934" t="s">
        <v>561</v>
      </c>
      <c r="F934" s="304">
        <v>0.5</v>
      </c>
      <c r="G934" t="s">
        <v>6</v>
      </c>
      <c r="H934" s="304">
        <v>0.5</v>
      </c>
      <c r="I934" t="s">
        <v>1158</v>
      </c>
      <c r="J934" s="310">
        <v>12</v>
      </c>
      <c r="K934" s="310">
        <v>6</v>
      </c>
      <c r="L934" s="310">
        <v>6</v>
      </c>
    </row>
    <row r="935" spans="1:12">
      <c r="A935" t="s">
        <v>502</v>
      </c>
      <c r="B935" t="s">
        <v>502</v>
      </c>
      <c r="C935" t="s">
        <v>1489</v>
      </c>
      <c r="D935" t="s">
        <v>1162</v>
      </c>
      <c r="E935" t="s">
        <v>561</v>
      </c>
      <c r="F935" s="304">
        <v>0.5</v>
      </c>
      <c r="G935" t="s">
        <v>6</v>
      </c>
      <c r="H935" s="304">
        <v>0.5</v>
      </c>
      <c r="I935" t="s">
        <v>1158</v>
      </c>
      <c r="J935" s="310">
        <v>15.4</v>
      </c>
      <c r="K935" s="310">
        <v>7.7</v>
      </c>
      <c r="L935" s="310">
        <v>7.7</v>
      </c>
    </row>
    <row r="936" spans="1:12">
      <c r="A936" t="s">
        <v>502</v>
      </c>
      <c r="B936" t="s">
        <v>502</v>
      </c>
      <c r="C936" t="s">
        <v>1490</v>
      </c>
      <c r="D936" t="s">
        <v>1162</v>
      </c>
      <c r="E936" t="s">
        <v>561</v>
      </c>
      <c r="F936" s="304">
        <v>1</v>
      </c>
      <c r="G936" t="s">
        <v>4</v>
      </c>
      <c r="H936" s="304">
        <v>0.49980000000000002</v>
      </c>
      <c r="I936" t="s">
        <v>1158</v>
      </c>
      <c r="J936" s="310">
        <v>11.5</v>
      </c>
      <c r="K936" s="310">
        <v>11.5</v>
      </c>
      <c r="L936" s="310">
        <v>5.7480000000000002</v>
      </c>
    </row>
    <row r="937" spans="1:12">
      <c r="A937" t="s">
        <v>502</v>
      </c>
      <c r="B937" t="s">
        <v>502</v>
      </c>
      <c r="C937" t="s">
        <v>1491</v>
      </c>
      <c r="D937" t="s">
        <v>1162</v>
      </c>
      <c r="E937" t="s">
        <v>561</v>
      </c>
      <c r="F937" s="304">
        <v>1</v>
      </c>
      <c r="G937" t="s">
        <v>4</v>
      </c>
      <c r="H937" s="304">
        <v>1</v>
      </c>
      <c r="I937" t="s">
        <v>1158</v>
      </c>
      <c r="J937" s="310">
        <v>8.1999999999999993</v>
      </c>
      <c r="K937" s="310">
        <v>8.1999999999999993</v>
      </c>
      <c r="L937" s="310">
        <v>8.1999999999999993</v>
      </c>
    </row>
    <row r="938" spans="1:12">
      <c r="A938" t="s">
        <v>502</v>
      </c>
      <c r="B938" t="s">
        <v>502</v>
      </c>
      <c r="C938" t="s">
        <v>793</v>
      </c>
      <c r="D938" t="s">
        <v>1162</v>
      </c>
      <c r="E938" t="s">
        <v>561</v>
      </c>
      <c r="F938" s="304">
        <v>0.5</v>
      </c>
      <c r="G938" t="s">
        <v>6</v>
      </c>
      <c r="H938" s="304">
        <v>0.5</v>
      </c>
      <c r="I938" t="s">
        <v>1158</v>
      </c>
      <c r="J938" s="310">
        <v>5.6</v>
      </c>
      <c r="K938" s="310">
        <v>2.8</v>
      </c>
      <c r="L938" s="310">
        <v>2.8</v>
      </c>
    </row>
    <row r="939" spans="1:12">
      <c r="A939" t="s">
        <v>502</v>
      </c>
      <c r="B939" t="s">
        <v>502</v>
      </c>
      <c r="C939" t="s">
        <v>865</v>
      </c>
      <c r="D939" t="s">
        <v>1162</v>
      </c>
      <c r="E939" t="s">
        <v>561</v>
      </c>
      <c r="F939" s="304">
        <v>1</v>
      </c>
      <c r="G939" t="s">
        <v>4</v>
      </c>
      <c r="H939" s="304">
        <v>0.49980000000000002</v>
      </c>
      <c r="I939" t="s">
        <v>1158</v>
      </c>
      <c r="J939" s="310">
        <v>9.1999999999999993</v>
      </c>
      <c r="K939" s="310">
        <v>9.1999999999999993</v>
      </c>
      <c r="L939" s="310">
        <v>4.5979999999999999</v>
      </c>
    </row>
    <row r="940" spans="1:12">
      <c r="A940" t="s">
        <v>502</v>
      </c>
      <c r="B940" t="s">
        <v>502</v>
      </c>
      <c r="C940" t="s">
        <v>937</v>
      </c>
      <c r="D940" t="s">
        <v>1162</v>
      </c>
      <c r="E940" t="s">
        <v>561</v>
      </c>
      <c r="F940" s="304">
        <v>0.5</v>
      </c>
      <c r="G940" t="s">
        <v>6</v>
      </c>
      <c r="H940" s="304">
        <v>0.5</v>
      </c>
      <c r="I940" t="s">
        <v>1158</v>
      </c>
      <c r="J940" s="310">
        <v>18.45</v>
      </c>
      <c r="K940" s="310">
        <v>9.2249999999999996</v>
      </c>
      <c r="L940" s="310">
        <v>9.2249999999999996</v>
      </c>
    </row>
    <row r="941" spans="1:12">
      <c r="A941" t="s">
        <v>502</v>
      </c>
      <c r="B941" t="s">
        <v>502</v>
      </c>
      <c r="C941" t="s">
        <v>794</v>
      </c>
      <c r="D941" t="s">
        <v>1162</v>
      </c>
      <c r="E941" t="s">
        <v>561</v>
      </c>
      <c r="F941" s="304">
        <v>0.5</v>
      </c>
      <c r="G941" t="s">
        <v>6</v>
      </c>
      <c r="H941" s="304">
        <v>0.5</v>
      </c>
      <c r="I941" t="s">
        <v>1158</v>
      </c>
      <c r="J941" s="310">
        <v>20.5</v>
      </c>
      <c r="K941" s="310">
        <v>10.25</v>
      </c>
      <c r="L941" s="310">
        <v>10.25</v>
      </c>
    </row>
    <row r="942" spans="1:12">
      <c r="A942" t="s">
        <v>502</v>
      </c>
      <c r="B942" t="s">
        <v>502</v>
      </c>
      <c r="C942" t="s">
        <v>795</v>
      </c>
      <c r="D942" t="s">
        <v>1162</v>
      </c>
      <c r="E942" t="s">
        <v>561</v>
      </c>
      <c r="F942" s="304">
        <v>1</v>
      </c>
      <c r="G942" t="s">
        <v>4</v>
      </c>
      <c r="H942" s="304">
        <v>0.49980000000000002</v>
      </c>
      <c r="I942" t="s">
        <v>1158</v>
      </c>
      <c r="J942" s="310">
        <v>6.9</v>
      </c>
      <c r="K942" s="310">
        <v>6.9</v>
      </c>
      <c r="L942" s="310">
        <v>3.4489999999999998</v>
      </c>
    </row>
    <row r="943" spans="1:12">
      <c r="A943" t="s">
        <v>502</v>
      </c>
      <c r="B943" t="s">
        <v>502</v>
      </c>
      <c r="C943" t="s">
        <v>866</v>
      </c>
      <c r="D943" t="s">
        <v>1162</v>
      </c>
      <c r="E943" t="s">
        <v>561</v>
      </c>
      <c r="F943" s="304">
        <v>1</v>
      </c>
      <c r="G943" t="s">
        <v>4</v>
      </c>
      <c r="H943" s="304">
        <v>0.49980000000000002</v>
      </c>
      <c r="I943" t="s">
        <v>1158</v>
      </c>
      <c r="J943" s="310">
        <v>11.5</v>
      </c>
      <c r="K943" s="310">
        <v>11.5</v>
      </c>
      <c r="L943" s="310">
        <v>5.7480000000000002</v>
      </c>
    </row>
    <row r="944" spans="1:12">
      <c r="A944" t="s">
        <v>502</v>
      </c>
      <c r="B944" t="s">
        <v>502</v>
      </c>
      <c r="C944" t="s">
        <v>796</v>
      </c>
      <c r="D944" t="s">
        <v>1162</v>
      </c>
      <c r="E944" t="s">
        <v>561</v>
      </c>
      <c r="F944" s="304">
        <v>1</v>
      </c>
      <c r="G944" t="s">
        <v>4</v>
      </c>
      <c r="H944" s="304">
        <v>0.49980000000000002</v>
      </c>
      <c r="I944" t="s">
        <v>1158</v>
      </c>
      <c r="J944" s="310">
        <v>16</v>
      </c>
      <c r="K944" s="310">
        <v>16</v>
      </c>
      <c r="L944" s="310">
        <v>7.9969999999999999</v>
      </c>
    </row>
    <row r="945" spans="1:12">
      <c r="A945" t="s">
        <v>502</v>
      </c>
      <c r="B945" t="s">
        <v>502</v>
      </c>
      <c r="C945" t="s">
        <v>797</v>
      </c>
      <c r="D945" t="s">
        <v>1162</v>
      </c>
      <c r="E945" t="s">
        <v>561</v>
      </c>
      <c r="F945" s="304">
        <v>1</v>
      </c>
      <c r="G945" t="s">
        <v>4</v>
      </c>
      <c r="H945" s="304">
        <v>0.49980000000000002</v>
      </c>
      <c r="I945" t="s">
        <v>1158</v>
      </c>
      <c r="J945" s="310">
        <v>9.1999999999999993</v>
      </c>
      <c r="K945" s="310">
        <v>9.1999999999999993</v>
      </c>
      <c r="L945" s="310">
        <v>4.5979999999999999</v>
      </c>
    </row>
    <row r="946" spans="1:12">
      <c r="A946" t="s">
        <v>502</v>
      </c>
      <c r="B946" t="s">
        <v>502</v>
      </c>
      <c r="C946" t="s">
        <v>798</v>
      </c>
      <c r="D946" t="s">
        <v>1162</v>
      </c>
      <c r="E946" t="s">
        <v>561</v>
      </c>
      <c r="F946" s="304">
        <v>0.5</v>
      </c>
      <c r="G946" t="s">
        <v>6</v>
      </c>
      <c r="H946" s="304">
        <v>0.5</v>
      </c>
      <c r="I946" t="s">
        <v>1158</v>
      </c>
      <c r="J946" s="310">
        <v>8.35</v>
      </c>
      <c r="K946" s="310">
        <v>4.1749999999999998</v>
      </c>
      <c r="L946" s="310">
        <v>4.1749999999999998</v>
      </c>
    </row>
    <row r="947" spans="1:12">
      <c r="A947" t="s">
        <v>502</v>
      </c>
      <c r="B947" t="s">
        <v>502</v>
      </c>
      <c r="C947" t="s">
        <v>799</v>
      </c>
      <c r="D947" t="s">
        <v>1162</v>
      </c>
      <c r="E947" t="s">
        <v>561</v>
      </c>
      <c r="F947" s="304">
        <v>0.5</v>
      </c>
      <c r="G947" t="s">
        <v>6</v>
      </c>
      <c r="H947" s="304">
        <v>0.5</v>
      </c>
      <c r="I947" t="s">
        <v>1158</v>
      </c>
      <c r="J947" s="310">
        <v>12</v>
      </c>
      <c r="K947" s="310">
        <v>6</v>
      </c>
      <c r="L947" s="310">
        <v>6</v>
      </c>
    </row>
    <row r="948" spans="1:12">
      <c r="A948" t="s">
        <v>502</v>
      </c>
      <c r="B948" t="s">
        <v>502</v>
      </c>
      <c r="C948" t="s">
        <v>1492</v>
      </c>
      <c r="D948" t="s">
        <v>1162</v>
      </c>
      <c r="E948" t="s">
        <v>561</v>
      </c>
      <c r="F948" s="304">
        <v>1</v>
      </c>
      <c r="G948" t="s">
        <v>4</v>
      </c>
      <c r="H948" s="304">
        <v>0.49980000000000002</v>
      </c>
      <c r="I948" t="s">
        <v>1158</v>
      </c>
      <c r="J948" s="310">
        <v>7.05</v>
      </c>
      <c r="K948" s="310">
        <v>7.05</v>
      </c>
      <c r="L948" s="310">
        <v>3.524</v>
      </c>
    </row>
    <row r="949" spans="1:12">
      <c r="A949" t="s">
        <v>502</v>
      </c>
      <c r="B949" t="s">
        <v>502</v>
      </c>
      <c r="C949" t="s">
        <v>867</v>
      </c>
      <c r="D949" t="s">
        <v>1162</v>
      </c>
      <c r="E949" t="s">
        <v>561</v>
      </c>
      <c r="F949" s="304">
        <v>1</v>
      </c>
      <c r="G949" t="s">
        <v>4</v>
      </c>
      <c r="H949" s="304">
        <v>0.49980000000000002</v>
      </c>
      <c r="I949" t="s">
        <v>1158</v>
      </c>
      <c r="J949" s="310">
        <v>11.5</v>
      </c>
      <c r="K949" s="310">
        <v>11.5</v>
      </c>
      <c r="L949" s="310">
        <v>5.7480000000000002</v>
      </c>
    </row>
    <row r="950" spans="1:12">
      <c r="A950" t="s">
        <v>502</v>
      </c>
      <c r="B950" t="s">
        <v>502</v>
      </c>
      <c r="C950" t="s">
        <v>868</v>
      </c>
      <c r="D950" t="s">
        <v>1162</v>
      </c>
      <c r="E950" t="s">
        <v>561</v>
      </c>
      <c r="F950" s="304">
        <v>0.501</v>
      </c>
      <c r="G950" t="s">
        <v>6</v>
      </c>
      <c r="H950" s="304">
        <v>0.501</v>
      </c>
      <c r="I950" t="s">
        <v>1158</v>
      </c>
      <c r="J950" s="310">
        <v>10.25</v>
      </c>
      <c r="K950" s="310">
        <v>5.1349999999999998</v>
      </c>
      <c r="L950" s="310">
        <v>5.1349999999999998</v>
      </c>
    </row>
    <row r="951" spans="1:12">
      <c r="A951" t="s">
        <v>502</v>
      </c>
      <c r="B951" t="s">
        <v>502</v>
      </c>
      <c r="C951" t="s">
        <v>1493</v>
      </c>
      <c r="D951" t="s">
        <v>1162</v>
      </c>
      <c r="E951" t="s">
        <v>561</v>
      </c>
      <c r="F951" s="304">
        <v>0.5</v>
      </c>
      <c r="G951" t="s">
        <v>6</v>
      </c>
      <c r="H951" s="304">
        <v>0.5</v>
      </c>
      <c r="I951" t="s">
        <v>1158</v>
      </c>
      <c r="J951" s="310">
        <v>20.7</v>
      </c>
      <c r="K951" s="310">
        <v>10.35</v>
      </c>
      <c r="L951" s="310">
        <v>10.35</v>
      </c>
    </row>
    <row r="952" spans="1:12">
      <c r="A952" t="s">
        <v>502</v>
      </c>
      <c r="B952" t="s">
        <v>502</v>
      </c>
      <c r="C952" t="s">
        <v>939</v>
      </c>
      <c r="D952" t="s">
        <v>1162</v>
      </c>
      <c r="E952" t="s">
        <v>561</v>
      </c>
      <c r="F952" s="304">
        <v>0.5</v>
      </c>
      <c r="G952" t="s">
        <v>6</v>
      </c>
      <c r="H952" s="304">
        <v>0.5</v>
      </c>
      <c r="I952" t="s">
        <v>1158</v>
      </c>
      <c r="J952" s="310">
        <v>12</v>
      </c>
      <c r="K952" s="310">
        <v>6</v>
      </c>
      <c r="L952" s="310">
        <v>6</v>
      </c>
    </row>
    <row r="953" spans="1:12">
      <c r="A953" t="s">
        <v>502</v>
      </c>
      <c r="B953" t="s">
        <v>800</v>
      </c>
      <c r="C953" t="s">
        <v>905</v>
      </c>
      <c r="D953" t="s">
        <v>929</v>
      </c>
      <c r="E953" t="s">
        <v>561</v>
      </c>
      <c r="F953" s="304">
        <v>1</v>
      </c>
      <c r="G953" t="s">
        <v>4</v>
      </c>
      <c r="H953" s="304">
        <v>1</v>
      </c>
      <c r="I953" t="s">
        <v>1158</v>
      </c>
      <c r="J953" s="310">
        <v>48</v>
      </c>
      <c r="K953" s="310">
        <v>48</v>
      </c>
      <c r="L953" s="310">
        <v>48</v>
      </c>
    </row>
    <row r="954" spans="1:12">
      <c r="A954" t="s">
        <v>502</v>
      </c>
      <c r="B954" t="s">
        <v>800</v>
      </c>
      <c r="C954" t="s">
        <v>150</v>
      </c>
      <c r="D954" t="s">
        <v>27</v>
      </c>
      <c r="E954" t="s">
        <v>561</v>
      </c>
      <c r="F954" s="304">
        <v>1</v>
      </c>
      <c r="G954" t="s">
        <v>4</v>
      </c>
      <c r="H954" s="304">
        <v>1</v>
      </c>
      <c r="I954" t="s">
        <v>1158</v>
      </c>
      <c r="J954" s="310">
        <v>157</v>
      </c>
      <c r="K954" s="310">
        <v>157</v>
      </c>
      <c r="L954" s="310">
        <v>157</v>
      </c>
    </row>
    <row r="955" spans="1:12">
      <c r="A955" t="s">
        <v>502</v>
      </c>
      <c r="B955" t="s">
        <v>800</v>
      </c>
      <c r="C955" t="s">
        <v>151</v>
      </c>
      <c r="D955" t="s">
        <v>27</v>
      </c>
      <c r="E955" t="s">
        <v>561</v>
      </c>
      <c r="F955" s="304">
        <v>1</v>
      </c>
      <c r="G955" t="s">
        <v>4</v>
      </c>
      <c r="H955" s="304">
        <v>1</v>
      </c>
      <c r="I955" t="s">
        <v>1158</v>
      </c>
      <c r="J955" s="310">
        <v>35</v>
      </c>
      <c r="K955" s="310">
        <v>35</v>
      </c>
      <c r="L955" s="310">
        <v>35</v>
      </c>
    </row>
    <row r="956" spans="1:12">
      <c r="A956" t="s">
        <v>502</v>
      </c>
      <c r="B956" t="s">
        <v>800</v>
      </c>
      <c r="C956" t="s">
        <v>687</v>
      </c>
      <c r="D956" t="s">
        <v>27</v>
      </c>
      <c r="E956" t="s">
        <v>561</v>
      </c>
      <c r="F956" s="304">
        <v>1</v>
      </c>
      <c r="G956" t="s">
        <v>4</v>
      </c>
      <c r="H956" s="304">
        <v>1</v>
      </c>
      <c r="I956" t="s">
        <v>1158</v>
      </c>
      <c r="J956" s="310">
        <v>43</v>
      </c>
      <c r="K956" s="310">
        <v>43</v>
      </c>
      <c r="L956" s="310">
        <v>43</v>
      </c>
    </row>
    <row r="957" spans="1:12">
      <c r="A957" t="s">
        <v>502</v>
      </c>
      <c r="B957" t="s">
        <v>800</v>
      </c>
      <c r="C957" t="s">
        <v>152</v>
      </c>
      <c r="D957" t="s">
        <v>607</v>
      </c>
      <c r="E957" t="s">
        <v>561</v>
      </c>
      <c r="F957" s="304">
        <v>1</v>
      </c>
      <c r="G957" t="s">
        <v>4</v>
      </c>
      <c r="H957" s="304">
        <v>1</v>
      </c>
      <c r="I957" t="s">
        <v>1158</v>
      </c>
      <c r="J957" s="310">
        <v>0.5</v>
      </c>
      <c r="K957" s="310">
        <v>0.5</v>
      </c>
      <c r="L957" s="310">
        <v>0.5</v>
      </c>
    </row>
    <row r="958" spans="1:12">
      <c r="A958" t="s">
        <v>502</v>
      </c>
      <c r="B958" t="s">
        <v>688</v>
      </c>
      <c r="C958" t="s">
        <v>689</v>
      </c>
      <c r="D958" t="s">
        <v>30</v>
      </c>
      <c r="E958" t="s">
        <v>561</v>
      </c>
      <c r="F958" s="304">
        <v>1</v>
      </c>
      <c r="G958" t="s">
        <v>4</v>
      </c>
      <c r="H958" s="304">
        <v>1</v>
      </c>
      <c r="I958" t="s">
        <v>1158</v>
      </c>
      <c r="J958" s="310">
        <v>3</v>
      </c>
      <c r="K958" s="310">
        <v>3</v>
      </c>
      <c r="L958" s="310">
        <v>3</v>
      </c>
    </row>
    <row r="959" spans="1:12">
      <c r="A959" t="s">
        <v>502</v>
      </c>
      <c r="B959" t="s">
        <v>688</v>
      </c>
      <c r="C959" t="s">
        <v>1498</v>
      </c>
      <c r="D959" t="s">
        <v>607</v>
      </c>
      <c r="E959" t="s">
        <v>561</v>
      </c>
      <c r="F959" s="304">
        <v>1</v>
      </c>
      <c r="G959" t="s">
        <v>4</v>
      </c>
      <c r="H959" s="304">
        <v>1</v>
      </c>
      <c r="I959" t="s">
        <v>1158</v>
      </c>
      <c r="J959" s="310">
        <v>3.0000000000000001E-3</v>
      </c>
      <c r="K959" s="310">
        <v>3.0000000000000001E-3</v>
      </c>
      <c r="L959" s="310">
        <v>3.0000000000000001E-3</v>
      </c>
    </row>
    <row r="960" spans="1:12">
      <c r="A960" t="s">
        <v>502</v>
      </c>
      <c r="B960" t="s">
        <v>538</v>
      </c>
      <c r="C960" t="s">
        <v>690</v>
      </c>
      <c r="D960" t="s">
        <v>27</v>
      </c>
      <c r="E960" t="s">
        <v>561</v>
      </c>
      <c r="F960" s="304">
        <v>1</v>
      </c>
      <c r="G960" t="s">
        <v>4</v>
      </c>
      <c r="H960" s="304">
        <v>1</v>
      </c>
      <c r="I960" t="s">
        <v>1158</v>
      </c>
      <c r="J960" s="310">
        <v>25</v>
      </c>
      <c r="K960" s="310">
        <v>25</v>
      </c>
      <c r="L960" s="310">
        <v>25</v>
      </c>
    </row>
    <row r="961" spans="1:12">
      <c r="A961" t="s">
        <v>502</v>
      </c>
      <c r="B961" t="s">
        <v>538</v>
      </c>
      <c r="C961" t="s">
        <v>154</v>
      </c>
      <c r="D961" t="s">
        <v>607</v>
      </c>
      <c r="E961" t="s">
        <v>561</v>
      </c>
      <c r="F961" s="304">
        <v>1</v>
      </c>
      <c r="G961" t="s">
        <v>4</v>
      </c>
      <c r="H961" s="304">
        <v>1</v>
      </c>
      <c r="I961" t="s">
        <v>1158</v>
      </c>
      <c r="J961" s="310">
        <v>2</v>
      </c>
      <c r="K961" s="310">
        <v>2</v>
      </c>
      <c r="L961" s="310">
        <v>2</v>
      </c>
    </row>
    <row r="962" spans="1:12">
      <c r="A962" t="s">
        <v>502</v>
      </c>
      <c r="B962" t="s">
        <v>538</v>
      </c>
      <c r="C962" t="s">
        <v>155</v>
      </c>
      <c r="D962" t="s">
        <v>1162</v>
      </c>
      <c r="E962" t="s">
        <v>561</v>
      </c>
      <c r="F962" s="304">
        <v>1</v>
      </c>
      <c r="G962" t="s">
        <v>4</v>
      </c>
      <c r="H962" s="304">
        <v>1</v>
      </c>
      <c r="I962" t="s">
        <v>1158</v>
      </c>
      <c r="J962" s="310">
        <v>35.5</v>
      </c>
      <c r="K962" s="310">
        <v>35.5</v>
      </c>
      <c r="L962" s="310">
        <v>35.5</v>
      </c>
    </row>
    <row r="963" spans="1:12">
      <c r="A963" t="s">
        <v>502</v>
      </c>
      <c r="B963" t="s">
        <v>539</v>
      </c>
      <c r="C963" t="s">
        <v>691</v>
      </c>
      <c r="D963" t="s">
        <v>27</v>
      </c>
      <c r="E963" t="s">
        <v>561</v>
      </c>
      <c r="F963" s="304">
        <v>1</v>
      </c>
      <c r="G963" t="s">
        <v>4</v>
      </c>
      <c r="H963" s="304">
        <v>1</v>
      </c>
      <c r="I963" t="s">
        <v>1158</v>
      </c>
      <c r="J963" s="310">
        <v>24.14</v>
      </c>
      <c r="K963" s="310">
        <v>24.14</v>
      </c>
      <c r="L963" s="310">
        <v>24.14</v>
      </c>
    </row>
    <row r="964" spans="1:12">
      <c r="A964" t="s">
        <v>502</v>
      </c>
      <c r="B964" t="s">
        <v>540</v>
      </c>
      <c r="C964" t="s">
        <v>692</v>
      </c>
      <c r="D964" t="s">
        <v>27</v>
      </c>
      <c r="E964" t="s">
        <v>561</v>
      </c>
      <c r="F964" s="304">
        <v>1</v>
      </c>
      <c r="G964" t="s">
        <v>4</v>
      </c>
      <c r="H964" s="304">
        <v>1</v>
      </c>
      <c r="I964" t="s">
        <v>1158</v>
      </c>
      <c r="J964" s="310">
        <v>8.6310000000000002</v>
      </c>
      <c r="K964" s="310">
        <v>8.6310000000000002</v>
      </c>
      <c r="L964" s="310">
        <v>8.6310000000000002</v>
      </c>
    </row>
    <row r="965" spans="1:12">
      <c r="A965" t="s">
        <v>1550</v>
      </c>
      <c r="B965" t="s">
        <v>510</v>
      </c>
      <c r="C965" t="s">
        <v>59</v>
      </c>
      <c r="D965" t="s">
        <v>7</v>
      </c>
      <c r="E965" t="s">
        <v>560</v>
      </c>
      <c r="F965" s="304">
        <v>1</v>
      </c>
      <c r="G965" t="s">
        <v>4</v>
      </c>
      <c r="H965" s="304">
        <v>1</v>
      </c>
      <c r="I965" t="s">
        <v>1158</v>
      </c>
      <c r="J965" s="310">
        <v>1100</v>
      </c>
      <c r="K965" s="310">
        <v>1100</v>
      </c>
      <c r="L965" s="310">
        <v>1100</v>
      </c>
    </row>
    <row r="966" spans="1:12">
      <c r="A966" t="s">
        <v>910</v>
      </c>
      <c r="B966" t="s">
        <v>521</v>
      </c>
      <c r="C966" t="s">
        <v>805</v>
      </c>
      <c r="D966" t="s">
        <v>25</v>
      </c>
      <c r="E966" t="s">
        <v>561</v>
      </c>
      <c r="F966" s="304">
        <v>0.83</v>
      </c>
      <c r="G966" t="s">
        <v>5</v>
      </c>
      <c r="H966" s="304">
        <v>0.57830000000000004</v>
      </c>
      <c r="I966" t="s">
        <v>1158</v>
      </c>
      <c r="J966" s="310">
        <v>43.55</v>
      </c>
      <c r="K966" s="310">
        <v>36.146999999999998</v>
      </c>
      <c r="L966" s="310">
        <v>25.184999999999999</v>
      </c>
    </row>
    <row r="967" spans="1:12">
      <c r="A967" t="s">
        <v>910</v>
      </c>
      <c r="B967" t="s">
        <v>521</v>
      </c>
      <c r="C967" t="s">
        <v>806</v>
      </c>
      <c r="D967" t="s">
        <v>25</v>
      </c>
      <c r="E967" t="s">
        <v>561</v>
      </c>
      <c r="F967" s="304">
        <v>0.69255</v>
      </c>
      <c r="G967" t="s">
        <v>5</v>
      </c>
      <c r="H967" s="304">
        <v>0.47585</v>
      </c>
      <c r="I967" t="s">
        <v>1158</v>
      </c>
      <c r="J967" s="310">
        <v>30</v>
      </c>
      <c r="K967" s="310">
        <v>20.777000000000001</v>
      </c>
      <c r="L967" s="310">
        <v>14.276</v>
      </c>
    </row>
    <row r="968" spans="1:12">
      <c r="A968" t="s">
        <v>910</v>
      </c>
      <c r="B968" t="s">
        <v>521</v>
      </c>
      <c r="C968" t="s">
        <v>810</v>
      </c>
      <c r="D968" t="s">
        <v>25</v>
      </c>
      <c r="E968" t="s">
        <v>561</v>
      </c>
      <c r="F968" s="304">
        <v>1</v>
      </c>
      <c r="G968" t="s">
        <v>4</v>
      </c>
      <c r="H968" s="304">
        <v>0.68710000000000004</v>
      </c>
      <c r="I968" t="s">
        <v>1158</v>
      </c>
      <c r="J968" s="310">
        <v>25</v>
      </c>
      <c r="K968" s="310">
        <v>25</v>
      </c>
      <c r="L968" s="310">
        <v>17.178000000000001</v>
      </c>
    </row>
    <row r="969" spans="1:12">
      <c r="A969" t="s">
        <v>910</v>
      </c>
      <c r="B969" t="s">
        <v>521</v>
      </c>
      <c r="C969" t="s">
        <v>808</v>
      </c>
      <c r="D969" t="s">
        <v>30</v>
      </c>
      <c r="E969" t="s">
        <v>559</v>
      </c>
      <c r="F969" s="304">
        <v>1</v>
      </c>
      <c r="G969" t="s">
        <v>4</v>
      </c>
      <c r="H969" s="304">
        <v>0.68710000000000004</v>
      </c>
      <c r="I969" t="s">
        <v>1158</v>
      </c>
      <c r="J969" s="310">
        <v>773</v>
      </c>
      <c r="K969" s="310">
        <v>773</v>
      </c>
      <c r="L969" s="310">
        <v>531.13</v>
      </c>
    </row>
    <row r="970" spans="1:12" hidden="1">
      <c r="A970" t="s">
        <v>910</v>
      </c>
      <c r="B970" t="s">
        <v>521</v>
      </c>
      <c r="C970" t="s">
        <v>812</v>
      </c>
      <c r="D970" t="s">
        <v>30</v>
      </c>
      <c r="E970" t="s">
        <v>561</v>
      </c>
      <c r="F970" s="304">
        <v>1</v>
      </c>
      <c r="G970" t="s">
        <v>4</v>
      </c>
      <c r="H970" s="304">
        <v>0.68710000000000004</v>
      </c>
      <c r="I970" t="s">
        <v>1159</v>
      </c>
      <c r="J970" s="310">
        <v>323.5</v>
      </c>
      <c r="K970" s="310">
        <v>323.5</v>
      </c>
      <c r="L970" s="310">
        <v>222.27699999999999</v>
      </c>
    </row>
    <row r="971" spans="1:12">
      <c r="A971" t="s">
        <v>910</v>
      </c>
      <c r="B971" t="s">
        <v>521</v>
      </c>
      <c r="C971" t="s">
        <v>802</v>
      </c>
      <c r="D971" t="s">
        <v>929</v>
      </c>
      <c r="E971" t="s">
        <v>561</v>
      </c>
      <c r="F971" s="304">
        <v>1</v>
      </c>
      <c r="G971" t="s">
        <v>4</v>
      </c>
      <c r="H971" s="304">
        <v>0.68710000000000004</v>
      </c>
      <c r="I971" t="s">
        <v>1158</v>
      </c>
      <c r="J971" s="310">
        <v>450</v>
      </c>
      <c r="K971" s="310">
        <v>450</v>
      </c>
      <c r="L971" s="310">
        <v>309.19499999999999</v>
      </c>
    </row>
    <row r="972" spans="1:12">
      <c r="A972" t="s">
        <v>910</v>
      </c>
      <c r="B972" t="s">
        <v>521</v>
      </c>
      <c r="C972" t="s">
        <v>804</v>
      </c>
      <c r="D972" t="s">
        <v>929</v>
      </c>
      <c r="E972" t="s">
        <v>561</v>
      </c>
      <c r="F972" s="304">
        <v>0.4007</v>
      </c>
      <c r="G972" t="s">
        <v>5</v>
      </c>
      <c r="H972" s="304">
        <v>0.27529999999999999</v>
      </c>
      <c r="I972" t="s">
        <v>1158</v>
      </c>
      <c r="J972" s="310">
        <v>1087</v>
      </c>
      <c r="K972" s="310">
        <v>435.56</v>
      </c>
      <c r="L972" s="310">
        <v>299.24799999999999</v>
      </c>
    </row>
    <row r="973" spans="1:12">
      <c r="A973" t="s">
        <v>910</v>
      </c>
      <c r="B973" t="s">
        <v>521</v>
      </c>
      <c r="C973" t="s">
        <v>807</v>
      </c>
      <c r="D973" t="s">
        <v>929</v>
      </c>
      <c r="E973" t="s">
        <v>559</v>
      </c>
      <c r="F973" s="304">
        <v>0.68989999999999996</v>
      </c>
      <c r="G973" t="s">
        <v>5</v>
      </c>
      <c r="H973" s="304">
        <v>0.47399999999999998</v>
      </c>
      <c r="I973" t="s">
        <v>1158</v>
      </c>
      <c r="J973" s="310">
        <v>1450</v>
      </c>
      <c r="K973" s="310">
        <v>1000.355</v>
      </c>
      <c r="L973" s="310">
        <v>687.3</v>
      </c>
    </row>
    <row r="974" spans="1:12">
      <c r="A974" t="s">
        <v>910</v>
      </c>
      <c r="B974" t="s">
        <v>521</v>
      </c>
      <c r="C974" t="s">
        <v>66</v>
      </c>
      <c r="D974" t="s">
        <v>929</v>
      </c>
      <c r="E974" t="s">
        <v>561</v>
      </c>
      <c r="F974" s="304">
        <v>0.4</v>
      </c>
      <c r="G974" t="s">
        <v>6</v>
      </c>
      <c r="H974" s="304">
        <v>0.4</v>
      </c>
      <c r="I974" t="s">
        <v>1158</v>
      </c>
      <c r="J974" s="310">
        <v>3750</v>
      </c>
      <c r="K974" s="310">
        <v>1500</v>
      </c>
      <c r="L974" s="310">
        <v>1500</v>
      </c>
    </row>
    <row r="975" spans="1:12">
      <c r="A975" t="s">
        <v>910</v>
      </c>
      <c r="B975" t="s">
        <v>521</v>
      </c>
      <c r="C975" t="s">
        <v>809</v>
      </c>
      <c r="D975" t="s">
        <v>929</v>
      </c>
      <c r="E975" t="s">
        <v>561</v>
      </c>
      <c r="F975" s="304">
        <v>1</v>
      </c>
      <c r="G975" t="s">
        <v>4</v>
      </c>
      <c r="H975" s="304">
        <v>0.68710000000000004</v>
      </c>
      <c r="I975" t="s">
        <v>1158</v>
      </c>
      <c r="J975" s="310">
        <v>23.7</v>
      </c>
      <c r="K975" s="310">
        <v>23.7</v>
      </c>
      <c r="L975" s="310">
        <v>16.283999999999999</v>
      </c>
    </row>
    <row r="976" spans="1:12">
      <c r="A976" t="s">
        <v>910</v>
      </c>
      <c r="B976" t="s">
        <v>521</v>
      </c>
      <c r="C976" t="s">
        <v>814</v>
      </c>
      <c r="D976" t="s">
        <v>929</v>
      </c>
      <c r="E976" t="s">
        <v>561</v>
      </c>
      <c r="F976" s="304">
        <v>1</v>
      </c>
      <c r="G976" t="s">
        <v>4</v>
      </c>
      <c r="H976" s="304">
        <v>0.68710000000000004</v>
      </c>
      <c r="I976" t="s">
        <v>1158</v>
      </c>
      <c r="J976" s="310">
        <v>176.1</v>
      </c>
      <c r="K976" s="310">
        <v>176.1</v>
      </c>
      <c r="L976" s="310">
        <v>120.999</v>
      </c>
    </row>
    <row r="977" spans="1:12">
      <c r="A977" t="s">
        <v>910</v>
      </c>
      <c r="B977" t="s">
        <v>521</v>
      </c>
      <c r="C977" t="s">
        <v>815</v>
      </c>
      <c r="D977" t="s">
        <v>929</v>
      </c>
      <c r="E977" t="s">
        <v>561</v>
      </c>
      <c r="F977" s="304">
        <v>1</v>
      </c>
      <c r="G977" t="s">
        <v>4</v>
      </c>
      <c r="H977" s="304">
        <v>0.68710000000000004</v>
      </c>
      <c r="I977" t="s">
        <v>1158</v>
      </c>
      <c r="J977" s="310">
        <v>26.61</v>
      </c>
      <c r="K977" s="310">
        <v>26.61</v>
      </c>
      <c r="L977" s="310">
        <v>18.285</v>
      </c>
    </row>
    <row r="978" spans="1:12">
      <c r="A978" t="s">
        <v>910</v>
      </c>
      <c r="B978" t="s">
        <v>521</v>
      </c>
      <c r="C978" t="s">
        <v>816</v>
      </c>
      <c r="D978" t="s">
        <v>929</v>
      </c>
      <c r="E978" t="s">
        <v>559</v>
      </c>
      <c r="F978" s="304">
        <v>1</v>
      </c>
      <c r="G978" t="s">
        <v>4</v>
      </c>
      <c r="H978" s="304">
        <v>0.68710000000000004</v>
      </c>
      <c r="I978" t="s">
        <v>1158</v>
      </c>
      <c r="J978" s="310">
        <v>1078</v>
      </c>
      <c r="K978" s="310">
        <v>1078</v>
      </c>
      <c r="L978" s="310">
        <v>740.69399999999996</v>
      </c>
    </row>
    <row r="979" spans="1:12">
      <c r="A979" t="s">
        <v>910</v>
      </c>
      <c r="B979" t="s">
        <v>521</v>
      </c>
      <c r="C979" t="s">
        <v>818</v>
      </c>
      <c r="D979" t="s">
        <v>929</v>
      </c>
      <c r="E979" t="s">
        <v>561</v>
      </c>
      <c r="F979" s="304">
        <v>1</v>
      </c>
      <c r="G979" t="s">
        <v>4</v>
      </c>
      <c r="H979" s="304">
        <v>0.68710000000000004</v>
      </c>
      <c r="I979" t="s">
        <v>1158</v>
      </c>
      <c r="J979" s="310">
        <v>243.2</v>
      </c>
      <c r="K979" s="310">
        <v>243.2</v>
      </c>
      <c r="L979" s="310">
        <v>167.102</v>
      </c>
    </row>
    <row r="980" spans="1:12">
      <c r="A980" t="s">
        <v>910</v>
      </c>
      <c r="B980" t="s">
        <v>521</v>
      </c>
      <c r="C980" t="s">
        <v>1499</v>
      </c>
      <c r="D980" t="s">
        <v>1163</v>
      </c>
      <c r="E980" t="s">
        <v>561</v>
      </c>
      <c r="F980" s="304">
        <v>1</v>
      </c>
      <c r="G980" t="s">
        <v>4</v>
      </c>
      <c r="H980" s="304">
        <v>0.68710000000000004</v>
      </c>
      <c r="I980" t="s">
        <v>1158</v>
      </c>
      <c r="J980" s="310">
        <v>424</v>
      </c>
      <c r="K980" s="310">
        <v>424</v>
      </c>
      <c r="L980" s="310">
        <v>291.33199999999999</v>
      </c>
    </row>
    <row r="981" spans="1:12">
      <c r="A981" t="s">
        <v>910</v>
      </c>
      <c r="B981" t="s">
        <v>521</v>
      </c>
      <c r="C981" t="s">
        <v>811</v>
      </c>
      <c r="D981" t="s">
        <v>1163</v>
      </c>
      <c r="E981" t="s">
        <v>559</v>
      </c>
      <c r="F981" s="304">
        <v>0.1928</v>
      </c>
      <c r="G981" t="s">
        <v>5</v>
      </c>
      <c r="H981" s="304">
        <v>0.13250000000000001</v>
      </c>
      <c r="I981" t="s">
        <v>1158</v>
      </c>
      <c r="J981" s="310">
        <v>1140</v>
      </c>
      <c r="K981" s="310">
        <v>219.792</v>
      </c>
      <c r="L981" s="310">
        <v>151.05000000000001</v>
      </c>
    </row>
    <row r="982" spans="1:12">
      <c r="A982" t="s">
        <v>910</v>
      </c>
      <c r="B982" t="s">
        <v>521</v>
      </c>
      <c r="C982" t="s">
        <v>1500</v>
      </c>
      <c r="D982" t="s">
        <v>1163</v>
      </c>
      <c r="E982" t="s">
        <v>561</v>
      </c>
      <c r="F982" s="304">
        <v>1</v>
      </c>
      <c r="G982" t="s">
        <v>4</v>
      </c>
      <c r="H982" s="304">
        <v>0.68710000000000004</v>
      </c>
      <c r="I982" t="s">
        <v>1158</v>
      </c>
      <c r="J982" s="310">
        <v>408</v>
      </c>
      <c r="K982" s="310">
        <v>408</v>
      </c>
      <c r="L982" s="310">
        <v>280.33800000000002</v>
      </c>
    </row>
    <row r="983" spans="1:12">
      <c r="A983" t="s">
        <v>910</v>
      </c>
      <c r="B983" t="s">
        <v>521</v>
      </c>
      <c r="C983" t="s">
        <v>813</v>
      </c>
      <c r="D983" t="s">
        <v>1163</v>
      </c>
      <c r="E983" t="s">
        <v>559</v>
      </c>
      <c r="F983" s="304">
        <v>1</v>
      </c>
      <c r="G983" t="s">
        <v>4</v>
      </c>
      <c r="H983" s="304">
        <v>0.68710000000000004</v>
      </c>
      <c r="I983" t="s">
        <v>1158</v>
      </c>
      <c r="J983" s="310">
        <v>226</v>
      </c>
      <c r="K983" s="310">
        <v>226</v>
      </c>
      <c r="L983" s="310">
        <v>155.28399999999999</v>
      </c>
    </row>
    <row r="984" spans="1:12">
      <c r="A984" t="s">
        <v>910</v>
      </c>
      <c r="B984" t="s">
        <v>521</v>
      </c>
      <c r="C984" t="s">
        <v>817</v>
      </c>
      <c r="D984" t="s">
        <v>1163</v>
      </c>
      <c r="E984" t="s">
        <v>559</v>
      </c>
      <c r="F984" s="304">
        <v>1</v>
      </c>
      <c r="G984" t="s">
        <v>4</v>
      </c>
      <c r="H984" s="304">
        <v>0.68710000000000004</v>
      </c>
      <c r="I984" t="s">
        <v>1158</v>
      </c>
      <c r="J984" s="310">
        <v>1420</v>
      </c>
      <c r="K984" s="310">
        <v>1420</v>
      </c>
      <c r="L984" s="310">
        <v>975.68399999999997</v>
      </c>
    </row>
    <row r="985" spans="1:12">
      <c r="A985" t="s">
        <v>910</v>
      </c>
      <c r="B985" t="s">
        <v>521</v>
      </c>
      <c r="C985" t="s">
        <v>870</v>
      </c>
      <c r="D985" t="s">
        <v>607</v>
      </c>
      <c r="E985" t="s">
        <v>560</v>
      </c>
      <c r="F985" s="304">
        <v>1</v>
      </c>
      <c r="G985" t="s">
        <v>4</v>
      </c>
      <c r="H985" s="304">
        <v>0.68710000000000004</v>
      </c>
      <c r="I985" t="s">
        <v>1158</v>
      </c>
      <c r="J985" s="310">
        <v>30</v>
      </c>
      <c r="K985" s="310">
        <v>30</v>
      </c>
      <c r="L985" s="310">
        <v>20.613</v>
      </c>
    </row>
    <row r="986" spans="1:12">
      <c r="A986" t="s">
        <v>910</v>
      </c>
      <c r="B986" t="s">
        <v>521</v>
      </c>
      <c r="C986" t="s">
        <v>803</v>
      </c>
      <c r="D986" t="s">
        <v>607</v>
      </c>
      <c r="E986" t="s">
        <v>560</v>
      </c>
      <c r="F986" s="304">
        <v>1</v>
      </c>
      <c r="G986" t="s">
        <v>4</v>
      </c>
      <c r="H986" s="304">
        <v>0.68710000000000004</v>
      </c>
      <c r="I986" t="s">
        <v>1158</v>
      </c>
      <c r="J986" s="310">
        <v>3</v>
      </c>
      <c r="K986" s="310">
        <v>3</v>
      </c>
      <c r="L986" s="310">
        <v>2.0609999999999999</v>
      </c>
    </row>
    <row r="987" spans="1:12">
      <c r="A987" t="s">
        <v>910</v>
      </c>
      <c r="B987" t="s">
        <v>521</v>
      </c>
      <c r="C987" t="s">
        <v>951</v>
      </c>
      <c r="D987" t="s">
        <v>607</v>
      </c>
      <c r="E987" t="s">
        <v>561</v>
      </c>
      <c r="F987" s="304">
        <v>1</v>
      </c>
      <c r="G987" t="s">
        <v>4</v>
      </c>
      <c r="H987" s="304">
        <v>0.999</v>
      </c>
      <c r="I987" t="s">
        <v>1158</v>
      </c>
      <c r="J987" s="310">
        <v>101.3</v>
      </c>
      <c r="K987" s="310">
        <v>101.3</v>
      </c>
      <c r="L987" s="310">
        <v>101.19799999999999</v>
      </c>
    </row>
    <row r="988" spans="1:12" hidden="1">
      <c r="A988" t="s">
        <v>910</v>
      </c>
      <c r="B988" t="s">
        <v>521</v>
      </c>
      <c r="C988" t="s">
        <v>1501</v>
      </c>
      <c r="D988" t="s">
        <v>607</v>
      </c>
      <c r="E988" t="s">
        <v>561</v>
      </c>
      <c r="F988" s="304">
        <v>1</v>
      </c>
      <c r="G988" t="s">
        <v>4</v>
      </c>
      <c r="H988" s="304">
        <v>0.999</v>
      </c>
      <c r="I988" t="s">
        <v>1159</v>
      </c>
      <c r="J988" s="310">
        <v>158</v>
      </c>
      <c r="K988" s="310">
        <v>158</v>
      </c>
      <c r="L988" s="310">
        <v>157.84399999999999</v>
      </c>
    </row>
    <row r="989" spans="1:12">
      <c r="A989" t="s">
        <v>910</v>
      </c>
      <c r="B989" t="s">
        <v>521</v>
      </c>
      <c r="C989" t="s">
        <v>801</v>
      </c>
      <c r="D989" t="s">
        <v>1162</v>
      </c>
      <c r="E989" t="s">
        <v>559</v>
      </c>
      <c r="F989" s="304">
        <v>1</v>
      </c>
      <c r="G989" t="s">
        <v>4</v>
      </c>
      <c r="H989" s="304">
        <v>0.68710000000000004</v>
      </c>
      <c r="I989" t="s">
        <v>1158</v>
      </c>
      <c r="J989" s="310">
        <v>297</v>
      </c>
      <c r="K989" s="310">
        <v>297</v>
      </c>
      <c r="L989" s="310">
        <v>204.07</v>
      </c>
    </row>
    <row r="990" spans="1:12">
      <c r="A990" t="s">
        <v>910</v>
      </c>
      <c r="B990" t="s">
        <v>521</v>
      </c>
      <c r="C990" t="s">
        <v>801</v>
      </c>
      <c r="D990" t="s">
        <v>1162</v>
      </c>
      <c r="E990" t="s">
        <v>561</v>
      </c>
      <c r="F990" s="304">
        <v>1</v>
      </c>
      <c r="G990" t="s">
        <v>4</v>
      </c>
      <c r="H990" s="304">
        <v>0.68710000000000004</v>
      </c>
      <c r="I990" t="s">
        <v>1158</v>
      </c>
      <c r="J990" s="310">
        <v>29.7</v>
      </c>
      <c r="K990" s="310">
        <v>29.7</v>
      </c>
      <c r="L990" s="310">
        <v>20.407</v>
      </c>
    </row>
    <row r="991" spans="1:12">
      <c r="A991" t="s">
        <v>910</v>
      </c>
      <c r="B991" t="s">
        <v>521</v>
      </c>
      <c r="C991" t="s">
        <v>522</v>
      </c>
      <c r="D991" t="s">
        <v>1162</v>
      </c>
      <c r="E991" t="s">
        <v>561</v>
      </c>
      <c r="F991" s="304">
        <v>1</v>
      </c>
      <c r="G991" t="s">
        <v>4</v>
      </c>
      <c r="H991" s="304">
        <v>0.68710000000000004</v>
      </c>
      <c r="I991" t="s">
        <v>1158</v>
      </c>
      <c r="J991" s="310">
        <v>97.2</v>
      </c>
      <c r="K991" s="310">
        <v>97.2</v>
      </c>
      <c r="L991" s="310">
        <v>66.786000000000001</v>
      </c>
    </row>
    <row r="992" spans="1:12">
      <c r="A992" t="s">
        <v>910</v>
      </c>
      <c r="B992" t="s">
        <v>521</v>
      </c>
      <c r="C992" t="s">
        <v>819</v>
      </c>
      <c r="D992" t="s">
        <v>1162</v>
      </c>
      <c r="E992" t="s">
        <v>559</v>
      </c>
      <c r="F992" s="304">
        <v>1</v>
      </c>
      <c r="G992" t="s">
        <v>4</v>
      </c>
      <c r="H992" s="304">
        <v>0.68710000000000004</v>
      </c>
      <c r="I992" t="s">
        <v>1158</v>
      </c>
      <c r="J992" s="310">
        <v>115.4</v>
      </c>
      <c r="K992" s="310">
        <v>115.4</v>
      </c>
      <c r="L992" s="310">
        <v>79.290999999999997</v>
      </c>
    </row>
    <row r="993" spans="1:12">
      <c r="A993" t="s">
        <v>910</v>
      </c>
      <c r="B993" t="s">
        <v>521</v>
      </c>
      <c r="C993" t="s">
        <v>569</v>
      </c>
      <c r="D993" t="s">
        <v>1162</v>
      </c>
      <c r="E993" t="s">
        <v>560</v>
      </c>
      <c r="F993" s="304">
        <v>1</v>
      </c>
      <c r="G993" t="s">
        <v>4</v>
      </c>
      <c r="H993" s="304">
        <v>0.68710000000000004</v>
      </c>
      <c r="I993" t="s">
        <v>1158</v>
      </c>
      <c r="J993" s="310">
        <v>2.1</v>
      </c>
      <c r="K993" s="310">
        <v>2.1</v>
      </c>
      <c r="L993" s="310">
        <v>1.4430000000000001</v>
      </c>
    </row>
    <row r="994" spans="1:12" hidden="1">
      <c r="A994" t="s">
        <v>910</v>
      </c>
      <c r="B994" t="s">
        <v>521</v>
      </c>
      <c r="C994" t="s">
        <v>1502</v>
      </c>
      <c r="D994" t="s">
        <v>1162</v>
      </c>
      <c r="E994" t="s">
        <v>559</v>
      </c>
      <c r="F994" s="304">
        <v>1</v>
      </c>
      <c r="G994" t="s">
        <v>4</v>
      </c>
      <c r="H994" s="304">
        <v>0.68710000000000004</v>
      </c>
      <c r="I994" t="s">
        <v>1159</v>
      </c>
      <c r="J994" s="310">
        <v>257.5</v>
      </c>
      <c r="K994" s="310">
        <v>257.5</v>
      </c>
      <c r="L994" s="310">
        <v>176.93</v>
      </c>
    </row>
    <row r="995" spans="1:12" hidden="1">
      <c r="A995" t="s">
        <v>910</v>
      </c>
      <c r="B995" t="s">
        <v>521</v>
      </c>
      <c r="C995" t="s">
        <v>1502</v>
      </c>
      <c r="D995" t="s">
        <v>1162</v>
      </c>
      <c r="E995" t="s">
        <v>561</v>
      </c>
      <c r="F995" s="304">
        <v>1</v>
      </c>
      <c r="G995" t="s">
        <v>4</v>
      </c>
      <c r="H995" s="304">
        <v>0.68710000000000004</v>
      </c>
      <c r="I995" t="s">
        <v>1159</v>
      </c>
      <c r="J995" s="310">
        <v>102.5</v>
      </c>
      <c r="K995" s="310">
        <v>102.5</v>
      </c>
      <c r="L995" s="310">
        <v>70.429000000000002</v>
      </c>
    </row>
    <row r="996" spans="1:12" hidden="1">
      <c r="A996" t="s">
        <v>910</v>
      </c>
      <c r="B996" t="s">
        <v>523</v>
      </c>
      <c r="C996" t="s">
        <v>632</v>
      </c>
      <c r="D996" t="s">
        <v>30</v>
      </c>
      <c r="E996" t="s">
        <v>559</v>
      </c>
      <c r="F996" s="304">
        <v>1</v>
      </c>
      <c r="G996" t="s">
        <v>4</v>
      </c>
      <c r="H996" s="304">
        <v>0.52759999999999996</v>
      </c>
      <c r="I996" t="s">
        <v>1159</v>
      </c>
      <c r="J996" s="310">
        <v>337.5</v>
      </c>
      <c r="K996" s="310">
        <v>337.5</v>
      </c>
      <c r="L996" s="310">
        <v>178.065</v>
      </c>
    </row>
    <row r="997" spans="1:12">
      <c r="A997" t="s">
        <v>910</v>
      </c>
      <c r="B997" t="s">
        <v>523</v>
      </c>
      <c r="C997" t="s">
        <v>68</v>
      </c>
      <c r="D997" t="s">
        <v>30</v>
      </c>
      <c r="E997" t="s">
        <v>559</v>
      </c>
      <c r="F997" s="304">
        <v>1</v>
      </c>
      <c r="G997" t="s">
        <v>4</v>
      </c>
      <c r="H997" s="304">
        <v>0.52759999999999996</v>
      </c>
      <c r="I997" t="s">
        <v>1158</v>
      </c>
      <c r="J997" s="310">
        <v>160.80000000000001</v>
      </c>
      <c r="K997" s="310">
        <v>160.80000000000001</v>
      </c>
      <c r="L997" s="310">
        <v>84.837999999999994</v>
      </c>
    </row>
    <row r="998" spans="1:12">
      <c r="A998" t="s">
        <v>910</v>
      </c>
      <c r="B998" t="s">
        <v>523</v>
      </c>
      <c r="C998" t="s">
        <v>69</v>
      </c>
      <c r="D998" t="s">
        <v>30</v>
      </c>
      <c r="E998" t="s">
        <v>559</v>
      </c>
      <c r="F998" s="304">
        <v>1</v>
      </c>
      <c r="G998" t="s">
        <v>4</v>
      </c>
      <c r="H998" s="304">
        <v>0.31659999999999999</v>
      </c>
      <c r="I998" t="s">
        <v>1158</v>
      </c>
      <c r="J998" s="310">
        <v>161.16999999999999</v>
      </c>
      <c r="K998" s="310">
        <v>161.16999999999999</v>
      </c>
      <c r="L998" s="310">
        <v>51.026000000000003</v>
      </c>
    </row>
    <row r="999" spans="1:12">
      <c r="A999" t="s">
        <v>910</v>
      </c>
      <c r="B999" t="s">
        <v>523</v>
      </c>
      <c r="C999" t="s">
        <v>580</v>
      </c>
      <c r="D999" t="s">
        <v>30</v>
      </c>
      <c r="E999" t="s">
        <v>559</v>
      </c>
      <c r="F999" s="304">
        <v>1</v>
      </c>
      <c r="G999" t="s">
        <v>4</v>
      </c>
      <c r="H999" s="304">
        <v>0.52759999999999996</v>
      </c>
      <c r="I999" t="s">
        <v>1158</v>
      </c>
      <c r="J999" s="310">
        <v>318.89999999999998</v>
      </c>
      <c r="K999" s="310">
        <v>318.89999999999998</v>
      </c>
      <c r="L999" s="310">
        <v>168.251</v>
      </c>
    </row>
    <row r="1000" spans="1:12">
      <c r="A1000" t="s">
        <v>910</v>
      </c>
      <c r="B1000" t="s">
        <v>523</v>
      </c>
      <c r="C1000" t="s">
        <v>70</v>
      </c>
      <c r="D1000" t="s">
        <v>30</v>
      </c>
      <c r="E1000" t="s">
        <v>559</v>
      </c>
      <c r="F1000" s="304">
        <v>1</v>
      </c>
      <c r="G1000" t="s">
        <v>4</v>
      </c>
      <c r="H1000" s="304">
        <v>0.52759999999999996</v>
      </c>
      <c r="I1000" t="s">
        <v>1158</v>
      </c>
      <c r="J1000" s="310">
        <v>410.89</v>
      </c>
      <c r="K1000" s="310">
        <v>410.89</v>
      </c>
      <c r="L1000" s="310">
        <v>216.785</v>
      </c>
    </row>
    <row r="1001" spans="1:12">
      <c r="A1001" t="s">
        <v>910</v>
      </c>
      <c r="B1001" t="s">
        <v>523</v>
      </c>
      <c r="C1001" t="s">
        <v>72</v>
      </c>
      <c r="D1001" t="s">
        <v>929</v>
      </c>
      <c r="E1001" t="s">
        <v>559</v>
      </c>
      <c r="F1001" s="304">
        <v>1</v>
      </c>
      <c r="G1001" t="s">
        <v>4</v>
      </c>
      <c r="H1001" s="304">
        <v>1</v>
      </c>
      <c r="I1001" t="s">
        <v>1158</v>
      </c>
      <c r="J1001" s="310">
        <v>34.06</v>
      </c>
      <c r="K1001" s="310">
        <v>34.06</v>
      </c>
      <c r="L1001" s="310">
        <v>34.06</v>
      </c>
    </row>
    <row r="1002" spans="1:12">
      <c r="A1002" t="s">
        <v>910</v>
      </c>
      <c r="B1002" t="s">
        <v>523</v>
      </c>
      <c r="C1002" t="s">
        <v>71</v>
      </c>
      <c r="D1002" t="s">
        <v>1163</v>
      </c>
      <c r="E1002" t="s">
        <v>559</v>
      </c>
      <c r="F1002" s="304">
        <v>1</v>
      </c>
      <c r="G1002" t="s">
        <v>4</v>
      </c>
      <c r="H1002" s="304">
        <v>0.52759999999999996</v>
      </c>
      <c r="I1002" t="s">
        <v>1158</v>
      </c>
      <c r="J1002" s="310">
        <v>10.138</v>
      </c>
      <c r="K1002" s="310">
        <v>10.138</v>
      </c>
      <c r="L1002" s="310">
        <v>5.3490000000000002</v>
      </c>
    </row>
    <row r="1003" spans="1:12">
      <c r="A1003" t="s">
        <v>910</v>
      </c>
      <c r="B1003" t="s">
        <v>523</v>
      </c>
      <c r="C1003" t="s">
        <v>580</v>
      </c>
      <c r="D1003" t="s">
        <v>7</v>
      </c>
      <c r="E1003" t="s">
        <v>559</v>
      </c>
      <c r="F1003" s="304">
        <v>1</v>
      </c>
      <c r="G1003" t="s">
        <v>4</v>
      </c>
      <c r="H1003" s="304">
        <v>0.52759999999999996</v>
      </c>
      <c r="I1003" t="s">
        <v>1158</v>
      </c>
      <c r="J1003" s="310">
        <v>243.227</v>
      </c>
      <c r="K1003" s="310">
        <v>243.227</v>
      </c>
      <c r="L1003" s="310">
        <v>128.327</v>
      </c>
    </row>
    <row r="1004" spans="1:12">
      <c r="A1004" t="s">
        <v>910</v>
      </c>
      <c r="B1004" t="s">
        <v>523</v>
      </c>
      <c r="C1004" t="s">
        <v>70</v>
      </c>
      <c r="D1004" t="s">
        <v>7</v>
      </c>
      <c r="E1004" t="s">
        <v>559</v>
      </c>
      <c r="F1004" s="304">
        <v>1</v>
      </c>
      <c r="G1004" t="s">
        <v>4</v>
      </c>
      <c r="H1004" s="304">
        <v>0.52759999999999996</v>
      </c>
      <c r="I1004" t="s">
        <v>1158</v>
      </c>
      <c r="J1004" s="310">
        <v>430.2</v>
      </c>
      <c r="K1004" s="310">
        <v>430.2</v>
      </c>
      <c r="L1004" s="310">
        <v>226.97399999999999</v>
      </c>
    </row>
    <row r="1005" spans="1:12">
      <c r="A1005" t="s">
        <v>910</v>
      </c>
      <c r="B1005" t="s">
        <v>523</v>
      </c>
      <c r="C1005" t="s">
        <v>400</v>
      </c>
      <c r="D1005" t="s">
        <v>27</v>
      </c>
      <c r="E1005" t="s">
        <v>559</v>
      </c>
      <c r="F1005" s="304">
        <v>1</v>
      </c>
      <c r="G1005" t="s">
        <v>4</v>
      </c>
      <c r="H1005" s="304">
        <v>0.52759999999999996</v>
      </c>
      <c r="I1005" t="s">
        <v>1158</v>
      </c>
      <c r="J1005" s="310">
        <v>14.122999999999999</v>
      </c>
      <c r="K1005" s="310">
        <v>14.122999999999999</v>
      </c>
      <c r="L1005" s="310">
        <v>7.452</v>
      </c>
    </row>
    <row r="1006" spans="1:12">
      <c r="A1006" t="s">
        <v>910</v>
      </c>
      <c r="B1006" t="s">
        <v>523</v>
      </c>
      <c r="C1006" t="s">
        <v>401</v>
      </c>
      <c r="D1006" t="s">
        <v>27</v>
      </c>
      <c r="E1006" t="s">
        <v>559</v>
      </c>
      <c r="F1006" s="304">
        <v>1</v>
      </c>
      <c r="G1006" t="s">
        <v>4</v>
      </c>
      <c r="H1006" s="304">
        <v>0.52759999999999996</v>
      </c>
      <c r="I1006" t="s">
        <v>1158</v>
      </c>
      <c r="J1006" s="310">
        <v>98.98</v>
      </c>
      <c r="K1006" s="310">
        <v>98.98</v>
      </c>
      <c r="L1006" s="310">
        <v>52.222000000000001</v>
      </c>
    </row>
    <row r="1007" spans="1:12">
      <c r="A1007" t="s">
        <v>910</v>
      </c>
      <c r="B1007" t="s">
        <v>523</v>
      </c>
      <c r="C1007" t="s">
        <v>70</v>
      </c>
      <c r="D1007" t="s">
        <v>27</v>
      </c>
      <c r="E1007" t="s">
        <v>559</v>
      </c>
      <c r="F1007" s="304">
        <v>1</v>
      </c>
      <c r="G1007" t="s">
        <v>4</v>
      </c>
      <c r="H1007" s="304">
        <v>0.52759999999999996</v>
      </c>
      <c r="I1007" t="s">
        <v>1158</v>
      </c>
      <c r="J1007" s="310">
        <v>49.435000000000002</v>
      </c>
      <c r="K1007" s="310">
        <v>49.435000000000002</v>
      </c>
      <c r="L1007" s="310">
        <v>26.081</v>
      </c>
    </row>
    <row r="1008" spans="1:12">
      <c r="A1008" t="s">
        <v>910</v>
      </c>
      <c r="B1008" t="s">
        <v>523</v>
      </c>
      <c r="C1008" t="s">
        <v>636</v>
      </c>
      <c r="D1008" t="s">
        <v>607</v>
      </c>
      <c r="E1008" t="s">
        <v>561</v>
      </c>
      <c r="F1008" s="304">
        <v>1</v>
      </c>
      <c r="G1008" t="s">
        <v>4</v>
      </c>
      <c r="H1008" s="304">
        <v>1</v>
      </c>
      <c r="I1008" t="s">
        <v>1158</v>
      </c>
      <c r="J1008" s="310">
        <v>1.26</v>
      </c>
      <c r="K1008" s="310">
        <v>1.26</v>
      </c>
      <c r="L1008" s="310">
        <v>1.26</v>
      </c>
    </row>
    <row r="1009" spans="1:12">
      <c r="A1009" t="s">
        <v>910</v>
      </c>
      <c r="B1009" t="s">
        <v>523</v>
      </c>
      <c r="C1009" t="s">
        <v>570</v>
      </c>
      <c r="D1009" t="s">
        <v>607</v>
      </c>
      <c r="E1009" t="s">
        <v>559</v>
      </c>
      <c r="F1009" s="304">
        <v>1</v>
      </c>
      <c r="G1009" t="s">
        <v>4</v>
      </c>
      <c r="H1009" s="304">
        <v>0.52759999999999996</v>
      </c>
      <c r="I1009" t="s">
        <v>1158</v>
      </c>
      <c r="J1009" s="310">
        <v>6</v>
      </c>
      <c r="K1009" s="310">
        <v>6</v>
      </c>
      <c r="L1009" s="310">
        <v>3.1659999999999999</v>
      </c>
    </row>
    <row r="1010" spans="1:12">
      <c r="A1010" t="s">
        <v>910</v>
      </c>
      <c r="B1010" t="s">
        <v>523</v>
      </c>
      <c r="C1010" t="s">
        <v>473</v>
      </c>
      <c r="D1010" t="s">
        <v>607</v>
      </c>
      <c r="E1010" t="s">
        <v>559</v>
      </c>
      <c r="F1010" s="304">
        <v>1</v>
      </c>
      <c r="G1010" t="s">
        <v>4</v>
      </c>
      <c r="H1010" s="304">
        <v>0.52759999999999996</v>
      </c>
      <c r="I1010" t="s">
        <v>1158</v>
      </c>
      <c r="J1010" s="310">
        <v>2</v>
      </c>
      <c r="K1010" s="310">
        <v>2</v>
      </c>
      <c r="L1010" s="310">
        <v>1.0549999999999999</v>
      </c>
    </row>
    <row r="1011" spans="1:12">
      <c r="A1011" t="s">
        <v>910</v>
      </c>
      <c r="B1011" t="s">
        <v>523</v>
      </c>
      <c r="C1011" t="s">
        <v>637</v>
      </c>
      <c r="D1011" t="s">
        <v>607</v>
      </c>
      <c r="E1011" t="s">
        <v>560</v>
      </c>
      <c r="F1011" s="304">
        <v>1</v>
      </c>
      <c r="G1011" t="s">
        <v>4</v>
      </c>
      <c r="H1011" s="304">
        <v>1</v>
      </c>
      <c r="I1011" t="s">
        <v>1158</v>
      </c>
      <c r="J1011" s="310">
        <v>53.875</v>
      </c>
      <c r="K1011" s="310">
        <v>53.875</v>
      </c>
      <c r="L1011" s="310">
        <v>53.875</v>
      </c>
    </row>
    <row r="1012" spans="1:12">
      <c r="A1012" t="s">
        <v>910</v>
      </c>
      <c r="B1012" t="s">
        <v>523</v>
      </c>
      <c r="C1012" t="s">
        <v>73</v>
      </c>
      <c r="D1012" t="s">
        <v>1162</v>
      </c>
      <c r="E1012" t="s">
        <v>559</v>
      </c>
      <c r="F1012" s="304">
        <v>1</v>
      </c>
      <c r="G1012" t="s">
        <v>4</v>
      </c>
      <c r="H1012" s="304">
        <v>1</v>
      </c>
      <c r="I1012" t="s">
        <v>1158</v>
      </c>
      <c r="J1012" s="310">
        <v>48</v>
      </c>
      <c r="K1012" s="310">
        <v>48</v>
      </c>
      <c r="L1012" s="310">
        <v>48</v>
      </c>
    </row>
    <row r="1013" spans="1:12">
      <c r="A1013" t="s">
        <v>910</v>
      </c>
      <c r="B1013" t="s">
        <v>526</v>
      </c>
      <c r="C1013" t="s">
        <v>83</v>
      </c>
      <c r="D1013" t="s">
        <v>7</v>
      </c>
      <c r="E1013" t="s">
        <v>559</v>
      </c>
      <c r="F1013" s="304">
        <v>1</v>
      </c>
      <c r="G1013" t="s">
        <v>4</v>
      </c>
      <c r="H1013" s="304">
        <v>0.99990000000000001</v>
      </c>
      <c r="I1013" t="s">
        <v>1158</v>
      </c>
      <c r="J1013" s="310">
        <v>260</v>
      </c>
      <c r="K1013" s="310">
        <v>260</v>
      </c>
      <c r="L1013" s="310">
        <v>259.97399999999999</v>
      </c>
    </row>
    <row r="1014" spans="1:12">
      <c r="A1014" t="s">
        <v>910</v>
      </c>
      <c r="B1014" t="s">
        <v>526</v>
      </c>
      <c r="C1014" t="s">
        <v>84</v>
      </c>
      <c r="D1014" t="s">
        <v>7</v>
      </c>
      <c r="E1014" t="s">
        <v>561</v>
      </c>
      <c r="F1014" s="304">
        <v>1</v>
      </c>
      <c r="G1014" t="s">
        <v>4</v>
      </c>
      <c r="H1014" s="304">
        <v>0.99990000000000001</v>
      </c>
      <c r="I1014" t="s">
        <v>1158</v>
      </c>
      <c r="J1014" s="310">
        <v>56.3</v>
      </c>
      <c r="K1014" s="310">
        <v>56.3</v>
      </c>
      <c r="L1014" s="310">
        <v>56.295000000000002</v>
      </c>
    </row>
    <row r="1015" spans="1:12" hidden="1">
      <c r="A1015" t="s">
        <v>910</v>
      </c>
      <c r="B1015" t="s">
        <v>526</v>
      </c>
      <c r="C1015" t="s">
        <v>1503</v>
      </c>
      <c r="D1015" t="s">
        <v>607</v>
      </c>
      <c r="E1015" t="s">
        <v>561</v>
      </c>
      <c r="F1015" s="304">
        <v>1</v>
      </c>
      <c r="G1015" t="s">
        <v>4</v>
      </c>
      <c r="H1015" s="304">
        <v>1</v>
      </c>
      <c r="I1015" t="s">
        <v>1159</v>
      </c>
      <c r="J1015" s="310">
        <v>100</v>
      </c>
      <c r="K1015" s="310">
        <v>100</v>
      </c>
      <c r="L1015" s="310">
        <v>100</v>
      </c>
    </row>
    <row r="1016" spans="1:12" hidden="1">
      <c r="A1016" t="s">
        <v>910</v>
      </c>
      <c r="B1016" t="s">
        <v>526</v>
      </c>
      <c r="C1016" t="s">
        <v>960</v>
      </c>
      <c r="D1016" t="s">
        <v>607</v>
      </c>
      <c r="E1016" t="s">
        <v>561</v>
      </c>
      <c r="F1016" s="304">
        <v>1</v>
      </c>
      <c r="G1016" t="s">
        <v>4</v>
      </c>
      <c r="H1016" s="304">
        <v>1</v>
      </c>
      <c r="I1016" t="s">
        <v>1159</v>
      </c>
      <c r="J1016" s="310">
        <v>21</v>
      </c>
      <c r="K1016" s="310">
        <v>21</v>
      </c>
      <c r="L1016" s="310">
        <v>21</v>
      </c>
    </row>
    <row r="1017" spans="1:12" hidden="1">
      <c r="A1017" t="s">
        <v>910</v>
      </c>
      <c r="B1017" t="s">
        <v>526</v>
      </c>
      <c r="C1017" t="s">
        <v>1504</v>
      </c>
      <c r="D1017" t="s">
        <v>607</v>
      </c>
      <c r="E1017" t="s">
        <v>561</v>
      </c>
      <c r="F1017" s="304">
        <v>1</v>
      </c>
      <c r="G1017" t="s">
        <v>4</v>
      </c>
      <c r="H1017" s="304">
        <v>1</v>
      </c>
      <c r="I1017" t="s">
        <v>1159</v>
      </c>
      <c r="J1017" s="310">
        <v>126</v>
      </c>
      <c r="K1017" s="310">
        <v>126</v>
      </c>
      <c r="L1017" s="310">
        <v>126</v>
      </c>
    </row>
    <row r="1018" spans="1:12" hidden="1">
      <c r="A1018" t="s">
        <v>910</v>
      </c>
      <c r="B1018" t="s">
        <v>526</v>
      </c>
      <c r="C1018" t="s">
        <v>1505</v>
      </c>
      <c r="D1018" t="s">
        <v>607</v>
      </c>
      <c r="E1018" t="s">
        <v>561</v>
      </c>
      <c r="F1018" s="304">
        <v>1</v>
      </c>
      <c r="G1018" t="s">
        <v>4</v>
      </c>
      <c r="H1018" s="304">
        <v>1</v>
      </c>
      <c r="I1018" t="s">
        <v>1159</v>
      </c>
      <c r="J1018" s="310">
        <v>150</v>
      </c>
      <c r="K1018" s="310">
        <v>150</v>
      </c>
      <c r="L1018" s="310">
        <v>150</v>
      </c>
    </row>
    <row r="1019" spans="1:12" hidden="1">
      <c r="A1019" t="s">
        <v>910</v>
      </c>
      <c r="B1019" t="s">
        <v>526</v>
      </c>
      <c r="C1019" t="s">
        <v>1506</v>
      </c>
      <c r="D1019" t="s">
        <v>1162</v>
      </c>
      <c r="E1019" t="s">
        <v>561</v>
      </c>
      <c r="F1019" s="304">
        <v>1</v>
      </c>
      <c r="G1019" t="s">
        <v>4</v>
      </c>
      <c r="H1019" s="304">
        <v>1</v>
      </c>
      <c r="I1019" t="s">
        <v>1159</v>
      </c>
      <c r="J1019" s="310">
        <v>51.8</v>
      </c>
      <c r="K1019" s="310">
        <v>51.8</v>
      </c>
      <c r="L1019" s="310">
        <v>51.8</v>
      </c>
    </row>
    <row r="1020" spans="1:12" hidden="1">
      <c r="A1020" t="s">
        <v>910</v>
      </c>
      <c r="B1020" t="s">
        <v>526</v>
      </c>
      <c r="C1020" t="s">
        <v>1507</v>
      </c>
      <c r="D1020" t="s">
        <v>1162</v>
      </c>
      <c r="E1020" t="s">
        <v>559</v>
      </c>
      <c r="F1020" s="304">
        <v>1</v>
      </c>
      <c r="G1020" t="s">
        <v>4</v>
      </c>
      <c r="H1020" s="304">
        <v>1</v>
      </c>
      <c r="I1020" t="s">
        <v>1159</v>
      </c>
      <c r="J1020" s="310">
        <v>96</v>
      </c>
      <c r="K1020" s="310">
        <v>96</v>
      </c>
      <c r="L1020" s="310">
        <v>96</v>
      </c>
    </row>
    <row r="1021" spans="1:12">
      <c r="A1021" t="s">
        <v>910</v>
      </c>
      <c r="B1021" t="s">
        <v>524</v>
      </c>
      <c r="C1021" t="s">
        <v>76</v>
      </c>
      <c r="D1021" t="s">
        <v>30</v>
      </c>
      <c r="E1021" t="s">
        <v>559</v>
      </c>
      <c r="F1021" s="304">
        <v>1</v>
      </c>
      <c r="G1021" t="s">
        <v>4</v>
      </c>
      <c r="H1021" s="304">
        <v>0.61772000000000005</v>
      </c>
      <c r="I1021" t="s">
        <v>1158</v>
      </c>
      <c r="J1021" s="310">
        <v>124.59</v>
      </c>
      <c r="K1021" s="310">
        <v>124.59</v>
      </c>
      <c r="L1021" s="310">
        <v>76.962000000000003</v>
      </c>
    </row>
    <row r="1022" spans="1:12">
      <c r="A1022" t="s">
        <v>910</v>
      </c>
      <c r="B1022" t="s">
        <v>524</v>
      </c>
      <c r="C1022" t="s">
        <v>77</v>
      </c>
      <c r="D1022" t="s">
        <v>929</v>
      </c>
      <c r="E1022" t="s">
        <v>559</v>
      </c>
      <c r="F1022" s="304">
        <v>1</v>
      </c>
      <c r="G1022" t="s">
        <v>4</v>
      </c>
      <c r="H1022" s="304">
        <v>0.61772000000000005</v>
      </c>
      <c r="I1022" t="s">
        <v>1158</v>
      </c>
      <c r="J1022" s="310">
        <v>118</v>
      </c>
      <c r="K1022" s="310">
        <v>118</v>
      </c>
      <c r="L1022" s="310">
        <v>72.891000000000005</v>
      </c>
    </row>
    <row r="1023" spans="1:12">
      <c r="A1023" t="s">
        <v>910</v>
      </c>
      <c r="B1023" t="s">
        <v>524</v>
      </c>
      <c r="C1023" t="s">
        <v>78</v>
      </c>
      <c r="D1023" t="s">
        <v>1163</v>
      </c>
      <c r="E1023" t="s">
        <v>559</v>
      </c>
      <c r="F1023" s="304">
        <v>1</v>
      </c>
      <c r="G1023" t="s">
        <v>4</v>
      </c>
      <c r="H1023" s="304">
        <v>0.61772000000000005</v>
      </c>
      <c r="I1023" t="s">
        <v>1158</v>
      </c>
      <c r="J1023" s="310">
        <v>136.572</v>
      </c>
      <c r="K1023" s="310">
        <v>136.572</v>
      </c>
      <c r="L1023" s="310">
        <v>84.363</v>
      </c>
    </row>
    <row r="1024" spans="1:12">
      <c r="A1024" t="s">
        <v>910</v>
      </c>
      <c r="B1024" t="s">
        <v>524</v>
      </c>
      <c r="C1024" t="s">
        <v>75</v>
      </c>
      <c r="D1024" t="s">
        <v>7</v>
      </c>
      <c r="E1024" t="s">
        <v>559</v>
      </c>
      <c r="F1024" s="304">
        <v>1</v>
      </c>
      <c r="G1024" t="s">
        <v>4</v>
      </c>
      <c r="H1024" s="304">
        <v>0.61772000000000005</v>
      </c>
      <c r="I1024" t="s">
        <v>1158</v>
      </c>
      <c r="J1024" s="310">
        <v>916.78700000000003</v>
      </c>
      <c r="K1024" s="310">
        <v>916.78700000000003</v>
      </c>
      <c r="L1024" s="310">
        <v>566.31700000000001</v>
      </c>
    </row>
    <row r="1025" spans="1:12">
      <c r="A1025" t="s">
        <v>910</v>
      </c>
      <c r="B1025" t="s">
        <v>524</v>
      </c>
      <c r="C1025" t="s">
        <v>633</v>
      </c>
      <c r="D1025" t="s">
        <v>27</v>
      </c>
      <c r="E1025" t="s">
        <v>559</v>
      </c>
      <c r="F1025" s="304">
        <v>1</v>
      </c>
      <c r="G1025" t="s">
        <v>4</v>
      </c>
      <c r="H1025" s="304">
        <v>0.61772000000000005</v>
      </c>
      <c r="I1025" t="s">
        <v>1158</v>
      </c>
      <c r="J1025" s="310">
        <v>564</v>
      </c>
      <c r="K1025" s="310">
        <v>564</v>
      </c>
      <c r="L1025" s="310">
        <v>348.39400000000001</v>
      </c>
    </row>
    <row r="1026" spans="1:12">
      <c r="A1026" t="s">
        <v>910</v>
      </c>
      <c r="B1026" t="s">
        <v>524</v>
      </c>
      <c r="C1026" t="s">
        <v>634</v>
      </c>
      <c r="D1026" t="s">
        <v>27</v>
      </c>
      <c r="E1026" t="s">
        <v>559</v>
      </c>
      <c r="F1026" s="304">
        <v>1</v>
      </c>
      <c r="G1026" t="s">
        <v>4</v>
      </c>
      <c r="H1026" s="304">
        <v>0.61772000000000005</v>
      </c>
      <c r="I1026" t="s">
        <v>1158</v>
      </c>
      <c r="J1026" s="310">
        <v>600</v>
      </c>
      <c r="K1026" s="310">
        <v>600</v>
      </c>
      <c r="L1026" s="310">
        <v>370.63200000000001</v>
      </c>
    </row>
    <row r="1027" spans="1:12">
      <c r="A1027" t="s">
        <v>910</v>
      </c>
      <c r="B1027" t="s">
        <v>524</v>
      </c>
      <c r="C1027" t="s">
        <v>948</v>
      </c>
      <c r="D1027" t="s">
        <v>607</v>
      </c>
      <c r="E1027" t="s">
        <v>561</v>
      </c>
      <c r="F1027" s="304">
        <v>1</v>
      </c>
      <c r="G1027" t="s">
        <v>4</v>
      </c>
      <c r="H1027" s="304">
        <v>0.61772000000000005</v>
      </c>
      <c r="I1027" t="s">
        <v>1158</v>
      </c>
      <c r="J1027" s="310">
        <v>40.5</v>
      </c>
      <c r="K1027" s="310">
        <v>40.5</v>
      </c>
      <c r="L1027" s="310">
        <v>25.018000000000001</v>
      </c>
    </row>
    <row r="1028" spans="1:12">
      <c r="A1028" t="s">
        <v>1508</v>
      </c>
      <c r="B1028" t="s">
        <v>525</v>
      </c>
      <c r="C1028" t="s">
        <v>581</v>
      </c>
      <c r="D1028" t="s">
        <v>7</v>
      </c>
      <c r="E1028" t="s">
        <v>560</v>
      </c>
      <c r="F1028" s="304">
        <v>1</v>
      </c>
      <c r="G1028" t="s">
        <v>4</v>
      </c>
      <c r="H1028" s="304">
        <v>0.96079999999999999</v>
      </c>
      <c r="I1028" t="s">
        <v>1158</v>
      </c>
      <c r="J1028" s="310">
        <v>126.4</v>
      </c>
      <c r="K1028" s="310">
        <v>126.4</v>
      </c>
      <c r="L1028" s="310">
        <v>121.44499999999999</v>
      </c>
    </row>
    <row r="1029" spans="1:12">
      <c r="A1029" t="s">
        <v>1508</v>
      </c>
      <c r="B1029" t="s">
        <v>525</v>
      </c>
      <c r="C1029" t="s">
        <v>474</v>
      </c>
      <c r="D1029" t="s">
        <v>607</v>
      </c>
      <c r="E1029" t="s">
        <v>561</v>
      </c>
      <c r="F1029" s="304">
        <v>0.4</v>
      </c>
      <c r="G1029" t="s">
        <v>6</v>
      </c>
      <c r="H1029" s="304">
        <v>0.4</v>
      </c>
      <c r="I1029" t="s">
        <v>1158</v>
      </c>
      <c r="J1029" s="310">
        <v>10</v>
      </c>
      <c r="K1029" s="310">
        <v>4</v>
      </c>
      <c r="L1029" s="310">
        <v>4</v>
      </c>
    </row>
    <row r="1030" spans="1:12">
      <c r="A1030" t="s">
        <v>1508</v>
      </c>
      <c r="B1030" t="s">
        <v>525</v>
      </c>
      <c r="C1030" t="s">
        <v>81</v>
      </c>
      <c r="D1030" t="s">
        <v>607</v>
      </c>
      <c r="E1030" t="s">
        <v>561</v>
      </c>
      <c r="F1030" s="304">
        <v>0.4</v>
      </c>
      <c r="G1030" t="s">
        <v>6</v>
      </c>
      <c r="H1030" s="304">
        <v>0.4</v>
      </c>
      <c r="I1030" t="s">
        <v>1158</v>
      </c>
      <c r="J1030" s="310">
        <v>10</v>
      </c>
      <c r="K1030" s="310">
        <v>4</v>
      </c>
      <c r="L1030" s="310">
        <v>4</v>
      </c>
    </row>
    <row r="1031" spans="1:12">
      <c r="A1031" t="s">
        <v>1508</v>
      </c>
      <c r="B1031" t="s">
        <v>525</v>
      </c>
      <c r="C1031" t="s">
        <v>404</v>
      </c>
      <c r="D1031" t="s">
        <v>1162</v>
      </c>
      <c r="E1031" t="s">
        <v>561</v>
      </c>
      <c r="F1031" s="304">
        <v>0.4</v>
      </c>
      <c r="G1031" t="s">
        <v>6</v>
      </c>
      <c r="H1031" s="304">
        <v>0.4</v>
      </c>
      <c r="I1031" t="s">
        <v>1158</v>
      </c>
      <c r="J1031" s="310">
        <v>39.6</v>
      </c>
      <c r="K1031" s="310">
        <v>15.84</v>
      </c>
      <c r="L1031" s="310">
        <v>15.84</v>
      </c>
    </row>
    <row r="1032" spans="1:12">
      <c r="A1032" t="s">
        <v>1508</v>
      </c>
      <c r="B1032" t="s">
        <v>525</v>
      </c>
      <c r="C1032" t="s">
        <v>412</v>
      </c>
      <c r="D1032" t="s">
        <v>1162</v>
      </c>
      <c r="E1032" t="s">
        <v>561</v>
      </c>
      <c r="F1032" s="304">
        <v>0.4</v>
      </c>
      <c r="G1032" t="s">
        <v>6</v>
      </c>
      <c r="H1032" s="304">
        <v>0.4</v>
      </c>
      <c r="I1032" t="s">
        <v>1158</v>
      </c>
      <c r="J1032" s="310">
        <v>99</v>
      </c>
      <c r="K1032" s="310">
        <v>39.6</v>
      </c>
      <c r="L1032" s="310">
        <v>39.6</v>
      </c>
    </row>
    <row r="1033" spans="1:12">
      <c r="A1033" t="s">
        <v>1508</v>
      </c>
      <c r="B1033" t="s">
        <v>525</v>
      </c>
      <c r="C1033" t="s">
        <v>405</v>
      </c>
      <c r="D1033" t="s">
        <v>1162</v>
      </c>
      <c r="E1033" t="s">
        <v>561</v>
      </c>
      <c r="F1033" s="304">
        <v>0.4</v>
      </c>
      <c r="G1033" t="s">
        <v>6</v>
      </c>
      <c r="H1033" s="304">
        <v>0.4</v>
      </c>
      <c r="I1033" t="s">
        <v>1158</v>
      </c>
      <c r="J1033" s="310">
        <v>99</v>
      </c>
      <c r="K1033" s="310">
        <v>39.6</v>
      </c>
      <c r="L1033" s="310">
        <v>39.6</v>
      </c>
    </row>
    <row r="1034" spans="1:12">
      <c r="A1034" t="s">
        <v>1508</v>
      </c>
      <c r="B1034" t="s">
        <v>525</v>
      </c>
      <c r="C1034" t="s">
        <v>406</v>
      </c>
      <c r="D1034" t="s">
        <v>1162</v>
      </c>
      <c r="E1034" t="s">
        <v>561</v>
      </c>
      <c r="F1034" s="304">
        <v>0.4</v>
      </c>
      <c r="G1034" t="s">
        <v>6</v>
      </c>
      <c r="H1034" s="304">
        <v>0.4</v>
      </c>
      <c r="I1034" t="s">
        <v>1158</v>
      </c>
      <c r="J1034" s="310">
        <v>99</v>
      </c>
      <c r="K1034" s="310">
        <v>39.6</v>
      </c>
      <c r="L1034" s="310">
        <v>39.6</v>
      </c>
    </row>
    <row r="1035" spans="1:12">
      <c r="A1035" t="s">
        <v>1508</v>
      </c>
      <c r="B1035" t="s">
        <v>525</v>
      </c>
      <c r="C1035" t="s">
        <v>407</v>
      </c>
      <c r="D1035" t="s">
        <v>1162</v>
      </c>
      <c r="E1035" t="s">
        <v>561</v>
      </c>
      <c r="F1035" s="304">
        <v>0.4</v>
      </c>
      <c r="G1035" t="s">
        <v>6</v>
      </c>
      <c r="H1035" s="304">
        <v>0.4</v>
      </c>
      <c r="I1035" t="s">
        <v>1158</v>
      </c>
      <c r="J1035" s="310">
        <v>99</v>
      </c>
      <c r="K1035" s="310">
        <v>39.6</v>
      </c>
      <c r="L1035" s="310">
        <v>39.6</v>
      </c>
    </row>
    <row r="1036" spans="1:12">
      <c r="A1036" t="s">
        <v>1508</v>
      </c>
      <c r="B1036" t="s">
        <v>525</v>
      </c>
      <c r="C1036" t="s">
        <v>408</v>
      </c>
      <c r="D1036" t="s">
        <v>1162</v>
      </c>
      <c r="E1036" t="s">
        <v>561</v>
      </c>
      <c r="F1036" s="304">
        <v>0.4</v>
      </c>
      <c r="G1036" t="s">
        <v>6</v>
      </c>
      <c r="H1036" s="304">
        <v>0.4</v>
      </c>
      <c r="I1036" t="s">
        <v>1158</v>
      </c>
      <c r="J1036" s="310">
        <v>39.6</v>
      </c>
      <c r="K1036" s="310">
        <v>15.84</v>
      </c>
      <c r="L1036" s="310">
        <v>15.84</v>
      </c>
    </row>
    <row r="1037" spans="1:12">
      <c r="A1037" t="s">
        <v>1508</v>
      </c>
      <c r="B1037" t="s">
        <v>525</v>
      </c>
      <c r="C1037" t="s">
        <v>409</v>
      </c>
      <c r="D1037" t="s">
        <v>1162</v>
      </c>
      <c r="E1037" t="s">
        <v>561</v>
      </c>
      <c r="F1037" s="304">
        <v>0.4</v>
      </c>
      <c r="G1037" t="s">
        <v>6</v>
      </c>
      <c r="H1037" s="304">
        <v>0.4</v>
      </c>
      <c r="I1037" t="s">
        <v>1158</v>
      </c>
      <c r="J1037" s="310">
        <v>9</v>
      </c>
      <c r="K1037" s="310">
        <v>3.6</v>
      </c>
      <c r="L1037" s="310">
        <v>3.6</v>
      </c>
    </row>
    <row r="1038" spans="1:12">
      <c r="A1038" t="s">
        <v>1508</v>
      </c>
      <c r="B1038" t="s">
        <v>525</v>
      </c>
      <c r="C1038" t="s">
        <v>410</v>
      </c>
      <c r="D1038" t="s">
        <v>1162</v>
      </c>
      <c r="E1038" t="s">
        <v>561</v>
      </c>
      <c r="F1038" s="304">
        <v>0.4</v>
      </c>
      <c r="G1038" t="s">
        <v>6</v>
      </c>
      <c r="H1038" s="304">
        <v>0.4</v>
      </c>
      <c r="I1038" t="s">
        <v>1158</v>
      </c>
      <c r="J1038" s="310">
        <v>27</v>
      </c>
      <c r="K1038" s="310">
        <v>10.8</v>
      </c>
      <c r="L1038" s="310">
        <v>10.8</v>
      </c>
    </row>
    <row r="1039" spans="1:12">
      <c r="A1039" t="s">
        <v>1508</v>
      </c>
      <c r="B1039" t="s">
        <v>525</v>
      </c>
      <c r="C1039" t="s">
        <v>411</v>
      </c>
      <c r="D1039" t="s">
        <v>1162</v>
      </c>
      <c r="E1039" t="s">
        <v>561</v>
      </c>
      <c r="F1039" s="304">
        <v>0.4</v>
      </c>
      <c r="G1039" t="s">
        <v>6</v>
      </c>
      <c r="H1039" s="304">
        <v>0.4</v>
      </c>
      <c r="I1039" t="s">
        <v>1158</v>
      </c>
      <c r="J1039" s="310">
        <v>48.6</v>
      </c>
      <c r="K1039" s="310">
        <v>19.440000000000001</v>
      </c>
      <c r="L1039" s="310">
        <v>19.440000000000001</v>
      </c>
    </row>
    <row r="1040" spans="1:12">
      <c r="A1040" t="s">
        <v>1508</v>
      </c>
      <c r="B1040" t="s">
        <v>525</v>
      </c>
      <c r="C1040" t="s">
        <v>413</v>
      </c>
      <c r="D1040" t="s">
        <v>1162</v>
      </c>
      <c r="E1040" t="s">
        <v>561</v>
      </c>
      <c r="F1040" s="304">
        <v>0.4</v>
      </c>
      <c r="G1040" t="s">
        <v>6</v>
      </c>
      <c r="H1040" s="304">
        <v>0.4</v>
      </c>
      <c r="I1040" t="s">
        <v>1158</v>
      </c>
      <c r="J1040" s="310">
        <v>99</v>
      </c>
      <c r="K1040" s="310">
        <v>39.6</v>
      </c>
      <c r="L1040" s="310">
        <v>39.6</v>
      </c>
    </row>
    <row r="1041" spans="1:12">
      <c r="A1041" t="s">
        <v>1508</v>
      </c>
      <c r="B1041" t="s">
        <v>527</v>
      </c>
      <c r="C1041" t="s">
        <v>86</v>
      </c>
      <c r="D1041" t="s">
        <v>7</v>
      </c>
      <c r="E1041" t="s">
        <v>561</v>
      </c>
      <c r="F1041" s="304">
        <v>0.5</v>
      </c>
      <c r="G1041" t="s">
        <v>6</v>
      </c>
      <c r="H1041" s="304">
        <v>0.35</v>
      </c>
      <c r="I1041" t="s">
        <v>1158</v>
      </c>
      <c r="J1041" s="310">
        <v>507</v>
      </c>
      <c r="K1041" s="310">
        <v>253.5</v>
      </c>
      <c r="L1041" s="310">
        <v>177.45</v>
      </c>
    </row>
    <row r="1042" spans="1:12">
      <c r="A1042" t="s">
        <v>1508</v>
      </c>
      <c r="B1042" t="s">
        <v>87</v>
      </c>
      <c r="C1042" t="s">
        <v>414</v>
      </c>
      <c r="D1042" t="s">
        <v>25</v>
      </c>
      <c r="E1042" t="s">
        <v>560</v>
      </c>
      <c r="F1042" s="304">
        <v>1</v>
      </c>
      <c r="G1042" t="s">
        <v>4</v>
      </c>
      <c r="H1042" s="304">
        <v>1</v>
      </c>
      <c r="I1042" t="s">
        <v>1158</v>
      </c>
      <c r="J1042" s="310">
        <v>16.2</v>
      </c>
      <c r="K1042" s="310">
        <v>16.2</v>
      </c>
      <c r="L1042" s="310">
        <v>16.2</v>
      </c>
    </row>
    <row r="1043" spans="1:12">
      <c r="A1043" t="s">
        <v>1508</v>
      </c>
      <c r="B1043" t="s">
        <v>87</v>
      </c>
      <c r="C1043" t="s">
        <v>415</v>
      </c>
      <c r="D1043" t="s">
        <v>25</v>
      </c>
      <c r="E1043" t="s">
        <v>560</v>
      </c>
      <c r="F1043" s="304">
        <v>1</v>
      </c>
      <c r="G1043" t="s">
        <v>4</v>
      </c>
      <c r="H1043" s="304">
        <v>1</v>
      </c>
      <c r="I1043" t="s">
        <v>1158</v>
      </c>
      <c r="J1043" s="310">
        <v>17</v>
      </c>
      <c r="K1043" s="310">
        <v>17</v>
      </c>
      <c r="L1043" s="310">
        <v>17</v>
      </c>
    </row>
    <row r="1044" spans="1:12">
      <c r="A1044" t="s">
        <v>1508</v>
      </c>
      <c r="B1044" t="s">
        <v>87</v>
      </c>
      <c r="C1044" t="s">
        <v>416</v>
      </c>
      <c r="D1044" t="s">
        <v>25</v>
      </c>
      <c r="E1044" t="s">
        <v>561</v>
      </c>
      <c r="F1044" s="304">
        <v>1</v>
      </c>
      <c r="G1044" t="s">
        <v>4</v>
      </c>
      <c r="H1044" s="304">
        <v>1</v>
      </c>
      <c r="I1044" t="s">
        <v>1158</v>
      </c>
      <c r="J1044" s="310">
        <v>17.600000000000001</v>
      </c>
      <c r="K1044" s="310">
        <v>17.600000000000001</v>
      </c>
      <c r="L1044" s="310">
        <v>17.600000000000001</v>
      </c>
    </row>
    <row r="1045" spans="1:12">
      <c r="A1045" t="s">
        <v>1508</v>
      </c>
      <c r="B1045" t="s">
        <v>87</v>
      </c>
      <c r="C1045" t="s">
        <v>417</v>
      </c>
      <c r="D1045" t="s">
        <v>25</v>
      </c>
      <c r="E1045" t="s">
        <v>561</v>
      </c>
      <c r="F1045" s="304">
        <v>1</v>
      </c>
      <c r="G1045" t="s">
        <v>4</v>
      </c>
      <c r="H1045" s="304">
        <v>1</v>
      </c>
      <c r="I1045" t="s">
        <v>1158</v>
      </c>
      <c r="J1045" s="310">
        <v>17.600000000000001</v>
      </c>
      <c r="K1045" s="310">
        <v>17.600000000000001</v>
      </c>
      <c r="L1045" s="310">
        <v>17.600000000000001</v>
      </c>
    </row>
    <row r="1046" spans="1:12">
      <c r="A1046" t="s">
        <v>1508</v>
      </c>
      <c r="B1046" t="s">
        <v>87</v>
      </c>
      <c r="C1046" t="s">
        <v>418</v>
      </c>
      <c r="D1046" t="s">
        <v>25</v>
      </c>
      <c r="E1046" t="s">
        <v>561</v>
      </c>
      <c r="F1046" s="304">
        <v>1</v>
      </c>
      <c r="G1046" t="s">
        <v>4</v>
      </c>
      <c r="H1046" s="304">
        <v>1</v>
      </c>
      <c r="I1046" t="s">
        <v>1158</v>
      </c>
      <c r="J1046" s="310">
        <v>5</v>
      </c>
      <c r="K1046" s="310">
        <v>5</v>
      </c>
      <c r="L1046" s="310">
        <v>5</v>
      </c>
    </row>
    <row r="1047" spans="1:12">
      <c r="A1047" t="s">
        <v>1508</v>
      </c>
      <c r="B1047" t="s">
        <v>87</v>
      </c>
      <c r="C1047" t="s">
        <v>420</v>
      </c>
      <c r="D1047" t="s">
        <v>25</v>
      </c>
      <c r="E1047" t="s">
        <v>561</v>
      </c>
      <c r="F1047" s="304">
        <v>1</v>
      </c>
      <c r="G1047" t="s">
        <v>4</v>
      </c>
      <c r="H1047" s="304">
        <v>0.66886999999999996</v>
      </c>
      <c r="I1047" t="s">
        <v>1158</v>
      </c>
      <c r="J1047" s="310">
        <v>20</v>
      </c>
      <c r="K1047" s="310">
        <v>20</v>
      </c>
      <c r="L1047" s="310">
        <v>13.377000000000001</v>
      </c>
    </row>
    <row r="1048" spans="1:12">
      <c r="A1048" t="s">
        <v>1508</v>
      </c>
      <c r="B1048" t="s">
        <v>87</v>
      </c>
      <c r="C1048" t="s">
        <v>421</v>
      </c>
      <c r="D1048" t="s">
        <v>25</v>
      </c>
      <c r="E1048" t="s">
        <v>560</v>
      </c>
      <c r="F1048" s="304">
        <v>1</v>
      </c>
      <c r="G1048" t="s">
        <v>4</v>
      </c>
      <c r="H1048" s="304">
        <v>1</v>
      </c>
      <c r="I1048" t="s">
        <v>1158</v>
      </c>
      <c r="J1048" s="310">
        <v>20</v>
      </c>
      <c r="K1048" s="310">
        <v>20</v>
      </c>
      <c r="L1048" s="310">
        <v>20</v>
      </c>
    </row>
    <row r="1049" spans="1:12">
      <c r="A1049" t="s">
        <v>1508</v>
      </c>
      <c r="B1049" t="s">
        <v>87</v>
      </c>
      <c r="C1049" t="s">
        <v>89</v>
      </c>
      <c r="D1049" t="s">
        <v>7</v>
      </c>
      <c r="E1049" t="s">
        <v>560</v>
      </c>
      <c r="F1049" s="304">
        <v>0.44790000000000002</v>
      </c>
      <c r="G1049" t="s">
        <v>6</v>
      </c>
      <c r="H1049" s="304">
        <v>0.44790000000000002</v>
      </c>
      <c r="I1049" t="s">
        <v>1158</v>
      </c>
      <c r="J1049" s="310">
        <v>575</v>
      </c>
      <c r="K1049" s="310">
        <v>257.54300000000001</v>
      </c>
      <c r="L1049" s="310">
        <v>257.54300000000001</v>
      </c>
    </row>
    <row r="1050" spans="1:12">
      <c r="A1050" t="s">
        <v>1508</v>
      </c>
      <c r="B1050" t="s">
        <v>87</v>
      </c>
      <c r="C1050" t="s">
        <v>88</v>
      </c>
      <c r="D1050" t="s">
        <v>7</v>
      </c>
      <c r="E1050" t="s">
        <v>561</v>
      </c>
      <c r="F1050" s="304">
        <v>0.27750000000000002</v>
      </c>
      <c r="G1050" t="s">
        <v>6</v>
      </c>
      <c r="H1050" s="304">
        <v>0.27750000000000002</v>
      </c>
      <c r="I1050" t="s">
        <v>1158</v>
      </c>
      <c r="J1050" s="310">
        <v>575</v>
      </c>
      <c r="K1050" s="310">
        <v>159.56299999999999</v>
      </c>
      <c r="L1050" s="310">
        <v>159.56299999999999</v>
      </c>
    </row>
    <row r="1051" spans="1:12">
      <c r="A1051" t="s">
        <v>1508</v>
      </c>
      <c r="B1051" t="s">
        <v>87</v>
      </c>
      <c r="C1051" t="s">
        <v>91</v>
      </c>
      <c r="D1051" t="s">
        <v>7</v>
      </c>
      <c r="E1051" t="s">
        <v>561</v>
      </c>
      <c r="F1051" s="304">
        <v>1</v>
      </c>
      <c r="G1051" t="s">
        <v>4</v>
      </c>
      <c r="H1051" s="304">
        <v>1</v>
      </c>
      <c r="I1051" t="s">
        <v>1158</v>
      </c>
      <c r="J1051" s="310">
        <v>40.4</v>
      </c>
      <c r="K1051" s="310">
        <v>40.4</v>
      </c>
      <c r="L1051" s="310">
        <v>40.4</v>
      </c>
    </row>
    <row r="1052" spans="1:12">
      <c r="A1052" t="s">
        <v>1508</v>
      </c>
      <c r="B1052" t="s">
        <v>87</v>
      </c>
      <c r="C1052" t="s">
        <v>1509</v>
      </c>
      <c r="D1052" t="s">
        <v>7</v>
      </c>
      <c r="E1052" t="s">
        <v>561</v>
      </c>
      <c r="F1052" s="304">
        <v>0.5</v>
      </c>
      <c r="G1052" t="s">
        <v>6</v>
      </c>
      <c r="H1052" s="304">
        <v>0.5</v>
      </c>
      <c r="I1052" t="s">
        <v>1158</v>
      </c>
      <c r="J1052" s="310">
        <v>100.8</v>
      </c>
      <c r="K1052" s="310">
        <v>50.4</v>
      </c>
      <c r="L1052" s="310">
        <v>50.4</v>
      </c>
    </row>
    <row r="1053" spans="1:12">
      <c r="A1053" t="s">
        <v>1508</v>
      </c>
      <c r="B1053" t="s">
        <v>87</v>
      </c>
      <c r="C1053" t="s">
        <v>419</v>
      </c>
      <c r="D1053" t="s">
        <v>7</v>
      </c>
      <c r="E1053" t="s">
        <v>560</v>
      </c>
      <c r="F1053" s="304">
        <v>1</v>
      </c>
      <c r="G1053" t="s">
        <v>4</v>
      </c>
      <c r="H1053" s="304">
        <v>1</v>
      </c>
      <c r="I1053" t="s">
        <v>1158</v>
      </c>
      <c r="J1053" s="310">
        <v>52</v>
      </c>
      <c r="K1053" s="310">
        <v>52</v>
      </c>
      <c r="L1053" s="310">
        <v>52</v>
      </c>
    </row>
    <row r="1054" spans="1:12">
      <c r="A1054" t="s">
        <v>1508</v>
      </c>
      <c r="B1054" t="s">
        <v>87</v>
      </c>
      <c r="C1054" t="s">
        <v>90</v>
      </c>
      <c r="D1054" t="s">
        <v>7</v>
      </c>
      <c r="E1054" t="s">
        <v>561</v>
      </c>
      <c r="F1054" s="304">
        <v>0.5</v>
      </c>
      <c r="G1054" t="s">
        <v>6</v>
      </c>
      <c r="H1054" s="304">
        <v>0.5</v>
      </c>
      <c r="I1054" t="s">
        <v>1158</v>
      </c>
      <c r="J1054" s="310">
        <v>393</v>
      </c>
      <c r="K1054" s="310">
        <v>196.5</v>
      </c>
      <c r="L1054" s="310">
        <v>196.5</v>
      </c>
    </row>
    <row r="1055" spans="1:12">
      <c r="A1055" t="s">
        <v>1508</v>
      </c>
      <c r="B1055" t="s">
        <v>87</v>
      </c>
      <c r="C1055" t="s">
        <v>422</v>
      </c>
      <c r="D1055" t="s">
        <v>7</v>
      </c>
      <c r="E1055" t="s">
        <v>561</v>
      </c>
      <c r="F1055" s="304">
        <v>1</v>
      </c>
      <c r="G1055" t="s">
        <v>4</v>
      </c>
      <c r="H1055" s="304">
        <v>1</v>
      </c>
      <c r="I1055" t="s">
        <v>1158</v>
      </c>
      <c r="J1055" s="310">
        <v>95.7</v>
      </c>
      <c r="K1055" s="310">
        <v>95.7</v>
      </c>
      <c r="L1055" s="310">
        <v>95.7</v>
      </c>
    </row>
    <row r="1056" spans="1:12">
      <c r="A1056" t="s">
        <v>1508</v>
      </c>
      <c r="B1056" t="s">
        <v>87</v>
      </c>
      <c r="C1056" t="s">
        <v>949</v>
      </c>
      <c r="D1056" t="s">
        <v>27</v>
      </c>
      <c r="E1056" t="s">
        <v>561</v>
      </c>
      <c r="F1056" s="304">
        <v>1</v>
      </c>
      <c r="G1056" t="s">
        <v>4</v>
      </c>
      <c r="H1056" s="304">
        <v>1</v>
      </c>
      <c r="I1056" t="s">
        <v>1158</v>
      </c>
      <c r="J1056" s="310">
        <v>3</v>
      </c>
      <c r="K1056" s="310">
        <v>3</v>
      </c>
      <c r="L1056" s="310">
        <v>3</v>
      </c>
    </row>
    <row r="1057" spans="1:12" hidden="1">
      <c r="A1057" t="s">
        <v>1508</v>
      </c>
      <c r="B1057" t="s">
        <v>87</v>
      </c>
      <c r="C1057" t="s">
        <v>1510</v>
      </c>
      <c r="D1057" t="s">
        <v>607</v>
      </c>
      <c r="E1057" t="s">
        <v>561</v>
      </c>
      <c r="F1057" s="304">
        <v>1</v>
      </c>
      <c r="G1057" t="s">
        <v>4</v>
      </c>
      <c r="H1057" s="304">
        <v>1</v>
      </c>
      <c r="I1057" t="s">
        <v>1159</v>
      </c>
      <c r="J1057" s="310">
        <v>4.7930000000000001</v>
      </c>
      <c r="K1057" s="310">
        <v>4.7930000000000001</v>
      </c>
      <c r="L1057" s="310">
        <v>4.7930000000000001</v>
      </c>
    </row>
    <row r="1058" spans="1:12">
      <c r="A1058" t="s">
        <v>1508</v>
      </c>
      <c r="B1058" t="s">
        <v>87</v>
      </c>
      <c r="C1058" t="s">
        <v>1511</v>
      </c>
      <c r="D1058" t="s">
        <v>607</v>
      </c>
      <c r="E1058" t="s">
        <v>561</v>
      </c>
      <c r="F1058" s="304">
        <v>0.499</v>
      </c>
      <c r="G1058" t="s">
        <v>6</v>
      </c>
      <c r="H1058" s="304">
        <v>0.499</v>
      </c>
      <c r="I1058" t="s">
        <v>1158</v>
      </c>
      <c r="J1058" s="310">
        <v>0.99</v>
      </c>
      <c r="K1058" s="310">
        <v>0.49399999999999999</v>
      </c>
      <c r="L1058" s="310">
        <v>0.49399999999999999</v>
      </c>
    </row>
    <row r="1059" spans="1:12">
      <c r="A1059" t="s">
        <v>1508</v>
      </c>
      <c r="B1059" t="s">
        <v>87</v>
      </c>
      <c r="C1059" t="s">
        <v>1512</v>
      </c>
      <c r="D1059" t="s">
        <v>607</v>
      </c>
      <c r="E1059" t="s">
        <v>561</v>
      </c>
      <c r="F1059" s="304">
        <v>0.499</v>
      </c>
      <c r="G1059" t="s">
        <v>6</v>
      </c>
      <c r="H1059" s="304">
        <v>0.499</v>
      </c>
      <c r="I1059" t="s">
        <v>1158</v>
      </c>
      <c r="J1059" s="310">
        <v>1.5920000000000001</v>
      </c>
      <c r="K1059" s="310">
        <v>0.79400000000000004</v>
      </c>
      <c r="L1059" s="310">
        <v>0.79400000000000004</v>
      </c>
    </row>
    <row r="1060" spans="1:12">
      <c r="A1060" t="s">
        <v>1508</v>
      </c>
      <c r="B1060" t="s">
        <v>87</v>
      </c>
      <c r="C1060" t="s">
        <v>1513</v>
      </c>
      <c r="D1060" t="s">
        <v>607</v>
      </c>
      <c r="E1060" t="s">
        <v>561</v>
      </c>
      <c r="F1060" s="304">
        <v>1</v>
      </c>
      <c r="G1060" t="s">
        <v>4</v>
      </c>
      <c r="H1060" s="304">
        <v>1</v>
      </c>
      <c r="I1060" t="s">
        <v>1158</v>
      </c>
      <c r="J1060" s="310">
        <v>0.25</v>
      </c>
      <c r="K1060" s="310">
        <v>0.25</v>
      </c>
      <c r="L1060" s="310">
        <v>0.25</v>
      </c>
    </row>
    <row r="1061" spans="1:12">
      <c r="A1061" t="s">
        <v>1508</v>
      </c>
      <c r="B1061" t="s">
        <v>87</v>
      </c>
      <c r="C1061" t="s">
        <v>1514</v>
      </c>
      <c r="D1061" t="s">
        <v>607</v>
      </c>
      <c r="E1061" t="s">
        <v>561</v>
      </c>
      <c r="F1061" s="304">
        <v>0.499</v>
      </c>
      <c r="G1061" t="s">
        <v>6</v>
      </c>
      <c r="H1061" s="304">
        <v>0.499</v>
      </c>
      <c r="I1061" t="s">
        <v>1158</v>
      </c>
      <c r="J1061" s="310">
        <v>0.9</v>
      </c>
      <c r="K1061" s="310">
        <v>0.44900000000000001</v>
      </c>
      <c r="L1061" s="310">
        <v>0.44900000000000001</v>
      </c>
    </row>
    <row r="1062" spans="1:12">
      <c r="A1062" t="s">
        <v>1508</v>
      </c>
      <c r="B1062" t="s">
        <v>87</v>
      </c>
      <c r="C1062" t="s">
        <v>1515</v>
      </c>
      <c r="D1062" t="s">
        <v>607</v>
      </c>
      <c r="E1062" t="s">
        <v>561</v>
      </c>
      <c r="F1062" s="304">
        <v>0.499</v>
      </c>
      <c r="G1062" t="s">
        <v>6</v>
      </c>
      <c r="H1062" s="304">
        <v>0.499</v>
      </c>
      <c r="I1062" t="s">
        <v>1158</v>
      </c>
      <c r="J1062" s="310">
        <v>0.99</v>
      </c>
      <c r="K1062" s="310">
        <v>0.49399999999999999</v>
      </c>
      <c r="L1062" s="310">
        <v>0.49399999999999999</v>
      </c>
    </row>
    <row r="1063" spans="1:12">
      <c r="A1063" t="s">
        <v>1508</v>
      </c>
      <c r="B1063" t="s">
        <v>87</v>
      </c>
      <c r="C1063" t="s">
        <v>963</v>
      </c>
      <c r="D1063" t="s">
        <v>607</v>
      </c>
      <c r="E1063" t="s">
        <v>561</v>
      </c>
      <c r="F1063" s="304">
        <v>1</v>
      </c>
      <c r="G1063" t="s">
        <v>4</v>
      </c>
      <c r="H1063" s="304">
        <v>1</v>
      </c>
      <c r="I1063" t="s">
        <v>1158</v>
      </c>
      <c r="J1063" s="310">
        <v>52</v>
      </c>
      <c r="K1063" s="310">
        <v>52</v>
      </c>
      <c r="L1063" s="310">
        <v>52</v>
      </c>
    </row>
    <row r="1064" spans="1:12">
      <c r="A1064" t="s">
        <v>1508</v>
      </c>
      <c r="B1064" t="s">
        <v>87</v>
      </c>
      <c r="C1064" t="s">
        <v>1516</v>
      </c>
      <c r="D1064" t="s">
        <v>607</v>
      </c>
      <c r="E1064" t="s">
        <v>561</v>
      </c>
      <c r="F1064" s="304">
        <v>1</v>
      </c>
      <c r="G1064" t="s">
        <v>4</v>
      </c>
      <c r="H1064" s="304">
        <v>1</v>
      </c>
      <c r="I1064" t="s">
        <v>1158</v>
      </c>
      <c r="J1064" s="310">
        <v>0.65</v>
      </c>
      <c r="K1064" s="310">
        <v>0.65</v>
      </c>
      <c r="L1064" s="310">
        <v>0.65</v>
      </c>
    </row>
    <row r="1065" spans="1:12" hidden="1">
      <c r="A1065" t="s">
        <v>1508</v>
      </c>
      <c r="B1065" t="s">
        <v>87</v>
      </c>
      <c r="C1065" t="s">
        <v>1517</v>
      </c>
      <c r="D1065" t="s">
        <v>607</v>
      </c>
      <c r="E1065" t="s">
        <v>561</v>
      </c>
      <c r="F1065" s="304">
        <v>1</v>
      </c>
      <c r="G1065" t="s">
        <v>4</v>
      </c>
      <c r="H1065" s="304">
        <v>1</v>
      </c>
      <c r="I1065" t="s">
        <v>1159</v>
      </c>
      <c r="J1065" s="310">
        <v>1.3220000000000001</v>
      </c>
      <c r="K1065" s="310">
        <v>1.3220000000000001</v>
      </c>
      <c r="L1065" s="310">
        <v>1.3220000000000001</v>
      </c>
    </row>
    <row r="1066" spans="1:12">
      <c r="A1066" t="s">
        <v>1508</v>
      </c>
      <c r="B1066" t="s">
        <v>87</v>
      </c>
      <c r="C1066" t="s">
        <v>1518</v>
      </c>
      <c r="D1066" t="s">
        <v>607</v>
      </c>
      <c r="E1066" t="s">
        <v>561</v>
      </c>
      <c r="F1066" s="304">
        <v>0.499</v>
      </c>
      <c r="G1066" t="s">
        <v>6</v>
      </c>
      <c r="H1066" s="304">
        <v>0.499</v>
      </c>
      <c r="I1066" t="s">
        <v>1158</v>
      </c>
      <c r="J1066" s="310">
        <v>1.496</v>
      </c>
      <c r="K1066" s="310">
        <v>0.746</v>
      </c>
      <c r="L1066" s="310">
        <v>0.746</v>
      </c>
    </row>
    <row r="1067" spans="1:12">
      <c r="A1067" t="s">
        <v>1508</v>
      </c>
      <c r="B1067" t="s">
        <v>87</v>
      </c>
      <c r="C1067" t="s">
        <v>1519</v>
      </c>
      <c r="D1067" t="s">
        <v>607</v>
      </c>
      <c r="E1067" t="s">
        <v>561</v>
      </c>
      <c r="F1067" s="304">
        <v>1</v>
      </c>
      <c r="G1067" t="s">
        <v>4</v>
      </c>
      <c r="H1067" s="304">
        <v>1</v>
      </c>
      <c r="I1067" t="s">
        <v>1158</v>
      </c>
      <c r="J1067" s="310">
        <v>0.432</v>
      </c>
      <c r="K1067" s="310">
        <v>0.432</v>
      </c>
      <c r="L1067" s="310">
        <v>0.432</v>
      </c>
    </row>
    <row r="1068" spans="1:12">
      <c r="A1068" t="s">
        <v>1508</v>
      </c>
      <c r="B1068" t="s">
        <v>87</v>
      </c>
      <c r="C1068" t="s">
        <v>949</v>
      </c>
      <c r="D1068" t="s">
        <v>607</v>
      </c>
      <c r="E1068" t="s">
        <v>561</v>
      </c>
      <c r="F1068" s="304">
        <v>1</v>
      </c>
      <c r="G1068" t="s">
        <v>4</v>
      </c>
      <c r="H1068" s="304">
        <v>1</v>
      </c>
      <c r="I1068" t="s">
        <v>1158</v>
      </c>
      <c r="J1068" s="310">
        <v>4.5</v>
      </c>
      <c r="K1068" s="310">
        <v>4.5</v>
      </c>
      <c r="L1068" s="310">
        <v>4.5</v>
      </c>
    </row>
    <row r="1069" spans="1:12">
      <c r="A1069" t="s">
        <v>1508</v>
      </c>
      <c r="B1069" t="s">
        <v>87</v>
      </c>
      <c r="C1069" t="s">
        <v>1520</v>
      </c>
      <c r="D1069" t="s">
        <v>607</v>
      </c>
      <c r="E1069" t="s">
        <v>561</v>
      </c>
      <c r="F1069" s="304">
        <v>0.499</v>
      </c>
      <c r="G1069" t="s">
        <v>6</v>
      </c>
      <c r="H1069" s="304">
        <v>0.499</v>
      </c>
      <c r="I1069" t="s">
        <v>1158</v>
      </c>
      <c r="J1069" s="310">
        <v>1.992</v>
      </c>
      <c r="K1069" s="310">
        <v>0.99399999999999999</v>
      </c>
      <c r="L1069" s="310">
        <v>0.99399999999999999</v>
      </c>
    </row>
    <row r="1070" spans="1:12">
      <c r="A1070" t="s">
        <v>1508</v>
      </c>
      <c r="B1070" t="s">
        <v>87</v>
      </c>
      <c r="C1070" t="s">
        <v>1400</v>
      </c>
      <c r="D1070" t="s">
        <v>607</v>
      </c>
      <c r="E1070" t="s">
        <v>561</v>
      </c>
      <c r="F1070" s="304">
        <v>0.499</v>
      </c>
      <c r="G1070" t="s">
        <v>6</v>
      </c>
      <c r="H1070" s="304">
        <v>0.499</v>
      </c>
      <c r="I1070" t="s">
        <v>1158</v>
      </c>
      <c r="J1070" s="310">
        <v>0.996</v>
      </c>
      <c r="K1070" s="310">
        <v>0.497</v>
      </c>
      <c r="L1070" s="310">
        <v>0.497</v>
      </c>
    </row>
    <row r="1071" spans="1:12">
      <c r="A1071" t="s">
        <v>1508</v>
      </c>
      <c r="B1071" t="s">
        <v>87</v>
      </c>
      <c r="C1071" t="s">
        <v>1521</v>
      </c>
      <c r="D1071" t="s">
        <v>607</v>
      </c>
      <c r="E1071" t="s">
        <v>561</v>
      </c>
      <c r="F1071" s="304">
        <v>0.499</v>
      </c>
      <c r="G1071" t="s">
        <v>6</v>
      </c>
      <c r="H1071" s="304">
        <v>0.499</v>
      </c>
      <c r="I1071" t="s">
        <v>1158</v>
      </c>
      <c r="J1071" s="310">
        <v>0.99</v>
      </c>
      <c r="K1071" s="310">
        <v>0.49399999999999999</v>
      </c>
      <c r="L1071" s="310">
        <v>0.49399999999999999</v>
      </c>
    </row>
    <row r="1072" spans="1:12">
      <c r="A1072" t="s">
        <v>1508</v>
      </c>
      <c r="B1072" t="s">
        <v>87</v>
      </c>
      <c r="C1072" t="s">
        <v>1522</v>
      </c>
      <c r="D1072" t="s">
        <v>607</v>
      </c>
      <c r="E1072" t="s">
        <v>561</v>
      </c>
      <c r="F1072" s="304">
        <v>0.499</v>
      </c>
      <c r="G1072" t="s">
        <v>6</v>
      </c>
      <c r="H1072" s="304">
        <v>0.499</v>
      </c>
      <c r="I1072" t="s">
        <v>1158</v>
      </c>
      <c r="J1072" s="310">
        <v>0.98699999999999999</v>
      </c>
      <c r="K1072" s="310">
        <v>0.49299999999999999</v>
      </c>
      <c r="L1072" s="310">
        <v>0.49299999999999999</v>
      </c>
    </row>
    <row r="1073" spans="1:12">
      <c r="A1073" t="s">
        <v>1508</v>
      </c>
      <c r="B1073" t="s">
        <v>87</v>
      </c>
      <c r="C1073" t="s">
        <v>1523</v>
      </c>
      <c r="D1073" t="s">
        <v>607</v>
      </c>
      <c r="E1073" t="s">
        <v>561</v>
      </c>
      <c r="F1073" s="304">
        <v>1</v>
      </c>
      <c r="G1073" t="s">
        <v>4</v>
      </c>
      <c r="H1073" s="304">
        <v>1</v>
      </c>
      <c r="I1073" t="s">
        <v>1158</v>
      </c>
      <c r="J1073" s="310">
        <v>0.95</v>
      </c>
      <c r="K1073" s="310">
        <v>0.95</v>
      </c>
      <c r="L1073" s="310">
        <v>0.95</v>
      </c>
    </row>
    <row r="1074" spans="1:12" hidden="1">
      <c r="A1074" t="s">
        <v>1508</v>
      </c>
      <c r="B1074" t="s">
        <v>87</v>
      </c>
      <c r="C1074" t="s">
        <v>1523</v>
      </c>
      <c r="D1074" t="s">
        <v>607</v>
      </c>
      <c r="E1074" t="s">
        <v>561</v>
      </c>
      <c r="F1074" s="304">
        <v>1</v>
      </c>
      <c r="G1074" t="s">
        <v>4</v>
      </c>
      <c r="H1074" s="304">
        <v>1</v>
      </c>
      <c r="I1074" t="s">
        <v>1159</v>
      </c>
      <c r="J1074" s="310">
        <v>0.2</v>
      </c>
      <c r="K1074" s="310">
        <v>0.2</v>
      </c>
      <c r="L1074" s="310">
        <v>0.2</v>
      </c>
    </row>
    <row r="1075" spans="1:12">
      <c r="A1075" t="s">
        <v>1508</v>
      </c>
      <c r="B1075" t="s">
        <v>87</v>
      </c>
      <c r="C1075" t="s">
        <v>1524</v>
      </c>
      <c r="D1075" t="s">
        <v>607</v>
      </c>
      <c r="E1075" t="s">
        <v>561</v>
      </c>
      <c r="F1075" s="304">
        <v>1</v>
      </c>
      <c r="G1075" t="s">
        <v>4</v>
      </c>
      <c r="H1075" s="304">
        <v>1</v>
      </c>
      <c r="I1075" t="s">
        <v>1158</v>
      </c>
      <c r="J1075" s="310">
        <v>1.6659999999999999</v>
      </c>
      <c r="K1075" s="310">
        <v>1.6659999999999999</v>
      </c>
      <c r="L1075" s="310">
        <v>1.6659999999999999</v>
      </c>
    </row>
    <row r="1076" spans="1:12">
      <c r="A1076" t="s">
        <v>1508</v>
      </c>
      <c r="B1076" t="s">
        <v>87</v>
      </c>
      <c r="C1076" t="s">
        <v>1525</v>
      </c>
      <c r="D1076" t="s">
        <v>607</v>
      </c>
      <c r="E1076" t="s">
        <v>561</v>
      </c>
      <c r="F1076" s="304">
        <v>1</v>
      </c>
      <c r="G1076" t="s">
        <v>4</v>
      </c>
      <c r="H1076" s="304">
        <v>1</v>
      </c>
      <c r="I1076" t="s">
        <v>1158</v>
      </c>
      <c r="J1076" s="310">
        <v>125.373</v>
      </c>
      <c r="K1076" s="310">
        <v>125.373</v>
      </c>
      <c r="L1076" s="310">
        <v>125.373</v>
      </c>
    </row>
    <row r="1077" spans="1:12" hidden="1">
      <c r="A1077" t="s">
        <v>1508</v>
      </c>
      <c r="B1077" t="s">
        <v>87</v>
      </c>
      <c r="C1077" t="s">
        <v>1525</v>
      </c>
      <c r="D1077" t="s">
        <v>607</v>
      </c>
      <c r="E1077" t="s">
        <v>561</v>
      </c>
      <c r="F1077" s="304">
        <v>1</v>
      </c>
      <c r="G1077" t="s">
        <v>4</v>
      </c>
      <c r="H1077" s="304">
        <v>1</v>
      </c>
      <c r="I1077" t="s">
        <v>1159</v>
      </c>
      <c r="J1077" s="310">
        <v>21.24</v>
      </c>
      <c r="K1077" s="310">
        <v>21.24</v>
      </c>
      <c r="L1077" s="310">
        <v>21.24</v>
      </c>
    </row>
    <row r="1078" spans="1:12">
      <c r="A1078" t="s">
        <v>1508</v>
      </c>
      <c r="B1078" t="s">
        <v>87</v>
      </c>
      <c r="C1078" t="s">
        <v>1526</v>
      </c>
      <c r="D1078" t="s">
        <v>607</v>
      </c>
      <c r="E1078" t="s">
        <v>561</v>
      </c>
      <c r="F1078" s="304">
        <v>0.499</v>
      </c>
      <c r="G1078" t="s">
        <v>6</v>
      </c>
      <c r="H1078" s="304">
        <v>0.499</v>
      </c>
      <c r="I1078" t="s">
        <v>1158</v>
      </c>
      <c r="J1078" s="310">
        <v>0.99</v>
      </c>
      <c r="K1078" s="310">
        <v>0.49399999999999999</v>
      </c>
      <c r="L1078" s="310">
        <v>0.49399999999999999</v>
      </c>
    </row>
    <row r="1079" spans="1:12">
      <c r="A1079" t="s">
        <v>1508</v>
      </c>
      <c r="B1079" t="s">
        <v>87</v>
      </c>
      <c r="C1079" t="s">
        <v>1527</v>
      </c>
      <c r="D1079" t="s">
        <v>607</v>
      </c>
      <c r="E1079" t="s">
        <v>561</v>
      </c>
      <c r="F1079" s="304">
        <v>0.499</v>
      </c>
      <c r="G1079" t="s">
        <v>6</v>
      </c>
      <c r="H1079" s="304">
        <v>0.499</v>
      </c>
      <c r="I1079" t="s">
        <v>1158</v>
      </c>
      <c r="J1079" s="310">
        <v>0.99</v>
      </c>
      <c r="K1079" s="310">
        <v>0.49399999999999999</v>
      </c>
      <c r="L1079" s="310">
        <v>0.49399999999999999</v>
      </c>
    </row>
    <row r="1080" spans="1:12">
      <c r="A1080" t="s">
        <v>1508</v>
      </c>
      <c r="B1080" t="s">
        <v>87</v>
      </c>
      <c r="C1080" t="s">
        <v>1528</v>
      </c>
      <c r="D1080" t="s">
        <v>607</v>
      </c>
      <c r="E1080" t="s">
        <v>561</v>
      </c>
      <c r="F1080" s="304">
        <v>0.499</v>
      </c>
      <c r="G1080" t="s">
        <v>6</v>
      </c>
      <c r="H1080" s="304">
        <v>0.499</v>
      </c>
      <c r="I1080" t="s">
        <v>1158</v>
      </c>
      <c r="J1080" s="310">
        <v>0.99</v>
      </c>
      <c r="K1080" s="310">
        <v>0.49399999999999999</v>
      </c>
      <c r="L1080" s="310">
        <v>0.49399999999999999</v>
      </c>
    </row>
    <row r="1081" spans="1:12">
      <c r="A1081" t="s">
        <v>1508</v>
      </c>
      <c r="B1081" t="s">
        <v>87</v>
      </c>
      <c r="C1081" t="s">
        <v>1529</v>
      </c>
      <c r="D1081" t="s">
        <v>607</v>
      </c>
      <c r="E1081" t="s">
        <v>561</v>
      </c>
      <c r="F1081" s="304">
        <v>0.499</v>
      </c>
      <c r="G1081" t="s">
        <v>6</v>
      </c>
      <c r="H1081" s="304">
        <v>0.499</v>
      </c>
      <c r="I1081" t="s">
        <v>1158</v>
      </c>
      <c r="J1081" s="310">
        <v>0.995</v>
      </c>
      <c r="K1081" s="310">
        <v>0.497</v>
      </c>
      <c r="L1081" s="310">
        <v>0.497</v>
      </c>
    </row>
    <row r="1082" spans="1:12">
      <c r="A1082" t="s">
        <v>1508</v>
      </c>
      <c r="B1082" t="s">
        <v>87</v>
      </c>
      <c r="C1082" t="s">
        <v>1530</v>
      </c>
      <c r="D1082" t="s">
        <v>607</v>
      </c>
      <c r="E1082" t="s">
        <v>561</v>
      </c>
      <c r="F1082" s="304">
        <v>0.499</v>
      </c>
      <c r="G1082" t="s">
        <v>6</v>
      </c>
      <c r="H1082" s="304">
        <v>0.499</v>
      </c>
      <c r="I1082" t="s">
        <v>1158</v>
      </c>
      <c r="J1082" s="310">
        <v>1.5580000000000001</v>
      </c>
      <c r="K1082" s="310">
        <v>0.77700000000000002</v>
      </c>
      <c r="L1082" s="310">
        <v>0.77700000000000002</v>
      </c>
    </row>
    <row r="1083" spans="1:12">
      <c r="A1083" t="s">
        <v>1508</v>
      </c>
      <c r="B1083" t="s">
        <v>87</v>
      </c>
      <c r="C1083" t="s">
        <v>1531</v>
      </c>
      <c r="D1083" t="s">
        <v>607</v>
      </c>
      <c r="E1083" t="s">
        <v>561</v>
      </c>
      <c r="F1083" s="304">
        <v>0.499</v>
      </c>
      <c r="G1083" t="s">
        <v>6</v>
      </c>
      <c r="H1083" s="304">
        <v>0.499</v>
      </c>
      <c r="I1083" t="s">
        <v>1158</v>
      </c>
      <c r="J1083" s="310">
        <v>0.99</v>
      </c>
      <c r="K1083" s="310">
        <v>0.49399999999999999</v>
      </c>
      <c r="L1083" s="310">
        <v>0.49399999999999999</v>
      </c>
    </row>
    <row r="1084" spans="1:12" hidden="1">
      <c r="A1084" t="s">
        <v>1508</v>
      </c>
      <c r="B1084" t="s">
        <v>87</v>
      </c>
      <c r="C1084" t="s">
        <v>1532</v>
      </c>
      <c r="D1084" t="s">
        <v>1162</v>
      </c>
      <c r="E1084" t="s">
        <v>561</v>
      </c>
      <c r="F1084" s="304">
        <v>1</v>
      </c>
      <c r="G1084" t="s">
        <v>4</v>
      </c>
      <c r="H1084" s="304">
        <v>1</v>
      </c>
      <c r="I1084" t="s">
        <v>1159</v>
      </c>
      <c r="J1084" s="310">
        <v>195.84</v>
      </c>
      <c r="K1084" s="310">
        <v>195.84</v>
      </c>
      <c r="L1084" s="310">
        <v>195.84</v>
      </c>
    </row>
    <row r="1085" spans="1:12" hidden="1">
      <c r="A1085" t="s">
        <v>1508</v>
      </c>
      <c r="B1085" t="s">
        <v>87</v>
      </c>
      <c r="C1085" t="s">
        <v>1533</v>
      </c>
      <c r="D1085" t="s">
        <v>1162</v>
      </c>
      <c r="E1085" t="s">
        <v>561</v>
      </c>
      <c r="F1085" s="304">
        <v>1</v>
      </c>
      <c r="G1085" t="s">
        <v>4</v>
      </c>
      <c r="H1085" s="304">
        <v>1</v>
      </c>
      <c r="I1085" t="s">
        <v>1159</v>
      </c>
      <c r="J1085" s="310">
        <v>199.5</v>
      </c>
      <c r="K1085" s="310">
        <v>199.5</v>
      </c>
      <c r="L1085" s="310">
        <v>199.5</v>
      </c>
    </row>
    <row r="1086" spans="1:12" hidden="1">
      <c r="A1086" t="s">
        <v>1508</v>
      </c>
      <c r="B1086" t="s">
        <v>87</v>
      </c>
      <c r="C1086" t="s">
        <v>1534</v>
      </c>
      <c r="D1086" t="s">
        <v>1162</v>
      </c>
      <c r="E1086" t="s">
        <v>561</v>
      </c>
      <c r="F1086" s="304">
        <v>1</v>
      </c>
      <c r="G1086" t="s">
        <v>4</v>
      </c>
      <c r="H1086" s="304">
        <v>1</v>
      </c>
      <c r="I1086" t="s">
        <v>1159</v>
      </c>
      <c r="J1086" s="310">
        <v>30.2</v>
      </c>
      <c r="K1086" s="310">
        <v>30.2</v>
      </c>
      <c r="L1086" s="310">
        <v>30.2</v>
      </c>
    </row>
    <row r="1087" spans="1:12" hidden="1">
      <c r="A1087" t="s">
        <v>1508</v>
      </c>
      <c r="B1087" t="s">
        <v>87</v>
      </c>
      <c r="C1087" t="s">
        <v>1535</v>
      </c>
      <c r="D1087" t="s">
        <v>1162</v>
      </c>
      <c r="E1087" t="s">
        <v>561</v>
      </c>
      <c r="F1087" s="304">
        <v>1</v>
      </c>
      <c r="G1087" t="s">
        <v>4</v>
      </c>
      <c r="H1087">
        <v>1</v>
      </c>
      <c r="I1087" t="s">
        <v>1159</v>
      </c>
      <c r="J1087" s="310">
        <v>276.625</v>
      </c>
      <c r="K1087" s="310">
        <v>276.625</v>
      </c>
      <c r="L1087" s="310">
        <v>276.625</v>
      </c>
    </row>
    <row r="1088" spans="1:12">
      <c r="A1088" t="s">
        <v>602</v>
      </c>
      <c r="B1088" t="s">
        <v>499</v>
      </c>
      <c r="C1088" t="s">
        <v>17</v>
      </c>
      <c r="D1088" t="s">
        <v>25</v>
      </c>
      <c r="E1088" t="s">
        <v>560</v>
      </c>
      <c r="F1088" s="304">
        <v>1</v>
      </c>
      <c r="G1088" t="s">
        <v>4</v>
      </c>
      <c r="H1088" s="304">
        <v>1</v>
      </c>
      <c r="I1088" t="s">
        <v>1158</v>
      </c>
      <c r="J1088" s="310">
        <v>80</v>
      </c>
      <c r="K1088" s="310">
        <v>80</v>
      </c>
      <c r="L1088" s="310">
        <v>80</v>
      </c>
    </row>
    <row r="1089" spans="1:12">
      <c r="A1089" t="s">
        <v>602</v>
      </c>
      <c r="B1089" t="s">
        <v>499</v>
      </c>
      <c r="C1089" t="s">
        <v>26</v>
      </c>
      <c r="D1089" t="s">
        <v>25</v>
      </c>
      <c r="E1089" t="s">
        <v>560</v>
      </c>
      <c r="F1089" s="304">
        <v>1</v>
      </c>
      <c r="G1089" t="s">
        <v>4</v>
      </c>
      <c r="H1089" s="304">
        <v>1</v>
      </c>
      <c r="I1089" t="s">
        <v>1158</v>
      </c>
      <c r="J1089" s="310">
        <v>205</v>
      </c>
      <c r="K1089" s="310">
        <v>205</v>
      </c>
      <c r="L1089" s="310">
        <v>205</v>
      </c>
    </row>
    <row r="1090" spans="1:12">
      <c r="A1090" t="s">
        <v>602</v>
      </c>
      <c r="B1090" t="s">
        <v>499</v>
      </c>
      <c r="C1090" t="s">
        <v>24</v>
      </c>
      <c r="D1090" t="s">
        <v>950</v>
      </c>
      <c r="E1090" t="s">
        <v>560</v>
      </c>
      <c r="F1090" s="304">
        <v>1</v>
      </c>
      <c r="G1090" t="s">
        <v>4</v>
      </c>
      <c r="H1090" s="304">
        <v>1</v>
      </c>
      <c r="I1090" t="s">
        <v>1158</v>
      </c>
      <c r="J1090" s="310">
        <v>1164</v>
      </c>
      <c r="K1090" s="310">
        <v>1164</v>
      </c>
      <c r="L1090" s="310">
        <v>1164</v>
      </c>
    </row>
    <row r="1091" spans="1:12">
      <c r="A1091" t="s">
        <v>602</v>
      </c>
      <c r="B1091" t="s">
        <v>499</v>
      </c>
      <c r="C1091" t="s">
        <v>340</v>
      </c>
      <c r="D1091" t="s">
        <v>929</v>
      </c>
      <c r="E1091" t="s">
        <v>560</v>
      </c>
      <c r="F1091" s="304">
        <v>1</v>
      </c>
      <c r="G1091" t="s">
        <v>4</v>
      </c>
      <c r="H1091" s="304">
        <v>1</v>
      </c>
      <c r="I1091" t="s">
        <v>1158</v>
      </c>
      <c r="J1091" s="310">
        <v>3.5000000000000003E-2</v>
      </c>
      <c r="K1091" s="310">
        <v>3.5000000000000003E-2</v>
      </c>
      <c r="L1091" s="310">
        <v>3.5000000000000003E-2</v>
      </c>
    </row>
    <row r="1092" spans="1:12">
      <c r="A1092" t="s">
        <v>602</v>
      </c>
      <c r="B1092" t="s">
        <v>499</v>
      </c>
      <c r="C1092" t="s">
        <v>348</v>
      </c>
      <c r="D1092" t="s">
        <v>929</v>
      </c>
      <c r="E1092" t="s">
        <v>560</v>
      </c>
      <c r="F1092" s="304">
        <v>1</v>
      </c>
      <c r="G1092" t="s">
        <v>4</v>
      </c>
      <c r="H1092" s="304">
        <v>1</v>
      </c>
      <c r="I1092" t="s">
        <v>1158</v>
      </c>
      <c r="J1092" s="310">
        <v>0.4</v>
      </c>
      <c r="K1092" s="310">
        <v>0.4</v>
      </c>
      <c r="L1092" s="310">
        <v>0.4</v>
      </c>
    </row>
    <row r="1093" spans="1:12">
      <c r="A1093" t="s">
        <v>602</v>
      </c>
      <c r="B1093" t="s">
        <v>499</v>
      </c>
      <c r="C1093" t="s">
        <v>354</v>
      </c>
      <c r="D1093" t="s">
        <v>929</v>
      </c>
      <c r="E1093" t="s">
        <v>560</v>
      </c>
      <c r="F1093" s="304">
        <v>1</v>
      </c>
      <c r="G1093" t="s">
        <v>4</v>
      </c>
      <c r="H1093" s="304">
        <v>1</v>
      </c>
      <c r="I1093" t="s">
        <v>1158</v>
      </c>
      <c r="J1093" s="310">
        <v>8.1</v>
      </c>
      <c r="K1093" s="310">
        <v>8.1</v>
      </c>
      <c r="L1093" s="310">
        <v>8.1</v>
      </c>
    </row>
    <row r="1094" spans="1:12">
      <c r="A1094" t="s">
        <v>602</v>
      </c>
      <c r="B1094" t="s">
        <v>499</v>
      </c>
      <c r="C1094" t="s">
        <v>362</v>
      </c>
      <c r="D1094" t="s">
        <v>929</v>
      </c>
      <c r="E1094" t="s">
        <v>560</v>
      </c>
      <c r="F1094" s="304">
        <v>1</v>
      </c>
      <c r="G1094" t="s">
        <v>4</v>
      </c>
      <c r="H1094" s="304">
        <v>1</v>
      </c>
      <c r="I1094" t="s">
        <v>1158</v>
      </c>
      <c r="J1094" s="310">
        <v>0.1</v>
      </c>
      <c r="K1094" s="310">
        <v>0.1</v>
      </c>
      <c r="L1094" s="310">
        <v>0.1</v>
      </c>
    </row>
    <row r="1095" spans="1:12">
      <c r="A1095" t="s">
        <v>602</v>
      </c>
      <c r="B1095" t="s">
        <v>499</v>
      </c>
      <c r="C1095" t="s">
        <v>367</v>
      </c>
      <c r="D1095" t="s">
        <v>929</v>
      </c>
      <c r="E1095" t="s">
        <v>560</v>
      </c>
      <c r="F1095" s="304">
        <v>1</v>
      </c>
      <c r="G1095" t="s">
        <v>4</v>
      </c>
      <c r="H1095" s="304">
        <v>1</v>
      </c>
      <c r="I1095" t="s">
        <v>1158</v>
      </c>
      <c r="J1095" s="310">
        <v>0.05</v>
      </c>
      <c r="K1095" s="310">
        <v>0.05</v>
      </c>
      <c r="L1095" s="310">
        <v>0.05</v>
      </c>
    </row>
    <row r="1096" spans="1:12">
      <c r="A1096" t="s">
        <v>602</v>
      </c>
      <c r="B1096" t="s">
        <v>499</v>
      </c>
      <c r="C1096" t="s">
        <v>372</v>
      </c>
      <c r="D1096" t="s">
        <v>929</v>
      </c>
      <c r="E1096" t="s">
        <v>560</v>
      </c>
      <c r="F1096" s="304">
        <v>1</v>
      </c>
      <c r="G1096" t="s">
        <v>4</v>
      </c>
      <c r="H1096" s="304">
        <v>1</v>
      </c>
      <c r="I1096" t="s">
        <v>1158</v>
      </c>
      <c r="J1096" s="310">
        <v>0.12</v>
      </c>
      <c r="K1096" s="310">
        <v>0.12</v>
      </c>
      <c r="L1096" s="310">
        <v>0.12</v>
      </c>
    </row>
    <row r="1097" spans="1:12">
      <c r="A1097" t="s">
        <v>602</v>
      </c>
      <c r="B1097" t="s">
        <v>499</v>
      </c>
      <c r="C1097" t="s">
        <v>343</v>
      </c>
      <c r="D1097" t="s">
        <v>1163</v>
      </c>
      <c r="E1097" t="s">
        <v>560</v>
      </c>
      <c r="F1097" s="304">
        <v>1</v>
      </c>
      <c r="G1097" t="s">
        <v>4</v>
      </c>
      <c r="H1097" s="304">
        <v>1</v>
      </c>
      <c r="I1097" t="s">
        <v>1158</v>
      </c>
      <c r="J1097" s="310">
        <v>9.1999999999999993</v>
      </c>
      <c r="K1097" s="310">
        <v>9.1999999999999993</v>
      </c>
      <c r="L1097" s="310">
        <v>9.1999999999999993</v>
      </c>
    </row>
    <row r="1098" spans="1:12">
      <c r="A1098" t="s">
        <v>602</v>
      </c>
      <c r="B1098" t="s">
        <v>499</v>
      </c>
      <c r="C1098" t="s">
        <v>346</v>
      </c>
      <c r="D1098" t="s">
        <v>1163</v>
      </c>
      <c r="E1098" t="s">
        <v>560</v>
      </c>
      <c r="F1098" s="304">
        <v>1</v>
      </c>
      <c r="G1098" t="s">
        <v>4</v>
      </c>
      <c r="H1098" s="304">
        <v>1</v>
      </c>
      <c r="I1098" t="s">
        <v>1158</v>
      </c>
      <c r="J1098" s="310">
        <v>1.8</v>
      </c>
      <c r="K1098" s="310">
        <v>1.8</v>
      </c>
      <c r="L1098" s="310">
        <v>1.8</v>
      </c>
    </row>
    <row r="1099" spans="1:12">
      <c r="A1099" t="s">
        <v>602</v>
      </c>
      <c r="B1099" t="s">
        <v>499</v>
      </c>
      <c r="C1099" t="s">
        <v>373</v>
      </c>
      <c r="D1099" t="s">
        <v>1163</v>
      </c>
      <c r="E1099" t="s">
        <v>560</v>
      </c>
      <c r="F1099" s="304">
        <v>1</v>
      </c>
      <c r="G1099" t="s">
        <v>4</v>
      </c>
      <c r="H1099" s="304">
        <v>1</v>
      </c>
      <c r="I1099" t="s">
        <v>1158</v>
      </c>
      <c r="J1099" s="310">
        <v>1.9</v>
      </c>
      <c r="K1099" s="310">
        <v>1.9</v>
      </c>
      <c r="L1099" s="310">
        <v>1.9</v>
      </c>
    </row>
    <row r="1100" spans="1:12">
      <c r="A1100" t="s">
        <v>602</v>
      </c>
      <c r="B1100" t="s">
        <v>499</v>
      </c>
      <c r="C1100" t="s">
        <v>335</v>
      </c>
      <c r="D1100" t="s">
        <v>7</v>
      </c>
      <c r="E1100" t="s">
        <v>559</v>
      </c>
      <c r="F1100" s="304">
        <v>1</v>
      </c>
      <c r="G1100" t="s">
        <v>4</v>
      </c>
      <c r="H1100" s="304">
        <v>1</v>
      </c>
      <c r="I1100" t="s">
        <v>1158</v>
      </c>
      <c r="J1100" s="310">
        <v>48</v>
      </c>
      <c r="K1100" s="310">
        <v>48</v>
      </c>
      <c r="L1100" s="310">
        <v>48</v>
      </c>
    </row>
    <row r="1101" spans="1:12">
      <c r="A1101" t="s">
        <v>602</v>
      </c>
      <c r="B1101" t="s">
        <v>499</v>
      </c>
      <c r="C1101" t="s">
        <v>16</v>
      </c>
      <c r="D1101" t="s">
        <v>7</v>
      </c>
      <c r="E1101" t="s">
        <v>560</v>
      </c>
      <c r="F1101" s="304">
        <v>1</v>
      </c>
      <c r="G1101" t="s">
        <v>4</v>
      </c>
      <c r="H1101" s="304">
        <v>1</v>
      </c>
      <c r="I1101" t="s">
        <v>1158</v>
      </c>
      <c r="J1101" s="310">
        <v>451</v>
      </c>
      <c r="K1101" s="310">
        <v>451</v>
      </c>
      <c r="L1101" s="310">
        <v>451</v>
      </c>
    </row>
    <row r="1102" spans="1:12">
      <c r="A1102" t="s">
        <v>602</v>
      </c>
      <c r="B1102" t="s">
        <v>499</v>
      </c>
      <c r="C1102" t="s">
        <v>342</v>
      </c>
      <c r="D1102" t="s">
        <v>7</v>
      </c>
      <c r="E1102" t="s">
        <v>559</v>
      </c>
      <c r="F1102" s="304">
        <v>1</v>
      </c>
      <c r="G1102" t="s">
        <v>4</v>
      </c>
      <c r="H1102" s="304">
        <v>1</v>
      </c>
      <c r="I1102" t="s">
        <v>1158</v>
      </c>
      <c r="J1102" s="310">
        <v>25.026</v>
      </c>
      <c r="K1102" s="310">
        <v>25.026</v>
      </c>
      <c r="L1102" s="310">
        <v>25.026</v>
      </c>
    </row>
    <row r="1103" spans="1:12">
      <c r="A1103" t="s">
        <v>602</v>
      </c>
      <c r="B1103" t="s">
        <v>499</v>
      </c>
      <c r="C1103" t="s">
        <v>18</v>
      </c>
      <c r="D1103" t="s">
        <v>7</v>
      </c>
      <c r="E1103" t="s">
        <v>560</v>
      </c>
      <c r="F1103" s="304">
        <v>1</v>
      </c>
      <c r="G1103" t="s">
        <v>4</v>
      </c>
      <c r="H1103" s="304">
        <v>1</v>
      </c>
      <c r="I1103" t="s">
        <v>1158</v>
      </c>
      <c r="J1103" s="310">
        <v>460</v>
      </c>
      <c r="K1103" s="310">
        <v>460</v>
      </c>
      <c r="L1103" s="310">
        <v>460</v>
      </c>
    </row>
    <row r="1104" spans="1:12">
      <c r="A1104" t="s">
        <v>602</v>
      </c>
      <c r="B1104" t="s">
        <v>499</v>
      </c>
      <c r="C1104" t="s">
        <v>19</v>
      </c>
      <c r="D1104" t="s">
        <v>7</v>
      </c>
      <c r="E1104" t="s">
        <v>560</v>
      </c>
      <c r="F1104" s="304">
        <v>1</v>
      </c>
      <c r="G1104" t="s">
        <v>4</v>
      </c>
      <c r="H1104" s="304">
        <v>1</v>
      </c>
      <c r="I1104" t="s">
        <v>1158</v>
      </c>
      <c r="J1104" s="310">
        <v>482.3</v>
      </c>
      <c r="K1104" s="310">
        <v>482.3</v>
      </c>
      <c r="L1104" s="310">
        <v>482.3</v>
      </c>
    </row>
    <row r="1105" spans="1:12">
      <c r="A1105" t="s">
        <v>602</v>
      </c>
      <c r="B1105" t="s">
        <v>499</v>
      </c>
      <c r="C1105" t="s">
        <v>359</v>
      </c>
      <c r="D1105" t="s">
        <v>7</v>
      </c>
      <c r="E1105" t="s">
        <v>565</v>
      </c>
      <c r="F1105" s="304">
        <v>1</v>
      </c>
      <c r="G1105" t="s">
        <v>4</v>
      </c>
      <c r="H1105" s="304">
        <v>1</v>
      </c>
      <c r="I1105" t="s">
        <v>1158</v>
      </c>
      <c r="J1105" s="310">
        <v>43</v>
      </c>
      <c r="K1105" s="310">
        <v>43</v>
      </c>
      <c r="L1105" s="310">
        <v>43</v>
      </c>
    </row>
    <row r="1106" spans="1:12">
      <c r="A1106" t="s">
        <v>602</v>
      </c>
      <c r="B1106" t="s">
        <v>499</v>
      </c>
      <c r="C1106" t="s">
        <v>1536</v>
      </c>
      <c r="D1106" t="s">
        <v>7</v>
      </c>
      <c r="E1106" t="s">
        <v>560</v>
      </c>
      <c r="F1106" s="304">
        <v>1</v>
      </c>
      <c r="G1106" t="s">
        <v>4</v>
      </c>
      <c r="H1106" s="304">
        <v>1</v>
      </c>
      <c r="I1106" t="s">
        <v>1158</v>
      </c>
      <c r="J1106" s="310">
        <v>88</v>
      </c>
      <c r="K1106" s="310">
        <v>88</v>
      </c>
      <c r="L1106" s="310">
        <v>88</v>
      </c>
    </row>
    <row r="1107" spans="1:12">
      <c r="A1107" t="s">
        <v>602</v>
      </c>
      <c r="B1107" t="s">
        <v>499</v>
      </c>
      <c r="C1107" t="s">
        <v>23</v>
      </c>
      <c r="D1107" t="s">
        <v>7</v>
      </c>
      <c r="E1107" t="s">
        <v>559</v>
      </c>
      <c r="F1107" s="304">
        <v>0.5</v>
      </c>
      <c r="G1107" t="s">
        <v>5</v>
      </c>
      <c r="H1107" s="304">
        <v>0.5</v>
      </c>
      <c r="I1107" t="s">
        <v>1158</v>
      </c>
      <c r="J1107" s="310">
        <v>85</v>
      </c>
      <c r="K1107" s="310">
        <v>42.5</v>
      </c>
      <c r="L1107" s="310">
        <v>42.5</v>
      </c>
    </row>
    <row r="1108" spans="1:12">
      <c r="A1108" t="s">
        <v>602</v>
      </c>
      <c r="B1108" t="s">
        <v>499</v>
      </c>
      <c r="C1108" t="s">
        <v>871</v>
      </c>
      <c r="D1108" t="s">
        <v>7</v>
      </c>
      <c r="E1108" t="s">
        <v>561</v>
      </c>
      <c r="F1108" s="304">
        <v>1</v>
      </c>
      <c r="G1108" t="s">
        <v>4</v>
      </c>
      <c r="H1108" s="304">
        <v>1</v>
      </c>
      <c r="I1108" t="s">
        <v>1158</v>
      </c>
      <c r="J1108" s="310">
        <v>43</v>
      </c>
      <c r="K1108" s="310">
        <v>43</v>
      </c>
      <c r="L1108" s="310">
        <v>43</v>
      </c>
    </row>
    <row r="1109" spans="1:12">
      <c r="A1109" t="s">
        <v>602</v>
      </c>
      <c r="B1109" t="s">
        <v>499</v>
      </c>
      <c r="C1109" t="s">
        <v>1537</v>
      </c>
      <c r="D1109" t="s">
        <v>7</v>
      </c>
      <c r="E1109" t="s">
        <v>560</v>
      </c>
      <c r="F1109" s="304">
        <v>1</v>
      </c>
      <c r="G1109" t="s">
        <v>4</v>
      </c>
      <c r="H1109" s="304">
        <v>1</v>
      </c>
      <c r="I1109" t="s">
        <v>1158</v>
      </c>
      <c r="J1109" s="310">
        <v>44.9</v>
      </c>
      <c r="K1109" s="310">
        <v>44.9</v>
      </c>
      <c r="L1109" s="310">
        <v>44.9</v>
      </c>
    </row>
    <row r="1110" spans="1:12">
      <c r="A1110" t="s">
        <v>602</v>
      </c>
      <c r="B1110" t="s">
        <v>499</v>
      </c>
      <c r="C1110" t="s">
        <v>20</v>
      </c>
      <c r="D1110" t="s">
        <v>7</v>
      </c>
      <c r="E1110" t="s">
        <v>560</v>
      </c>
      <c r="F1110" s="304">
        <v>1</v>
      </c>
      <c r="G1110" t="s">
        <v>4</v>
      </c>
      <c r="H1110" s="304">
        <v>1</v>
      </c>
      <c r="I1110" t="s">
        <v>1158</v>
      </c>
      <c r="J1110" s="310">
        <v>350</v>
      </c>
      <c r="K1110" s="310">
        <v>350</v>
      </c>
      <c r="L1110" s="310">
        <v>350</v>
      </c>
    </row>
    <row r="1111" spans="1:12">
      <c r="A1111" t="s">
        <v>602</v>
      </c>
      <c r="B1111" t="s">
        <v>499</v>
      </c>
      <c r="C1111" t="s">
        <v>1538</v>
      </c>
      <c r="D1111" t="s">
        <v>7</v>
      </c>
      <c r="E1111" t="s">
        <v>560</v>
      </c>
      <c r="F1111" s="304">
        <v>1</v>
      </c>
      <c r="G1111" t="s">
        <v>4</v>
      </c>
      <c r="H1111" s="304">
        <v>1</v>
      </c>
      <c r="I1111" t="s">
        <v>1158</v>
      </c>
      <c r="J1111" s="310">
        <v>15</v>
      </c>
      <c r="K1111" s="310">
        <v>15</v>
      </c>
      <c r="L1111" s="310">
        <v>15</v>
      </c>
    </row>
    <row r="1112" spans="1:12" hidden="1">
      <c r="A1112" t="s">
        <v>602</v>
      </c>
      <c r="B1112" t="s">
        <v>499</v>
      </c>
      <c r="C1112" t="s">
        <v>1539</v>
      </c>
      <c r="D1112" t="s">
        <v>7</v>
      </c>
      <c r="E1112" t="s">
        <v>560</v>
      </c>
      <c r="F1112" s="304">
        <v>1</v>
      </c>
      <c r="G1112" t="s">
        <v>4</v>
      </c>
      <c r="H1112" s="304">
        <v>1</v>
      </c>
      <c r="I1112" t="s">
        <v>1159</v>
      </c>
      <c r="J1112" s="310">
        <v>96</v>
      </c>
      <c r="K1112" s="310">
        <v>96</v>
      </c>
      <c r="L1112" s="310">
        <v>96</v>
      </c>
    </row>
    <row r="1113" spans="1:12">
      <c r="A1113" t="s">
        <v>602</v>
      </c>
      <c r="B1113" t="s">
        <v>499</v>
      </c>
      <c r="C1113" t="s">
        <v>21</v>
      </c>
      <c r="D1113" t="s">
        <v>7</v>
      </c>
      <c r="E1113" t="s">
        <v>559</v>
      </c>
      <c r="F1113" s="304">
        <v>1</v>
      </c>
      <c r="G1113" t="s">
        <v>4</v>
      </c>
      <c r="H1113" s="304">
        <v>1</v>
      </c>
      <c r="I1113" t="s">
        <v>1158</v>
      </c>
      <c r="J1113" s="310">
        <v>154</v>
      </c>
      <c r="K1113" s="310">
        <v>154</v>
      </c>
      <c r="L1113" s="310">
        <v>154</v>
      </c>
    </row>
    <row r="1114" spans="1:12">
      <c r="A1114" t="s">
        <v>602</v>
      </c>
      <c r="B1114" t="s">
        <v>499</v>
      </c>
      <c r="C1114" t="s">
        <v>22</v>
      </c>
      <c r="D1114" t="s">
        <v>7</v>
      </c>
      <c r="E1114" t="s">
        <v>565</v>
      </c>
      <c r="F1114" s="304">
        <v>0.5</v>
      </c>
      <c r="G1114" t="s">
        <v>5</v>
      </c>
      <c r="H1114" s="304">
        <v>0.5</v>
      </c>
      <c r="I1114" t="s">
        <v>1158</v>
      </c>
      <c r="J1114" s="310">
        <v>395</v>
      </c>
      <c r="K1114" s="310">
        <v>197.5</v>
      </c>
      <c r="L1114" s="310">
        <v>197.5</v>
      </c>
    </row>
    <row r="1115" spans="1:12">
      <c r="A1115" t="s">
        <v>602</v>
      </c>
      <c r="B1115" t="s">
        <v>499</v>
      </c>
      <c r="C1115" t="s">
        <v>384</v>
      </c>
      <c r="D1115" t="s">
        <v>7</v>
      </c>
      <c r="E1115" t="s">
        <v>560</v>
      </c>
      <c r="F1115" s="304">
        <v>1</v>
      </c>
      <c r="G1115" t="s">
        <v>4</v>
      </c>
      <c r="H1115" s="304">
        <v>1</v>
      </c>
      <c r="I1115" t="s">
        <v>1158</v>
      </c>
      <c r="J1115" s="310">
        <v>40</v>
      </c>
      <c r="K1115" s="310">
        <v>40</v>
      </c>
      <c r="L1115" s="310">
        <v>40</v>
      </c>
    </row>
    <row r="1116" spans="1:12">
      <c r="A1116" t="s">
        <v>602</v>
      </c>
      <c r="B1116" t="s">
        <v>499</v>
      </c>
      <c r="C1116" t="s">
        <v>483</v>
      </c>
      <c r="D1116" t="s">
        <v>7</v>
      </c>
      <c r="E1116" t="s">
        <v>565</v>
      </c>
      <c r="F1116" s="304">
        <v>1</v>
      </c>
      <c r="G1116" t="s">
        <v>4</v>
      </c>
      <c r="H1116" s="304">
        <v>1</v>
      </c>
      <c r="I1116" t="s">
        <v>1158</v>
      </c>
      <c r="J1116" s="310">
        <v>58</v>
      </c>
      <c r="K1116" s="310">
        <v>58</v>
      </c>
      <c r="L1116" s="310">
        <v>58</v>
      </c>
    </row>
    <row r="1117" spans="1:12">
      <c r="A1117" t="s">
        <v>602</v>
      </c>
      <c r="B1117" t="s">
        <v>499</v>
      </c>
      <c r="C1117" t="s">
        <v>337</v>
      </c>
      <c r="D1117" t="s">
        <v>27</v>
      </c>
      <c r="E1117" t="s">
        <v>560</v>
      </c>
      <c r="F1117" s="304">
        <v>1</v>
      </c>
      <c r="G1117" t="s">
        <v>4</v>
      </c>
      <c r="H1117" s="304">
        <v>1</v>
      </c>
      <c r="I1117" t="s">
        <v>1158</v>
      </c>
      <c r="J1117" s="310">
        <v>18</v>
      </c>
      <c r="K1117" s="310">
        <v>18</v>
      </c>
      <c r="L1117" s="310">
        <v>18</v>
      </c>
    </row>
    <row r="1118" spans="1:12">
      <c r="A1118" t="s">
        <v>602</v>
      </c>
      <c r="B1118" t="s">
        <v>499</v>
      </c>
      <c r="C1118" t="s">
        <v>16</v>
      </c>
      <c r="D1118" t="s">
        <v>27</v>
      </c>
      <c r="E1118" t="s">
        <v>560</v>
      </c>
      <c r="F1118" s="304">
        <v>1</v>
      </c>
      <c r="G1118" t="s">
        <v>4</v>
      </c>
      <c r="H1118" s="304">
        <v>1</v>
      </c>
      <c r="I1118" t="s">
        <v>1158</v>
      </c>
      <c r="J1118" s="310">
        <v>9.9</v>
      </c>
      <c r="K1118" s="310">
        <v>9.9</v>
      </c>
      <c r="L1118" s="310">
        <v>9.9</v>
      </c>
    </row>
    <row r="1119" spans="1:12">
      <c r="A1119" t="s">
        <v>602</v>
      </c>
      <c r="B1119" t="s">
        <v>499</v>
      </c>
      <c r="C1119" t="s">
        <v>17</v>
      </c>
      <c r="D1119" t="s">
        <v>27</v>
      </c>
      <c r="E1119" t="s">
        <v>560</v>
      </c>
      <c r="F1119" s="304">
        <v>1</v>
      </c>
      <c r="G1119" t="s">
        <v>4</v>
      </c>
      <c r="H1119" s="304">
        <v>1</v>
      </c>
      <c r="I1119" t="s">
        <v>1158</v>
      </c>
      <c r="J1119" s="310">
        <v>38.200000000000003</v>
      </c>
      <c r="K1119" s="310">
        <v>38.200000000000003</v>
      </c>
      <c r="L1119" s="310">
        <v>38.200000000000003</v>
      </c>
    </row>
    <row r="1120" spans="1:12">
      <c r="A1120" t="s">
        <v>602</v>
      </c>
      <c r="B1120" t="s">
        <v>499</v>
      </c>
      <c r="C1120" t="s">
        <v>341</v>
      </c>
      <c r="D1120" t="s">
        <v>27</v>
      </c>
      <c r="E1120" t="s">
        <v>560</v>
      </c>
      <c r="F1120" s="304">
        <v>1</v>
      </c>
      <c r="G1120" t="s">
        <v>4</v>
      </c>
      <c r="H1120" s="304">
        <v>1</v>
      </c>
      <c r="I1120" t="s">
        <v>1158</v>
      </c>
      <c r="J1120" s="310">
        <v>32</v>
      </c>
      <c r="K1120" s="310">
        <v>32</v>
      </c>
      <c r="L1120" s="310">
        <v>32</v>
      </c>
    </row>
    <row r="1121" spans="1:12">
      <c r="A1121" t="s">
        <v>602</v>
      </c>
      <c r="B1121" t="s">
        <v>499</v>
      </c>
      <c r="C1121" t="s">
        <v>347</v>
      </c>
      <c r="D1121" t="s">
        <v>27</v>
      </c>
      <c r="E1121" t="s">
        <v>560</v>
      </c>
      <c r="F1121" s="304">
        <v>1</v>
      </c>
      <c r="G1121" t="s">
        <v>4</v>
      </c>
      <c r="H1121" s="304">
        <v>1</v>
      </c>
      <c r="I1121" t="s">
        <v>1158</v>
      </c>
      <c r="J1121" s="310">
        <v>17</v>
      </c>
      <c r="K1121" s="310">
        <v>17</v>
      </c>
      <c r="L1121" s="310">
        <v>17</v>
      </c>
    </row>
    <row r="1122" spans="1:12">
      <c r="A1122" t="s">
        <v>602</v>
      </c>
      <c r="B1122" t="s">
        <v>499</v>
      </c>
      <c r="C1122" t="s">
        <v>350</v>
      </c>
      <c r="D1122" t="s">
        <v>27</v>
      </c>
      <c r="E1122" t="s">
        <v>560</v>
      </c>
      <c r="F1122" s="304">
        <v>1</v>
      </c>
      <c r="G1122" t="s">
        <v>4</v>
      </c>
      <c r="H1122" s="304">
        <v>1</v>
      </c>
      <c r="I1122" t="s">
        <v>1158</v>
      </c>
      <c r="J1122" s="310">
        <v>18</v>
      </c>
      <c r="K1122" s="310">
        <v>18</v>
      </c>
      <c r="L1122" s="310">
        <v>18</v>
      </c>
    </row>
    <row r="1123" spans="1:12">
      <c r="A1123" t="s">
        <v>602</v>
      </c>
      <c r="B1123" t="s">
        <v>499</v>
      </c>
      <c r="C1123" t="s">
        <v>18</v>
      </c>
      <c r="D1123" t="s">
        <v>27</v>
      </c>
      <c r="E1123" t="s">
        <v>560</v>
      </c>
      <c r="F1123" s="304">
        <v>1</v>
      </c>
      <c r="G1123" t="s">
        <v>4</v>
      </c>
      <c r="H1123" s="304">
        <v>1</v>
      </c>
      <c r="I1123" t="s">
        <v>1158</v>
      </c>
      <c r="J1123" s="310">
        <v>44</v>
      </c>
      <c r="K1123" s="310">
        <v>44</v>
      </c>
      <c r="L1123" s="310">
        <v>44</v>
      </c>
    </row>
    <row r="1124" spans="1:12">
      <c r="A1124" t="s">
        <v>602</v>
      </c>
      <c r="B1124" t="s">
        <v>499</v>
      </c>
      <c r="C1124" t="s">
        <v>18</v>
      </c>
      <c r="D1124" t="s">
        <v>27</v>
      </c>
      <c r="E1124" t="s">
        <v>560</v>
      </c>
      <c r="F1124" s="304">
        <v>1</v>
      </c>
      <c r="G1124" t="s">
        <v>4</v>
      </c>
      <c r="H1124" s="304">
        <v>1</v>
      </c>
      <c r="I1124" t="s">
        <v>1158</v>
      </c>
      <c r="J1124" s="310">
        <v>6</v>
      </c>
      <c r="K1124" s="310">
        <v>6</v>
      </c>
      <c r="L1124" s="310">
        <v>6</v>
      </c>
    </row>
    <row r="1125" spans="1:12" hidden="1">
      <c r="A1125" t="s">
        <v>602</v>
      </c>
      <c r="B1125" t="s">
        <v>499</v>
      </c>
      <c r="C1125" t="s">
        <v>18</v>
      </c>
      <c r="D1125" t="s">
        <v>27</v>
      </c>
      <c r="E1125" t="s">
        <v>560</v>
      </c>
      <c r="F1125" s="304">
        <v>1</v>
      </c>
      <c r="G1125" t="s">
        <v>4</v>
      </c>
      <c r="H1125" s="304">
        <v>1</v>
      </c>
      <c r="I1125" t="s">
        <v>1159</v>
      </c>
      <c r="J1125" s="310">
        <v>1</v>
      </c>
      <c r="K1125" s="310">
        <v>1</v>
      </c>
      <c r="L1125" s="310">
        <v>1</v>
      </c>
    </row>
    <row r="1126" spans="1:12" hidden="1">
      <c r="A1126" t="s">
        <v>602</v>
      </c>
      <c r="B1126" t="s">
        <v>499</v>
      </c>
      <c r="C1126" t="s">
        <v>1540</v>
      </c>
      <c r="D1126" t="s">
        <v>27</v>
      </c>
      <c r="E1126" t="s">
        <v>560</v>
      </c>
      <c r="F1126" s="304">
        <v>1</v>
      </c>
      <c r="G1126" t="s">
        <v>4</v>
      </c>
      <c r="H1126" s="304">
        <v>1</v>
      </c>
      <c r="I1126" t="s">
        <v>1159</v>
      </c>
      <c r="J1126" s="310">
        <v>8</v>
      </c>
      <c r="K1126" s="310">
        <v>8</v>
      </c>
      <c r="L1126" s="310">
        <v>8</v>
      </c>
    </row>
    <row r="1127" spans="1:12">
      <c r="A1127" t="s">
        <v>602</v>
      </c>
      <c r="B1127" t="s">
        <v>499</v>
      </c>
      <c r="C1127" t="s">
        <v>1541</v>
      </c>
      <c r="D1127" t="s">
        <v>27</v>
      </c>
      <c r="E1127" t="s">
        <v>560</v>
      </c>
      <c r="F1127" s="304">
        <v>1</v>
      </c>
      <c r="G1127" t="s">
        <v>4</v>
      </c>
      <c r="H1127" s="304">
        <v>1</v>
      </c>
      <c r="I1127" t="s">
        <v>1158</v>
      </c>
      <c r="J1127" s="310">
        <v>18</v>
      </c>
      <c r="K1127" s="310">
        <v>18</v>
      </c>
      <c r="L1127" s="310">
        <v>18</v>
      </c>
    </row>
    <row r="1128" spans="1:12" hidden="1">
      <c r="A1128" t="s">
        <v>602</v>
      </c>
      <c r="B1128" t="s">
        <v>499</v>
      </c>
      <c r="C1128" t="s">
        <v>1536</v>
      </c>
      <c r="D1128" t="s">
        <v>27</v>
      </c>
      <c r="E1128" t="s">
        <v>560</v>
      </c>
      <c r="F1128" s="304">
        <v>1</v>
      </c>
      <c r="G1128" t="s">
        <v>4</v>
      </c>
      <c r="H1128" s="304">
        <v>1</v>
      </c>
      <c r="I1128" t="s">
        <v>1159</v>
      </c>
      <c r="J1128" s="310">
        <v>25</v>
      </c>
      <c r="K1128" s="310">
        <v>25</v>
      </c>
      <c r="L1128" s="310">
        <v>25</v>
      </c>
    </row>
    <row r="1129" spans="1:12">
      <c r="A1129" t="s">
        <v>602</v>
      </c>
      <c r="B1129" t="s">
        <v>499</v>
      </c>
      <c r="C1129" t="s">
        <v>363</v>
      </c>
      <c r="D1129" t="s">
        <v>27</v>
      </c>
      <c r="E1129" t="s">
        <v>560</v>
      </c>
      <c r="F1129" s="304">
        <v>1</v>
      </c>
      <c r="G1129" t="s">
        <v>4</v>
      </c>
      <c r="H1129" s="304">
        <v>1</v>
      </c>
      <c r="I1129" t="s">
        <v>1158</v>
      </c>
      <c r="J1129" s="310">
        <v>18</v>
      </c>
      <c r="K1129" s="310">
        <v>18</v>
      </c>
      <c r="L1129" s="310">
        <v>18</v>
      </c>
    </row>
    <row r="1130" spans="1:12" hidden="1">
      <c r="A1130" t="s">
        <v>602</v>
      </c>
      <c r="B1130" t="s">
        <v>499</v>
      </c>
      <c r="C1130" t="s">
        <v>849</v>
      </c>
      <c r="D1130" t="s">
        <v>27</v>
      </c>
      <c r="E1130" t="s">
        <v>560</v>
      </c>
      <c r="F1130" s="304">
        <v>1</v>
      </c>
      <c r="G1130" t="s">
        <v>4</v>
      </c>
      <c r="H1130" s="304">
        <v>1</v>
      </c>
      <c r="I1130" t="s">
        <v>1159</v>
      </c>
      <c r="J1130" s="310">
        <v>1.2</v>
      </c>
      <c r="K1130" s="310">
        <v>1.2</v>
      </c>
      <c r="L1130" s="310">
        <v>1.2</v>
      </c>
    </row>
    <row r="1131" spans="1:12">
      <c r="A1131" t="s">
        <v>602</v>
      </c>
      <c r="B1131" t="s">
        <v>499</v>
      </c>
      <c r="C1131" t="s">
        <v>26</v>
      </c>
      <c r="D1131" t="s">
        <v>27</v>
      </c>
      <c r="E1131" t="s">
        <v>560</v>
      </c>
      <c r="F1131" s="304">
        <v>1</v>
      </c>
      <c r="G1131" t="s">
        <v>4</v>
      </c>
      <c r="H1131" s="304">
        <v>1</v>
      </c>
      <c r="I1131" t="s">
        <v>1158</v>
      </c>
      <c r="J1131" s="310">
        <v>19.63</v>
      </c>
      <c r="K1131" s="310">
        <v>19.63</v>
      </c>
      <c r="L1131" s="310">
        <v>19.63</v>
      </c>
    </row>
    <row r="1132" spans="1:12">
      <c r="A1132" t="s">
        <v>602</v>
      </c>
      <c r="B1132" t="s">
        <v>499</v>
      </c>
      <c r="C1132" t="s">
        <v>20</v>
      </c>
      <c r="D1132" t="s">
        <v>27</v>
      </c>
      <c r="E1132" t="s">
        <v>560</v>
      </c>
      <c r="F1132" s="304">
        <v>1</v>
      </c>
      <c r="G1132" t="s">
        <v>4</v>
      </c>
      <c r="H1132" s="304">
        <v>1</v>
      </c>
      <c r="I1132" t="s">
        <v>1158</v>
      </c>
      <c r="J1132" s="310">
        <v>9.9</v>
      </c>
      <c r="K1132" s="310">
        <v>9.9</v>
      </c>
      <c r="L1132" s="310">
        <v>9.9</v>
      </c>
    </row>
    <row r="1133" spans="1:12">
      <c r="A1133" t="s">
        <v>602</v>
      </c>
      <c r="B1133" t="s">
        <v>499</v>
      </c>
      <c r="C1133" t="s">
        <v>369</v>
      </c>
      <c r="D1133" t="s">
        <v>27</v>
      </c>
      <c r="E1133" t="s">
        <v>560</v>
      </c>
      <c r="F1133" s="304">
        <v>1</v>
      </c>
      <c r="G1133" t="s">
        <v>4</v>
      </c>
      <c r="H1133" s="304">
        <v>1</v>
      </c>
      <c r="I1133" t="s">
        <v>1158</v>
      </c>
      <c r="J1133" s="310">
        <v>45</v>
      </c>
      <c r="K1133" s="310">
        <v>45</v>
      </c>
      <c r="L1133" s="310">
        <v>45</v>
      </c>
    </row>
    <row r="1134" spans="1:12">
      <c r="A1134" t="s">
        <v>602</v>
      </c>
      <c r="B1134" t="s">
        <v>499</v>
      </c>
      <c r="C1134" t="s">
        <v>1539</v>
      </c>
      <c r="D1134" t="s">
        <v>27</v>
      </c>
      <c r="E1134" t="s">
        <v>560</v>
      </c>
      <c r="F1134" s="304">
        <v>1</v>
      </c>
      <c r="G1134" t="s">
        <v>4</v>
      </c>
      <c r="H1134" s="304">
        <v>1</v>
      </c>
      <c r="I1134" t="s">
        <v>1158</v>
      </c>
      <c r="J1134" s="310">
        <v>15</v>
      </c>
      <c r="K1134" s="310">
        <v>15</v>
      </c>
      <c r="L1134" s="310">
        <v>15</v>
      </c>
    </row>
    <row r="1135" spans="1:12">
      <c r="A1135" t="s">
        <v>602</v>
      </c>
      <c r="B1135" t="s">
        <v>499</v>
      </c>
      <c r="C1135" t="s">
        <v>378</v>
      </c>
      <c r="D1135" t="s">
        <v>27</v>
      </c>
      <c r="E1135" t="s">
        <v>560</v>
      </c>
      <c r="F1135" s="304">
        <v>1</v>
      </c>
      <c r="G1135" t="s">
        <v>4</v>
      </c>
      <c r="H1135" s="304">
        <v>1</v>
      </c>
      <c r="I1135" t="s">
        <v>1158</v>
      </c>
      <c r="J1135" s="310">
        <v>10.5</v>
      </c>
      <c r="K1135" s="310">
        <v>10.5</v>
      </c>
      <c r="L1135" s="310">
        <v>10.5</v>
      </c>
    </row>
    <row r="1136" spans="1:12">
      <c r="A1136" t="s">
        <v>602</v>
      </c>
      <c r="B1136" t="s">
        <v>499</v>
      </c>
      <c r="C1136" t="s">
        <v>383</v>
      </c>
      <c r="D1136" t="s">
        <v>27</v>
      </c>
      <c r="E1136" t="s">
        <v>560</v>
      </c>
      <c r="F1136" s="304">
        <v>1</v>
      </c>
      <c r="G1136" t="s">
        <v>4</v>
      </c>
      <c r="H1136" s="304">
        <v>1</v>
      </c>
      <c r="I1136" t="s">
        <v>1158</v>
      </c>
      <c r="J1136" s="310">
        <v>18</v>
      </c>
      <c r="K1136" s="310">
        <v>18</v>
      </c>
      <c r="L1136" s="310">
        <v>18</v>
      </c>
    </row>
    <row r="1137" spans="1:12">
      <c r="A1137" t="s">
        <v>602</v>
      </c>
      <c r="B1137" t="s">
        <v>499</v>
      </c>
      <c r="C1137" t="s">
        <v>386</v>
      </c>
      <c r="D1137" t="s">
        <v>27</v>
      </c>
      <c r="E1137" t="s">
        <v>560</v>
      </c>
      <c r="F1137" s="304">
        <v>1</v>
      </c>
      <c r="G1137" t="s">
        <v>4</v>
      </c>
      <c r="H1137" s="304">
        <v>1</v>
      </c>
      <c r="I1137" t="s">
        <v>1158</v>
      </c>
      <c r="J1137" s="310">
        <v>18</v>
      </c>
      <c r="K1137" s="310">
        <v>18</v>
      </c>
      <c r="L1137" s="310">
        <v>18</v>
      </c>
    </row>
    <row r="1138" spans="1:12">
      <c r="A1138" t="s">
        <v>602</v>
      </c>
      <c r="B1138" t="s">
        <v>499</v>
      </c>
      <c r="C1138" t="s">
        <v>388</v>
      </c>
      <c r="D1138" t="s">
        <v>27</v>
      </c>
      <c r="E1138" t="s">
        <v>560</v>
      </c>
      <c r="F1138" s="304">
        <v>1</v>
      </c>
      <c r="G1138" t="s">
        <v>4</v>
      </c>
      <c r="H1138" s="304">
        <v>1</v>
      </c>
      <c r="I1138" t="s">
        <v>1158</v>
      </c>
      <c r="J1138" s="310">
        <v>18</v>
      </c>
      <c r="K1138" s="310">
        <v>18</v>
      </c>
      <c r="L1138" s="310">
        <v>18</v>
      </c>
    </row>
    <row r="1139" spans="1:12">
      <c r="A1139" t="s">
        <v>602</v>
      </c>
      <c r="B1139" t="s">
        <v>499</v>
      </c>
      <c r="C1139" t="s">
        <v>482</v>
      </c>
      <c r="D1139" t="s">
        <v>27</v>
      </c>
      <c r="E1139" t="s">
        <v>560</v>
      </c>
      <c r="F1139" s="304">
        <v>1</v>
      </c>
      <c r="G1139" t="s">
        <v>4</v>
      </c>
      <c r="H1139" s="304">
        <v>1</v>
      </c>
      <c r="I1139" t="s">
        <v>1158</v>
      </c>
      <c r="J1139" s="310">
        <v>19.25</v>
      </c>
      <c r="K1139" s="310">
        <v>19.25</v>
      </c>
      <c r="L1139" s="310">
        <v>19.25</v>
      </c>
    </row>
    <row r="1140" spans="1:12">
      <c r="A1140" t="s">
        <v>602</v>
      </c>
      <c r="B1140" t="s">
        <v>499</v>
      </c>
      <c r="C1140" t="s">
        <v>482</v>
      </c>
      <c r="D1140" t="s">
        <v>27</v>
      </c>
      <c r="E1140" t="s">
        <v>561</v>
      </c>
      <c r="F1140" s="304">
        <v>1</v>
      </c>
      <c r="G1140" t="s">
        <v>4</v>
      </c>
      <c r="H1140" s="304">
        <v>1</v>
      </c>
      <c r="I1140" t="s">
        <v>1158</v>
      </c>
      <c r="J1140" s="310">
        <v>315</v>
      </c>
      <c r="K1140" s="310">
        <v>315</v>
      </c>
      <c r="L1140" s="310">
        <v>315</v>
      </c>
    </row>
    <row r="1141" spans="1:12">
      <c r="A1141" t="s">
        <v>602</v>
      </c>
      <c r="B1141" t="s">
        <v>502</v>
      </c>
      <c r="C1141" t="s">
        <v>286</v>
      </c>
      <c r="D1141" t="s">
        <v>7</v>
      </c>
      <c r="E1141" t="s">
        <v>560</v>
      </c>
      <c r="F1141" s="304">
        <v>1</v>
      </c>
      <c r="G1141" t="s">
        <v>4</v>
      </c>
      <c r="H1141" s="304">
        <v>1</v>
      </c>
      <c r="I1141" t="s">
        <v>1158</v>
      </c>
      <c r="J1141" s="310">
        <v>62</v>
      </c>
      <c r="K1141" s="310">
        <v>62</v>
      </c>
      <c r="L1141" s="310">
        <v>62</v>
      </c>
    </row>
    <row r="1142" spans="1:12">
      <c r="A1142" t="s">
        <v>602</v>
      </c>
      <c r="B1142" t="s">
        <v>502</v>
      </c>
      <c r="C1142" t="s">
        <v>286</v>
      </c>
      <c r="D1142" t="s">
        <v>7</v>
      </c>
      <c r="E1142" t="s">
        <v>560</v>
      </c>
      <c r="F1142" s="304">
        <v>1</v>
      </c>
      <c r="G1142" t="s">
        <v>4</v>
      </c>
      <c r="H1142" s="304">
        <v>1</v>
      </c>
      <c r="I1142" t="s">
        <v>1158</v>
      </c>
      <c r="J1142" s="310">
        <v>428</v>
      </c>
      <c r="K1142" s="310">
        <v>428</v>
      </c>
      <c r="L1142" s="310">
        <v>428</v>
      </c>
    </row>
    <row r="1143" spans="1:12">
      <c r="A1143" t="s">
        <v>602</v>
      </c>
      <c r="B1143" t="s">
        <v>502</v>
      </c>
      <c r="C1143" t="s">
        <v>287</v>
      </c>
      <c r="D1143" t="s">
        <v>7</v>
      </c>
      <c r="E1143" t="s">
        <v>560</v>
      </c>
      <c r="F1143" s="304">
        <v>1</v>
      </c>
      <c r="G1143" t="s">
        <v>4</v>
      </c>
      <c r="H1143" s="304">
        <v>1</v>
      </c>
      <c r="I1143" t="s">
        <v>1158</v>
      </c>
      <c r="J1143" s="310">
        <v>435</v>
      </c>
      <c r="K1143" s="310">
        <v>435</v>
      </c>
      <c r="L1143" s="310">
        <v>435</v>
      </c>
    </row>
    <row r="1144" spans="1:12">
      <c r="A1144" t="s">
        <v>602</v>
      </c>
      <c r="B1144" t="s">
        <v>502</v>
      </c>
      <c r="C1144" t="s">
        <v>307</v>
      </c>
      <c r="D1144" t="s">
        <v>7</v>
      </c>
      <c r="E1144" t="s">
        <v>560</v>
      </c>
      <c r="F1144" s="304">
        <v>1</v>
      </c>
      <c r="G1144" t="s">
        <v>4</v>
      </c>
      <c r="H1144" s="304">
        <v>1</v>
      </c>
      <c r="I1144" t="s">
        <v>1158</v>
      </c>
      <c r="J1144" s="310">
        <v>43</v>
      </c>
      <c r="K1144" s="310">
        <v>43</v>
      </c>
      <c r="L1144" s="310">
        <v>43</v>
      </c>
    </row>
    <row r="1145" spans="1:12">
      <c r="A1145" t="s">
        <v>602</v>
      </c>
      <c r="B1145" t="s">
        <v>502</v>
      </c>
      <c r="C1145" t="s">
        <v>308</v>
      </c>
      <c r="D1145" t="s">
        <v>7</v>
      </c>
      <c r="E1145" t="s">
        <v>560</v>
      </c>
      <c r="F1145" s="304">
        <v>1</v>
      </c>
      <c r="G1145" t="s">
        <v>4</v>
      </c>
      <c r="H1145" s="304">
        <v>1</v>
      </c>
      <c r="I1145" t="s">
        <v>1158</v>
      </c>
      <c r="J1145" s="310">
        <v>435</v>
      </c>
      <c r="K1145" s="310">
        <v>435</v>
      </c>
      <c r="L1145" s="310">
        <v>435</v>
      </c>
    </row>
    <row r="1146" spans="1:12">
      <c r="A1146" t="s">
        <v>602</v>
      </c>
      <c r="B1146" t="s">
        <v>502</v>
      </c>
      <c r="C1146" t="s">
        <v>281</v>
      </c>
      <c r="D1146" t="s">
        <v>27</v>
      </c>
      <c r="E1146" t="s">
        <v>565</v>
      </c>
      <c r="F1146" s="304">
        <v>1</v>
      </c>
      <c r="G1146" t="s">
        <v>4</v>
      </c>
      <c r="H1146" s="304">
        <v>1</v>
      </c>
      <c r="I1146" t="s">
        <v>1158</v>
      </c>
      <c r="J1146" s="310">
        <v>788</v>
      </c>
      <c r="K1146" s="310">
        <v>788</v>
      </c>
      <c r="L1146" s="310">
        <v>788</v>
      </c>
    </row>
    <row r="1147" spans="1:12">
      <c r="A1147" t="s">
        <v>602</v>
      </c>
      <c r="B1147" t="s">
        <v>500</v>
      </c>
      <c r="C1147" t="s">
        <v>33</v>
      </c>
      <c r="D1147" t="s">
        <v>25</v>
      </c>
      <c r="E1147" t="s">
        <v>560</v>
      </c>
      <c r="F1147" s="304">
        <v>0.5</v>
      </c>
      <c r="G1147" t="s">
        <v>4</v>
      </c>
      <c r="H1147" s="304">
        <v>0.5</v>
      </c>
      <c r="I1147" t="s">
        <v>1158</v>
      </c>
      <c r="J1147" s="310">
        <v>20</v>
      </c>
      <c r="K1147" s="310">
        <v>10</v>
      </c>
      <c r="L1147" s="310">
        <v>10</v>
      </c>
    </row>
    <row r="1148" spans="1:12">
      <c r="A1148" t="s">
        <v>602</v>
      </c>
      <c r="B1148" t="s">
        <v>500</v>
      </c>
      <c r="C1148" t="s">
        <v>29</v>
      </c>
      <c r="D1148" t="s">
        <v>30</v>
      </c>
      <c r="E1148" t="s">
        <v>560</v>
      </c>
      <c r="F1148" s="304">
        <v>1</v>
      </c>
      <c r="G1148" t="s">
        <v>4</v>
      </c>
      <c r="H1148" s="304">
        <v>1</v>
      </c>
      <c r="I1148" t="s">
        <v>1158</v>
      </c>
      <c r="J1148" s="310">
        <v>350</v>
      </c>
      <c r="K1148" s="310">
        <v>350</v>
      </c>
      <c r="L1148" s="310">
        <v>350</v>
      </c>
    </row>
    <row r="1149" spans="1:12">
      <c r="A1149" t="s">
        <v>602</v>
      </c>
      <c r="B1149" t="s">
        <v>500</v>
      </c>
      <c r="C1149" t="s">
        <v>31</v>
      </c>
      <c r="D1149" t="s">
        <v>30</v>
      </c>
      <c r="E1149" t="s">
        <v>560</v>
      </c>
      <c r="F1149" s="304">
        <v>1</v>
      </c>
      <c r="G1149" t="s">
        <v>4</v>
      </c>
      <c r="H1149" s="304">
        <v>0.52</v>
      </c>
      <c r="I1149" t="s">
        <v>1158</v>
      </c>
      <c r="J1149" s="310">
        <v>726</v>
      </c>
      <c r="K1149" s="310">
        <v>726</v>
      </c>
      <c r="L1149" s="310">
        <v>377.52</v>
      </c>
    </row>
    <row r="1150" spans="1:12">
      <c r="A1150" t="s">
        <v>602</v>
      </c>
      <c r="B1150" t="s">
        <v>500</v>
      </c>
      <c r="C1150" t="s">
        <v>33</v>
      </c>
      <c r="D1150" t="s">
        <v>30</v>
      </c>
      <c r="E1150" t="s">
        <v>560</v>
      </c>
      <c r="F1150" s="304">
        <v>1</v>
      </c>
      <c r="G1150" t="s">
        <v>4</v>
      </c>
      <c r="H1150" s="304">
        <v>1</v>
      </c>
      <c r="I1150" t="s">
        <v>1158</v>
      </c>
      <c r="J1150" s="310">
        <v>472</v>
      </c>
      <c r="K1150" s="310">
        <v>472</v>
      </c>
      <c r="L1150" s="310">
        <v>472</v>
      </c>
    </row>
    <row r="1151" spans="1:12">
      <c r="A1151" t="s">
        <v>602</v>
      </c>
      <c r="B1151" t="s">
        <v>500</v>
      </c>
      <c r="C1151" t="s">
        <v>906</v>
      </c>
      <c r="D1151" t="s">
        <v>929</v>
      </c>
      <c r="E1151" t="s">
        <v>560</v>
      </c>
      <c r="F1151" s="304">
        <v>1</v>
      </c>
      <c r="G1151" t="s">
        <v>4</v>
      </c>
      <c r="H1151" s="304">
        <v>1</v>
      </c>
      <c r="I1151" t="s">
        <v>1158</v>
      </c>
      <c r="J1151" s="310">
        <v>46</v>
      </c>
      <c r="K1151" s="310">
        <v>46</v>
      </c>
      <c r="L1151" s="310">
        <v>46</v>
      </c>
    </row>
    <row r="1152" spans="1:12">
      <c r="A1152" t="s">
        <v>602</v>
      </c>
      <c r="B1152" t="s">
        <v>500</v>
      </c>
      <c r="C1152" t="s">
        <v>33</v>
      </c>
      <c r="D1152" t="s">
        <v>27</v>
      </c>
      <c r="E1152" t="s">
        <v>560</v>
      </c>
      <c r="F1152" s="304">
        <v>1</v>
      </c>
      <c r="G1152" t="s">
        <v>4</v>
      </c>
      <c r="H1152" s="304">
        <v>1</v>
      </c>
      <c r="I1152" t="s">
        <v>1158</v>
      </c>
      <c r="J1152" s="310">
        <v>46</v>
      </c>
      <c r="K1152" s="310">
        <v>46</v>
      </c>
      <c r="L1152" s="310">
        <v>46</v>
      </c>
    </row>
    <row r="1153" spans="1:12">
      <c r="A1153" t="s">
        <v>602</v>
      </c>
      <c r="B1153" t="s">
        <v>509</v>
      </c>
      <c r="C1153" t="s">
        <v>49</v>
      </c>
      <c r="D1153" t="s">
        <v>7</v>
      </c>
      <c r="E1153" t="s">
        <v>560</v>
      </c>
      <c r="F1153" s="304">
        <v>0.5</v>
      </c>
      <c r="G1153" t="s">
        <v>6</v>
      </c>
      <c r="H1153" s="304">
        <v>0.5</v>
      </c>
      <c r="I1153" t="s">
        <v>1158</v>
      </c>
      <c r="J1153" s="310">
        <v>422</v>
      </c>
      <c r="K1153" s="310">
        <v>211</v>
      </c>
      <c r="L1153" s="310">
        <v>211</v>
      </c>
    </row>
    <row r="1154" spans="1:12">
      <c r="A1154" t="s">
        <v>602</v>
      </c>
      <c r="B1154" t="s">
        <v>510</v>
      </c>
      <c r="C1154" t="s">
        <v>60</v>
      </c>
      <c r="D1154" t="s">
        <v>929</v>
      </c>
      <c r="E1154" t="s">
        <v>561</v>
      </c>
      <c r="F1154" s="304">
        <v>0.5</v>
      </c>
      <c r="G1154" t="s">
        <v>6</v>
      </c>
      <c r="H1154" s="304">
        <v>0.5</v>
      </c>
      <c r="I1154" t="s">
        <v>1158</v>
      </c>
      <c r="J1154" s="310">
        <v>74.52</v>
      </c>
      <c r="K1154" s="310">
        <v>37.26</v>
      </c>
      <c r="L1154" s="310">
        <v>37.26</v>
      </c>
    </row>
    <row r="1155" spans="1:12">
      <c r="A1155" t="s">
        <v>602</v>
      </c>
      <c r="B1155" t="s">
        <v>510</v>
      </c>
      <c r="C1155" t="s">
        <v>53</v>
      </c>
      <c r="D1155" t="s">
        <v>7</v>
      </c>
      <c r="E1155" t="s">
        <v>560</v>
      </c>
      <c r="F1155" s="304">
        <v>1</v>
      </c>
      <c r="G1155" t="s">
        <v>4</v>
      </c>
      <c r="H1155" s="304">
        <v>1</v>
      </c>
      <c r="I1155" t="s">
        <v>1158</v>
      </c>
      <c r="J1155" s="310">
        <v>390</v>
      </c>
      <c r="K1155" s="310">
        <v>390</v>
      </c>
      <c r="L1155" s="310">
        <v>390</v>
      </c>
    </row>
    <row r="1156" spans="1:12">
      <c r="A1156" t="s">
        <v>602</v>
      </c>
      <c r="B1156" t="s">
        <v>510</v>
      </c>
      <c r="C1156" t="s">
        <v>54</v>
      </c>
      <c r="D1156" t="s">
        <v>7</v>
      </c>
      <c r="E1156" t="s">
        <v>560</v>
      </c>
      <c r="F1156" s="304">
        <v>0.5</v>
      </c>
      <c r="G1156" t="s">
        <v>6</v>
      </c>
      <c r="H1156" s="304">
        <v>0.5</v>
      </c>
      <c r="I1156" t="s">
        <v>1158</v>
      </c>
      <c r="J1156" s="310">
        <v>386.7</v>
      </c>
      <c r="K1156" s="310">
        <v>193.35</v>
      </c>
      <c r="L1156" s="310">
        <v>193.35</v>
      </c>
    </row>
    <row r="1157" spans="1:12">
      <c r="A1157" t="s">
        <v>602</v>
      </c>
      <c r="B1157" t="s">
        <v>510</v>
      </c>
      <c r="C1157" t="s">
        <v>55</v>
      </c>
      <c r="D1157" t="s">
        <v>7</v>
      </c>
      <c r="E1157" t="s">
        <v>560</v>
      </c>
      <c r="F1157" s="304">
        <v>1</v>
      </c>
      <c r="G1157" t="s">
        <v>4</v>
      </c>
      <c r="H1157" s="304">
        <v>1</v>
      </c>
      <c r="I1157" t="s">
        <v>1158</v>
      </c>
      <c r="J1157" s="310">
        <v>390</v>
      </c>
      <c r="K1157" s="310">
        <v>390</v>
      </c>
      <c r="L1157" s="310">
        <v>390</v>
      </c>
    </row>
    <row r="1158" spans="1:12">
      <c r="A1158" t="s">
        <v>602</v>
      </c>
      <c r="B1158" t="s">
        <v>510</v>
      </c>
      <c r="C1158" t="s">
        <v>56</v>
      </c>
      <c r="D1158" t="s">
        <v>7</v>
      </c>
      <c r="E1158" t="s">
        <v>560</v>
      </c>
      <c r="F1158" s="304">
        <v>0.5</v>
      </c>
      <c r="G1158" t="s">
        <v>6</v>
      </c>
      <c r="H1158" s="304">
        <v>0.5</v>
      </c>
      <c r="I1158" t="s">
        <v>1158</v>
      </c>
      <c r="J1158" s="310">
        <v>1133.9000000000001</v>
      </c>
      <c r="K1158" s="310">
        <v>566.95000000000005</v>
      </c>
      <c r="L1158" s="310">
        <v>566.95000000000005</v>
      </c>
    </row>
    <row r="1159" spans="1:12">
      <c r="A1159" t="s">
        <v>602</v>
      </c>
      <c r="B1159" t="s">
        <v>510</v>
      </c>
      <c r="C1159" t="s">
        <v>57</v>
      </c>
      <c r="D1159" t="s">
        <v>7</v>
      </c>
      <c r="E1159" t="s">
        <v>560</v>
      </c>
      <c r="F1159" s="304">
        <v>0.5</v>
      </c>
      <c r="G1159" t="s">
        <v>6</v>
      </c>
      <c r="H1159" s="304">
        <v>0.5</v>
      </c>
      <c r="I1159" t="s">
        <v>1158</v>
      </c>
      <c r="J1159" s="310">
        <v>781.8</v>
      </c>
      <c r="K1159" s="310">
        <v>390.9</v>
      </c>
      <c r="L1159" s="310">
        <v>390.9</v>
      </c>
    </row>
    <row r="1160" spans="1:12">
      <c r="A1160" t="s">
        <v>602</v>
      </c>
      <c r="B1160" t="s">
        <v>510</v>
      </c>
      <c r="C1160" t="s">
        <v>58</v>
      </c>
      <c r="D1160" t="s">
        <v>7</v>
      </c>
      <c r="E1160" t="s">
        <v>560</v>
      </c>
      <c r="F1160" s="304">
        <v>1</v>
      </c>
      <c r="G1160" t="s">
        <v>4</v>
      </c>
      <c r="H1160" s="304">
        <v>0.8</v>
      </c>
      <c r="I1160" t="s">
        <v>1158</v>
      </c>
      <c r="J1160" s="310">
        <v>390</v>
      </c>
      <c r="K1160" s="310">
        <v>390</v>
      </c>
      <c r="L1160" s="310">
        <v>312</v>
      </c>
    </row>
    <row r="1161" spans="1:12">
      <c r="A1161" t="s">
        <v>602</v>
      </c>
      <c r="B1161" t="s">
        <v>501</v>
      </c>
      <c r="C1161" t="s">
        <v>44</v>
      </c>
      <c r="D1161" t="s">
        <v>30</v>
      </c>
      <c r="E1161" t="s">
        <v>560</v>
      </c>
      <c r="F1161" s="304">
        <v>1</v>
      </c>
      <c r="G1161" t="s">
        <v>4</v>
      </c>
      <c r="H1161" s="304">
        <v>1</v>
      </c>
      <c r="I1161" t="s">
        <v>1158</v>
      </c>
      <c r="J1161" s="310">
        <v>731</v>
      </c>
      <c r="K1161" s="310">
        <v>731</v>
      </c>
      <c r="L1161" s="310">
        <v>731</v>
      </c>
    </row>
    <row r="1162" spans="1:12">
      <c r="A1162" t="s">
        <v>602</v>
      </c>
      <c r="B1162" t="s">
        <v>501</v>
      </c>
      <c r="C1162" t="s">
        <v>40</v>
      </c>
      <c r="D1162" t="s">
        <v>7</v>
      </c>
      <c r="E1162" t="s">
        <v>561</v>
      </c>
      <c r="F1162" s="304">
        <v>1</v>
      </c>
      <c r="G1162" t="s">
        <v>4</v>
      </c>
      <c r="H1162" s="304">
        <v>1</v>
      </c>
      <c r="I1162" t="s">
        <v>1158</v>
      </c>
      <c r="J1162" s="310">
        <v>145.6</v>
      </c>
      <c r="K1162" s="310">
        <v>145.6</v>
      </c>
      <c r="L1162" s="310">
        <v>145.6</v>
      </c>
    </row>
    <row r="1163" spans="1:12">
      <c r="A1163" t="s">
        <v>602</v>
      </c>
      <c r="B1163" t="s">
        <v>501</v>
      </c>
      <c r="C1163" t="s">
        <v>41</v>
      </c>
      <c r="D1163" t="s">
        <v>7</v>
      </c>
      <c r="E1163" t="s">
        <v>560</v>
      </c>
      <c r="F1163" s="304">
        <v>1</v>
      </c>
      <c r="G1163" t="s">
        <v>4</v>
      </c>
      <c r="H1163" s="304">
        <v>1</v>
      </c>
      <c r="I1163" t="s">
        <v>1158</v>
      </c>
      <c r="J1163" s="310">
        <v>357</v>
      </c>
      <c r="K1163" s="310">
        <v>357</v>
      </c>
      <c r="L1163" s="310">
        <v>357</v>
      </c>
    </row>
    <row r="1164" spans="1:12">
      <c r="A1164" t="s">
        <v>602</v>
      </c>
      <c r="B1164" t="s">
        <v>501</v>
      </c>
      <c r="C1164" t="s">
        <v>41</v>
      </c>
      <c r="D1164" t="s">
        <v>7</v>
      </c>
      <c r="E1164" t="s">
        <v>560</v>
      </c>
      <c r="F1164" s="304">
        <v>1</v>
      </c>
      <c r="G1164" t="s">
        <v>4</v>
      </c>
      <c r="H1164" s="304">
        <v>1</v>
      </c>
      <c r="I1164" t="s">
        <v>1158</v>
      </c>
      <c r="J1164" s="310">
        <v>723</v>
      </c>
      <c r="K1164" s="310">
        <v>723</v>
      </c>
      <c r="L1164" s="310">
        <v>723</v>
      </c>
    </row>
    <row r="1165" spans="1:12">
      <c r="A1165" t="s">
        <v>602</v>
      </c>
      <c r="B1165" t="s">
        <v>501</v>
      </c>
      <c r="C1165" t="s">
        <v>41</v>
      </c>
      <c r="D1165" t="s">
        <v>7</v>
      </c>
      <c r="E1165" t="s">
        <v>561</v>
      </c>
      <c r="F1165" s="304">
        <v>1</v>
      </c>
      <c r="G1165" t="s">
        <v>4</v>
      </c>
      <c r="H1165" s="304">
        <v>1</v>
      </c>
      <c r="I1165" t="s">
        <v>1158</v>
      </c>
      <c r="J1165" s="310">
        <v>131</v>
      </c>
      <c r="K1165" s="310">
        <v>131</v>
      </c>
      <c r="L1165" s="310">
        <v>131</v>
      </c>
    </row>
    <row r="1166" spans="1:12">
      <c r="A1166" t="s">
        <v>602</v>
      </c>
      <c r="B1166" t="s">
        <v>501</v>
      </c>
      <c r="C1166" t="s">
        <v>41</v>
      </c>
      <c r="D1166" t="s">
        <v>7</v>
      </c>
      <c r="E1166" t="s">
        <v>560</v>
      </c>
      <c r="F1166" s="304">
        <v>1</v>
      </c>
      <c r="G1166" t="s">
        <v>4</v>
      </c>
      <c r="H1166" s="304">
        <v>1</v>
      </c>
      <c r="I1166" t="s">
        <v>1158</v>
      </c>
      <c r="J1166" s="310">
        <v>718</v>
      </c>
      <c r="K1166" s="310">
        <v>718</v>
      </c>
      <c r="L1166" s="310">
        <v>718</v>
      </c>
    </row>
    <row r="1167" spans="1:12">
      <c r="A1167" t="s">
        <v>602</v>
      </c>
      <c r="B1167" t="s">
        <v>501</v>
      </c>
      <c r="C1167" t="s">
        <v>42</v>
      </c>
      <c r="D1167" t="s">
        <v>7</v>
      </c>
      <c r="E1167" t="s">
        <v>560</v>
      </c>
      <c r="F1167" s="304">
        <v>1</v>
      </c>
      <c r="G1167" t="s">
        <v>4</v>
      </c>
      <c r="H1167" s="304">
        <v>1</v>
      </c>
      <c r="I1167" t="s">
        <v>1158</v>
      </c>
      <c r="J1167" s="310">
        <v>426.1</v>
      </c>
      <c r="K1167" s="310">
        <v>426.1</v>
      </c>
      <c r="L1167" s="310">
        <v>426.1</v>
      </c>
    </row>
    <row r="1168" spans="1:12">
      <c r="A1168" t="s">
        <v>602</v>
      </c>
      <c r="B1168" t="s">
        <v>501</v>
      </c>
      <c r="C1168" t="s">
        <v>42</v>
      </c>
      <c r="D1168" t="s">
        <v>7</v>
      </c>
      <c r="E1168" t="s">
        <v>560</v>
      </c>
      <c r="F1168" s="304">
        <v>1</v>
      </c>
      <c r="G1168" t="s">
        <v>4</v>
      </c>
      <c r="H1168" s="304">
        <v>1</v>
      </c>
      <c r="I1168" t="s">
        <v>1158</v>
      </c>
      <c r="J1168" s="310">
        <v>415</v>
      </c>
      <c r="K1168" s="310">
        <v>415</v>
      </c>
      <c r="L1168" s="310">
        <v>415</v>
      </c>
    </row>
    <row r="1169" spans="1:12">
      <c r="A1169" t="s">
        <v>602</v>
      </c>
      <c r="B1169" t="s">
        <v>961</v>
      </c>
      <c r="C1169" t="s">
        <v>962</v>
      </c>
      <c r="D1169" t="s">
        <v>607</v>
      </c>
      <c r="E1169" t="s">
        <v>561</v>
      </c>
      <c r="F1169" s="304">
        <v>1</v>
      </c>
      <c r="G1169" t="s">
        <v>4</v>
      </c>
      <c r="H1169" s="304">
        <v>1</v>
      </c>
      <c r="I1169" t="s">
        <v>1158</v>
      </c>
      <c r="J1169" s="310">
        <v>20.95</v>
      </c>
      <c r="K1169" s="310">
        <v>20.95</v>
      </c>
      <c r="L1169" s="310">
        <v>20.95</v>
      </c>
    </row>
    <row r="1170" spans="1:12">
      <c r="A1170" t="s">
        <v>602</v>
      </c>
      <c r="B1170" t="s">
        <v>512</v>
      </c>
      <c r="C1170" t="s">
        <v>513</v>
      </c>
      <c r="D1170" t="s">
        <v>30</v>
      </c>
      <c r="E1170" t="s">
        <v>561</v>
      </c>
      <c r="F1170" s="304">
        <v>0.28100000000000003</v>
      </c>
      <c r="G1170" t="s">
        <v>6</v>
      </c>
      <c r="H1170" s="304">
        <v>0.28100000000000003</v>
      </c>
      <c r="I1170" t="s">
        <v>1158</v>
      </c>
      <c r="J1170" s="310">
        <v>576</v>
      </c>
      <c r="K1170" s="310">
        <v>161.85599999999999</v>
      </c>
      <c r="L1170" s="310">
        <v>161.85599999999999</v>
      </c>
    </row>
    <row r="1171" spans="1:12">
      <c r="A1171" t="s">
        <v>602</v>
      </c>
      <c r="B1171" t="s">
        <v>512</v>
      </c>
      <c r="C1171" t="s">
        <v>514</v>
      </c>
      <c r="D1171" t="s">
        <v>7</v>
      </c>
      <c r="E1171" t="s">
        <v>561</v>
      </c>
      <c r="F1171" s="304">
        <v>0.25</v>
      </c>
      <c r="G1171" t="s">
        <v>6</v>
      </c>
      <c r="H1171" s="304">
        <v>0.25</v>
      </c>
      <c r="I1171" t="s">
        <v>1158</v>
      </c>
      <c r="J1171" s="310">
        <v>840</v>
      </c>
      <c r="K1171" s="310">
        <v>210</v>
      </c>
      <c r="L1171" s="310">
        <v>210</v>
      </c>
    </row>
    <row r="1172" spans="1:12">
      <c r="A1172" t="s">
        <v>602</v>
      </c>
      <c r="B1172" t="s">
        <v>512</v>
      </c>
      <c r="C1172" t="s">
        <v>515</v>
      </c>
      <c r="D1172" t="s">
        <v>7</v>
      </c>
      <c r="E1172" t="s">
        <v>561</v>
      </c>
      <c r="F1172" s="304">
        <v>0.5</v>
      </c>
      <c r="G1172" t="s">
        <v>6</v>
      </c>
      <c r="H1172" s="304">
        <v>0.5</v>
      </c>
      <c r="I1172" t="s">
        <v>1158</v>
      </c>
      <c r="J1172" s="310">
        <v>990</v>
      </c>
      <c r="K1172" s="310">
        <v>495</v>
      </c>
      <c r="L1172" s="310">
        <v>495</v>
      </c>
    </row>
    <row r="1173" spans="1:12">
      <c r="A1173" t="s">
        <v>602</v>
      </c>
      <c r="B1173" t="s">
        <v>536</v>
      </c>
      <c r="C1173" t="s">
        <v>684</v>
      </c>
      <c r="D1173" t="s">
        <v>607</v>
      </c>
      <c r="E1173" t="s">
        <v>561</v>
      </c>
      <c r="F1173" s="304">
        <v>0.19500000000000001</v>
      </c>
      <c r="G1173" t="s">
        <v>6</v>
      </c>
      <c r="H1173" s="304">
        <v>0.19500000000000001</v>
      </c>
      <c r="I1173" t="s">
        <v>1158</v>
      </c>
      <c r="J1173" s="310">
        <v>10.57</v>
      </c>
      <c r="K1173" s="310">
        <v>2.0609999999999999</v>
      </c>
      <c r="L1173" s="310">
        <v>2.0609999999999999</v>
      </c>
    </row>
    <row r="1174" spans="1:12">
      <c r="A1174" t="s">
        <v>602</v>
      </c>
      <c r="B1174" t="s">
        <v>536</v>
      </c>
      <c r="C1174" t="s">
        <v>685</v>
      </c>
      <c r="D1174" t="s">
        <v>607</v>
      </c>
      <c r="E1174" t="s">
        <v>561</v>
      </c>
      <c r="F1174" s="304">
        <v>0.19500000000000001</v>
      </c>
      <c r="G1174" t="s">
        <v>6</v>
      </c>
      <c r="H1174" s="304">
        <v>0.19500000000000001</v>
      </c>
      <c r="I1174" t="s">
        <v>1158</v>
      </c>
      <c r="J1174" s="310">
        <v>10.61</v>
      </c>
      <c r="K1174" s="310">
        <v>2.069</v>
      </c>
      <c r="L1174" s="310">
        <v>2.069</v>
      </c>
    </row>
    <row r="1175" spans="1:12">
      <c r="A1175" t="s">
        <v>602</v>
      </c>
      <c r="B1175" t="s">
        <v>517</v>
      </c>
      <c r="C1175" t="s">
        <v>46</v>
      </c>
      <c r="D1175" t="s">
        <v>7</v>
      </c>
      <c r="E1175" t="s">
        <v>560</v>
      </c>
      <c r="F1175" s="304">
        <v>1</v>
      </c>
      <c r="G1175" t="s">
        <v>4</v>
      </c>
      <c r="H1175" s="304">
        <v>1</v>
      </c>
      <c r="I1175" t="s">
        <v>1158</v>
      </c>
      <c r="J1175" s="310">
        <v>1199.25</v>
      </c>
      <c r="K1175" s="310">
        <v>1199.25</v>
      </c>
      <c r="L1175" s="310">
        <v>1199.25</v>
      </c>
    </row>
    <row r="1176" spans="1:12">
      <c r="A1176" t="s">
        <v>602</v>
      </c>
      <c r="B1176" t="s">
        <v>517</v>
      </c>
      <c r="C1176" t="s">
        <v>47</v>
      </c>
      <c r="D1176" t="s">
        <v>7</v>
      </c>
      <c r="E1176" t="s">
        <v>560</v>
      </c>
      <c r="F1176" s="304">
        <v>1</v>
      </c>
      <c r="G1176" t="s">
        <v>4</v>
      </c>
      <c r="H1176" s="304">
        <v>1</v>
      </c>
      <c r="I1176" t="s">
        <v>1158</v>
      </c>
      <c r="J1176" s="310">
        <v>790.6</v>
      </c>
      <c r="K1176" s="310">
        <v>790.6</v>
      </c>
      <c r="L1176" s="310">
        <v>790.6</v>
      </c>
    </row>
    <row r="1177" spans="1:12" ht="15.75">
      <c r="A1177" s="305" t="s">
        <v>1542</v>
      </c>
      <c r="B1177" s="305"/>
      <c r="C1177" s="305"/>
      <c r="D1177" s="305"/>
      <c r="E1177" s="305"/>
      <c r="F1177" s="306"/>
      <c r="G1177" s="305"/>
      <c r="H1177" s="305"/>
      <c r="I1177" s="305"/>
      <c r="J1177" s="311">
        <f>SUBTOTAL(109,Table2[Capa. MW 100%])</f>
        <v>104301.73400000001</v>
      </c>
      <c r="K1177" s="311">
        <f>SUBTOTAL(109,Table2[Capa. MW % conso])</f>
        <v>68509.167999999991</v>
      </c>
      <c r="L1177" s="311">
        <f>SUBTOTAL(109,Table2[Capa MW Net owners.])</f>
        <v>59551.224000000009</v>
      </c>
    </row>
    <row r="1179" spans="1:12">
      <c r="A1179" s="115" t="s">
        <v>157</v>
      </c>
    </row>
    <row r="1180" spans="1:12">
      <c r="A1180" s="95" t="s">
        <v>894</v>
      </c>
    </row>
    <row r="1181" spans="1:12">
      <c r="A1181" s="95" t="s">
        <v>895</v>
      </c>
    </row>
    <row r="1182" spans="1:12">
      <c r="A1182" s="95" t="s">
        <v>911</v>
      </c>
    </row>
    <row r="1183" spans="1:12">
      <c r="A1183" s="141" t="s">
        <v>912</v>
      </c>
    </row>
  </sheetData>
  <mergeCells count="1">
    <mergeCell ref="A1:K1"/>
  </mergeCells>
  <pageMargins left="0.51181102362204722" right="0.55118110236220474" top="0.43307086614173229" bottom="0.51181102362204722" header="0.31496062992125984" footer="0.31496062992125984"/>
  <pageSetup scale="51" fitToHeight="25" orientation="landscape" r:id="rId1"/>
  <headerFooter>
    <oddFooter>&amp;C&amp;P/&amp;N</oddFooter>
  </headerFooter>
  <rowBreaks count="10" manualBreakCount="10">
    <brk id="70" max="11" man="1"/>
    <brk id="140" max="11" man="1"/>
    <brk id="210" max="11" man="1"/>
    <brk id="280" max="11" man="1"/>
    <brk id="350" max="11" man="1"/>
    <brk id="420" max="11" man="1"/>
    <brk id="490" max="11" man="1"/>
    <brk id="560" max="11" man="1"/>
    <brk id="630" max="11" man="1"/>
    <brk id="700" max="11" man="1"/>
  </rowBreaks>
  <customProperties>
    <customPr name="EpmWorksheetKeyString_GUID" r:id="rId2"/>
  </customProperties>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P65"/>
  <sheetViews>
    <sheetView showGridLines="0" view="pageBreakPreview" topLeftCell="A7" zoomScale="70" zoomScaleNormal="100" zoomScaleSheetLayoutView="70" workbookViewId="0"/>
  </sheetViews>
  <sheetFormatPr baseColWidth="10" defaultColWidth="9.140625" defaultRowHeight="15"/>
  <cols>
    <col min="1" max="1" width="5" customWidth="1"/>
    <col min="2" max="2" width="38" bestFit="1" customWidth="1"/>
    <col min="3" max="3" width="33.85546875" bestFit="1" customWidth="1"/>
    <col min="4" max="4" width="37.85546875" bestFit="1" customWidth="1"/>
    <col min="5" max="5" width="42" bestFit="1" customWidth="1"/>
    <col min="6" max="6" width="6.42578125" bestFit="1" customWidth="1"/>
    <col min="7" max="18" width="6.85546875" bestFit="1" customWidth="1"/>
    <col min="19" max="24" width="6.42578125" bestFit="1" customWidth="1"/>
    <col min="25" max="28" width="6" bestFit="1" customWidth="1"/>
    <col min="29" max="41" width="6.42578125" bestFit="1" customWidth="1"/>
    <col min="42" max="44" width="6.85546875" bestFit="1" customWidth="1"/>
    <col min="45" max="45" width="6.42578125" bestFit="1" customWidth="1"/>
    <col min="46" max="65" width="6.85546875" bestFit="1" customWidth="1"/>
    <col min="66" max="66" width="6.42578125" bestFit="1" customWidth="1"/>
    <col min="67" max="79" width="6.85546875" bestFit="1" customWidth="1"/>
    <col min="80" max="80" width="6.42578125" bestFit="1" customWidth="1"/>
    <col min="81" max="128" width="6.85546875" bestFit="1" customWidth="1"/>
    <col min="129" max="131" width="6.42578125" bestFit="1" customWidth="1"/>
    <col min="132" max="132" width="6" bestFit="1" customWidth="1"/>
    <col min="133" max="138" width="6.42578125" bestFit="1" customWidth="1"/>
    <col min="139" max="143" width="6" bestFit="1" customWidth="1"/>
    <col min="144" max="157" width="6.42578125" bestFit="1" customWidth="1"/>
    <col min="158" max="158" width="6" bestFit="1" customWidth="1"/>
    <col min="159" max="170" width="6.42578125" bestFit="1" customWidth="1"/>
    <col min="171" max="171" width="6" bestFit="1" customWidth="1"/>
    <col min="172" max="177" width="6.42578125" bestFit="1" customWidth="1"/>
    <col min="178" max="178" width="6" bestFit="1" customWidth="1"/>
    <col min="179" max="184" width="6.42578125" bestFit="1" customWidth="1"/>
    <col min="185" max="187" width="6.85546875" bestFit="1" customWidth="1"/>
    <col min="188" max="191" width="6.42578125" bestFit="1" customWidth="1"/>
    <col min="192" max="192" width="6.85546875" bestFit="1" customWidth="1"/>
    <col min="193" max="193" width="6.42578125" bestFit="1" customWidth="1"/>
    <col min="194" max="201" width="6.85546875" bestFit="1" customWidth="1"/>
    <col min="202" max="202" width="6.42578125" bestFit="1" customWidth="1"/>
    <col min="203" max="218" width="6.85546875" bestFit="1" customWidth="1"/>
    <col min="219" max="219" width="6.42578125" bestFit="1" customWidth="1"/>
    <col min="220" max="223" width="6.85546875" bestFit="1" customWidth="1"/>
    <col min="224" max="225" width="6.42578125" bestFit="1" customWidth="1"/>
    <col min="226" max="228" width="6.85546875" bestFit="1" customWidth="1"/>
    <col min="229" max="229" width="6.42578125" bestFit="1" customWidth="1"/>
    <col min="230" max="246" width="6.85546875" bestFit="1" customWidth="1"/>
    <col min="247" max="249" width="6.42578125" bestFit="1" customWidth="1"/>
    <col min="250" max="278" width="6.85546875" bestFit="1" customWidth="1"/>
    <col min="279" max="279" width="6.42578125" bestFit="1" customWidth="1"/>
    <col min="280" max="294" width="6.85546875" bestFit="1" customWidth="1"/>
    <col min="295" max="296" width="6.42578125" bestFit="1" customWidth="1"/>
    <col min="297" max="310" width="6.85546875" bestFit="1" customWidth="1"/>
    <col min="311" max="312" width="6.42578125" bestFit="1" customWidth="1"/>
    <col min="313" max="325" width="6.85546875" bestFit="1" customWidth="1"/>
    <col min="326" max="326" width="6.42578125" bestFit="1" customWidth="1"/>
    <col min="327" max="346" width="6.85546875" bestFit="1" customWidth="1"/>
    <col min="347" max="347" width="7.85546875" bestFit="1" customWidth="1"/>
    <col min="348" max="349" width="7.42578125" bestFit="1" customWidth="1"/>
    <col min="350" max="358" width="7.85546875" bestFit="1" customWidth="1"/>
    <col min="359" max="359" width="7.42578125" bestFit="1" customWidth="1"/>
    <col min="360" max="362" width="7.85546875" bestFit="1" customWidth="1"/>
    <col min="363" max="363" width="7.42578125" bestFit="1" customWidth="1"/>
    <col min="364" max="364" width="7.140625" bestFit="1" customWidth="1"/>
    <col min="365" max="373" width="7.42578125" bestFit="1" customWidth="1"/>
    <col min="374" max="387" width="7.85546875" bestFit="1" customWidth="1"/>
    <col min="388" max="389" width="7.42578125" bestFit="1" customWidth="1"/>
    <col min="390" max="394" width="7.85546875" bestFit="1" customWidth="1"/>
    <col min="395" max="395" width="7.42578125" bestFit="1" customWidth="1"/>
    <col min="396" max="407" width="7.85546875" bestFit="1" customWidth="1"/>
    <col min="408" max="408" width="7.42578125" bestFit="1" customWidth="1"/>
    <col min="409" max="418" width="7.85546875" bestFit="1" customWidth="1"/>
    <col min="419" max="425" width="8.28515625" bestFit="1" customWidth="1"/>
    <col min="426" max="431" width="7.85546875" bestFit="1" customWidth="1"/>
    <col min="432" max="437" width="8.28515625" bestFit="1" customWidth="1"/>
    <col min="438" max="438" width="7.85546875" bestFit="1" customWidth="1"/>
    <col min="439" max="444" width="8.28515625" bestFit="1" customWidth="1"/>
    <col min="445" max="445" width="7.85546875" bestFit="1" customWidth="1"/>
    <col min="446" max="446" width="8.28515625" bestFit="1" customWidth="1"/>
    <col min="447" max="447" width="7.85546875" bestFit="1" customWidth="1"/>
    <col min="448" max="475" width="8.28515625" bestFit="1" customWidth="1"/>
    <col min="476" max="476" width="7.85546875" bestFit="1" customWidth="1"/>
    <col min="477" max="480" width="8.28515625" bestFit="1" customWidth="1"/>
    <col min="481" max="481" width="7.85546875" bestFit="1" customWidth="1"/>
    <col min="482" max="499" width="8.28515625" bestFit="1" customWidth="1"/>
    <col min="500" max="501" width="7.85546875" bestFit="1" customWidth="1"/>
    <col min="502" max="503" width="8.28515625" bestFit="1" customWidth="1"/>
    <col min="504" max="504" width="7.85546875" bestFit="1" customWidth="1"/>
    <col min="505" max="506" width="8.28515625" bestFit="1" customWidth="1"/>
    <col min="507" max="507" width="7.85546875" bestFit="1" customWidth="1"/>
    <col min="508" max="509" width="8.28515625" bestFit="1" customWidth="1"/>
    <col min="510" max="510" width="7.85546875" bestFit="1" customWidth="1"/>
    <col min="511" max="511" width="8.28515625" bestFit="1" customWidth="1"/>
    <col min="512" max="512" width="7.85546875" bestFit="1" customWidth="1"/>
    <col min="513" max="517" width="8.28515625" bestFit="1" customWidth="1"/>
    <col min="518" max="518" width="7.85546875" bestFit="1" customWidth="1"/>
    <col min="519" max="524" width="8.28515625" bestFit="1" customWidth="1"/>
    <col min="525" max="525" width="7.85546875" bestFit="1" customWidth="1"/>
    <col min="526" max="538" width="8.28515625" bestFit="1" customWidth="1"/>
    <col min="539" max="540" width="9.28515625" bestFit="1" customWidth="1"/>
    <col min="541" max="541" width="8.85546875" bestFit="1" customWidth="1"/>
    <col min="542" max="544" width="9.28515625" bestFit="1" customWidth="1"/>
    <col min="545" max="548" width="8.85546875" bestFit="1" customWidth="1"/>
    <col min="549" max="558" width="9.28515625" bestFit="1" customWidth="1"/>
    <col min="559" max="559" width="8.85546875" bestFit="1" customWidth="1"/>
    <col min="560" max="568" width="9.28515625" bestFit="1" customWidth="1"/>
    <col min="569" max="569" width="8.85546875" bestFit="1" customWidth="1"/>
    <col min="570" max="572" width="9.28515625" bestFit="1" customWidth="1"/>
    <col min="573" max="573" width="8.85546875" bestFit="1" customWidth="1"/>
    <col min="574" max="576" width="9.28515625" bestFit="1" customWidth="1"/>
    <col min="577" max="577" width="8.5703125" bestFit="1" customWidth="1"/>
    <col min="578" max="578" width="9.28515625" bestFit="1" customWidth="1"/>
    <col min="579" max="579" width="8.85546875" bestFit="1" customWidth="1"/>
    <col min="580" max="583" width="9.28515625" bestFit="1" customWidth="1"/>
    <col min="584" max="584" width="9.7109375" bestFit="1" customWidth="1"/>
    <col min="585" max="588" width="9.28515625" bestFit="1" customWidth="1"/>
    <col min="589" max="600" width="9.7109375" bestFit="1" customWidth="1"/>
    <col min="601" max="601" width="9.28515625" bestFit="1" customWidth="1"/>
    <col min="602" max="604" width="9.7109375" bestFit="1" customWidth="1"/>
    <col min="605" max="607" width="9.28515625" bestFit="1" customWidth="1"/>
    <col min="608" max="621" width="9.7109375" bestFit="1" customWidth="1"/>
    <col min="622" max="623" width="9.28515625" bestFit="1" customWidth="1"/>
    <col min="624" max="626" width="9.7109375" bestFit="1" customWidth="1"/>
    <col min="627" max="627" width="9.28515625" bestFit="1" customWidth="1"/>
    <col min="628" max="631" width="9.7109375" bestFit="1" customWidth="1"/>
    <col min="632" max="632" width="9.28515625" bestFit="1" customWidth="1"/>
    <col min="633" max="642" width="9.7109375" bestFit="1" customWidth="1"/>
    <col min="643" max="643" width="9.28515625" bestFit="1" customWidth="1"/>
    <col min="644" max="652" width="9.7109375" bestFit="1" customWidth="1"/>
    <col min="653" max="654" width="9.28515625" bestFit="1" customWidth="1"/>
    <col min="655" max="656" width="9.7109375" bestFit="1" customWidth="1"/>
    <col min="657" max="657" width="9.28515625" bestFit="1" customWidth="1"/>
    <col min="658" max="659" width="9.7109375" bestFit="1" customWidth="1"/>
    <col min="660" max="660" width="9.28515625" bestFit="1" customWidth="1"/>
    <col min="661" max="661" width="9.7109375" bestFit="1" customWidth="1"/>
    <col min="662" max="662" width="9.28515625" bestFit="1" customWidth="1"/>
    <col min="663" max="665" width="9.7109375" bestFit="1" customWidth="1"/>
    <col min="666" max="666" width="9.28515625" bestFit="1" customWidth="1"/>
    <col min="667" max="669" width="9.7109375" bestFit="1" customWidth="1"/>
    <col min="670" max="672" width="11.42578125" bestFit="1" customWidth="1"/>
    <col min="673" max="677" width="11" bestFit="1" customWidth="1"/>
    <col min="678" max="683" width="11.42578125" bestFit="1" customWidth="1"/>
    <col min="684" max="685" width="11" bestFit="1" customWidth="1"/>
    <col min="686" max="689" width="11.42578125" bestFit="1" customWidth="1"/>
    <col min="690" max="694" width="11.7109375" bestFit="1" customWidth="1"/>
    <col min="695" max="695" width="11.42578125" bestFit="1" customWidth="1"/>
    <col min="696" max="697" width="11.7109375" bestFit="1" customWidth="1"/>
    <col min="698" max="698" width="16.42578125" bestFit="1" customWidth="1"/>
  </cols>
  <sheetData>
    <row r="1" spans="1:16" s="38" customFormat="1"/>
    <row r="2" spans="1:16" s="38" customFormat="1" ht="57" customHeight="1">
      <c r="B2" s="68"/>
      <c r="C2" s="342" t="s">
        <v>215</v>
      </c>
      <c r="D2" s="342"/>
      <c r="E2" s="342"/>
      <c r="F2" s="342"/>
      <c r="G2" s="68"/>
      <c r="H2" s="68"/>
      <c r="I2" s="68"/>
      <c r="J2" s="68"/>
      <c r="K2" s="68"/>
      <c r="L2" s="68"/>
    </row>
    <row r="3" spans="1:16">
      <c r="A3" s="38"/>
      <c r="B3" s="66" t="s">
        <v>555</v>
      </c>
      <c r="C3" t="s">
        <v>496</v>
      </c>
      <c r="H3" s="38"/>
      <c r="I3" s="38"/>
      <c r="J3" s="38"/>
      <c r="K3" s="38"/>
      <c r="L3" s="38"/>
      <c r="M3" s="38"/>
      <c r="N3" s="38"/>
      <c r="O3" s="38"/>
      <c r="P3" s="38"/>
    </row>
    <row r="4" spans="1:16">
      <c r="A4" s="38"/>
      <c r="B4" s="66" t="s">
        <v>253</v>
      </c>
      <c r="C4" t="s">
        <v>1158</v>
      </c>
      <c r="H4" s="38"/>
      <c r="I4" s="38"/>
      <c r="J4" s="38"/>
      <c r="K4" s="38"/>
      <c r="L4" s="38"/>
      <c r="M4" s="38"/>
      <c r="N4" s="38"/>
      <c r="O4" s="38"/>
      <c r="P4" s="38"/>
    </row>
    <row r="5" spans="1:16">
      <c r="A5" s="38"/>
      <c r="H5" s="38"/>
      <c r="I5" s="38"/>
      <c r="J5" s="38"/>
      <c r="K5" s="38"/>
      <c r="L5" s="38"/>
      <c r="M5" s="38"/>
    </row>
    <row r="6" spans="1:16">
      <c r="A6" s="38"/>
      <c r="C6" s="70" t="s">
        <v>548</v>
      </c>
    </row>
    <row r="7" spans="1:16">
      <c r="A7" s="38"/>
      <c r="B7" s="66" t="s">
        <v>826</v>
      </c>
      <c r="C7" t="s">
        <v>556</v>
      </c>
      <c r="D7" t="s">
        <v>1545</v>
      </c>
      <c r="E7" t="s">
        <v>1546</v>
      </c>
    </row>
    <row r="8" spans="1:16">
      <c r="A8" s="38"/>
      <c r="B8" s="44" t="s">
        <v>1157</v>
      </c>
      <c r="C8" s="37">
        <v>40849.523000000001</v>
      </c>
      <c r="D8" s="37">
        <v>16114.107999999998</v>
      </c>
      <c r="E8" s="37">
        <v>14458.700999999999</v>
      </c>
    </row>
    <row r="9" spans="1:16">
      <c r="A9" s="38"/>
      <c r="B9" s="44" t="s">
        <v>699</v>
      </c>
      <c r="C9" s="37">
        <v>6851.0300000000007</v>
      </c>
      <c r="D9" s="37">
        <v>6752.23</v>
      </c>
      <c r="E9" s="37">
        <v>6734.079999999999</v>
      </c>
    </row>
    <row r="10" spans="1:16">
      <c r="A10" s="38"/>
      <c r="B10" s="44" t="s">
        <v>1243</v>
      </c>
      <c r="C10" s="37">
        <v>4285.9049999999997</v>
      </c>
      <c r="D10" s="37">
        <v>3757.9339999999993</v>
      </c>
      <c r="E10" s="37">
        <v>3105.2419999999997</v>
      </c>
    </row>
    <row r="11" spans="1:16">
      <c r="A11" s="38"/>
      <c r="B11" s="44" t="s">
        <v>502</v>
      </c>
      <c r="C11" s="37">
        <v>8576.9310000000114</v>
      </c>
      <c r="D11" s="37">
        <v>7289.4390000000158</v>
      </c>
      <c r="E11" s="37">
        <v>5427.5999999999885</v>
      </c>
    </row>
    <row r="12" spans="1:16">
      <c r="A12" s="38"/>
      <c r="B12" s="44" t="s">
        <v>1550</v>
      </c>
      <c r="C12" s="37">
        <v>1100</v>
      </c>
      <c r="D12" s="37">
        <v>1100</v>
      </c>
      <c r="E12" s="37">
        <v>1100</v>
      </c>
    </row>
    <row r="13" spans="1:16">
      <c r="A13" s="38"/>
      <c r="B13" s="44" t="s">
        <v>910</v>
      </c>
      <c r="C13" s="37">
        <v>18309.666999999998</v>
      </c>
      <c r="D13" s="37">
        <v>14021.748</v>
      </c>
      <c r="E13" s="37">
        <v>9765.9999999999982</v>
      </c>
    </row>
    <row r="14" spans="1:16">
      <c r="A14" s="38"/>
      <c r="B14" s="44" t="s">
        <v>1508</v>
      </c>
      <c r="C14" s="37">
        <v>3463.7669999999998</v>
      </c>
      <c r="D14" s="37">
        <v>1814.4520000000007</v>
      </c>
      <c r="E14" s="37">
        <v>1726.8240000000005</v>
      </c>
    </row>
    <row r="15" spans="1:16">
      <c r="A15" s="38"/>
      <c r="B15" s="44" t="s">
        <v>602</v>
      </c>
      <c r="C15" s="37">
        <v>20864.911000000004</v>
      </c>
      <c r="D15" s="37">
        <v>17659.256999999998</v>
      </c>
      <c r="E15" s="37">
        <v>17232.776999999995</v>
      </c>
    </row>
    <row r="16" spans="1:16">
      <c r="A16" s="38"/>
      <c r="B16" s="44" t="s">
        <v>554</v>
      </c>
      <c r="C16" s="37">
        <v>104301.73400000001</v>
      </c>
      <c r="D16" s="37">
        <v>68509.168000000005</v>
      </c>
      <c r="E16" s="37">
        <v>59551.22399999998</v>
      </c>
    </row>
    <row r="17" spans="1:13">
      <c r="A17" s="38"/>
      <c r="H17" s="71"/>
      <c r="I17" s="38"/>
      <c r="J17" s="38"/>
      <c r="K17" s="38"/>
      <c r="L17" s="38"/>
      <c r="M17" s="38"/>
    </row>
    <row r="18" spans="1:13">
      <c r="A18" s="38"/>
      <c r="H18" s="71"/>
      <c r="I18" s="38"/>
      <c r="J18" s="38"/>
      <c r="K18" s="38"/>
      <c r="L18" s="38"/>
      <c r="M18" s="38"/>
    </row>
    <row r="19" spans="1:13">
      <c r="A19" s="38"/>
      <c r="H19" s="71"/>
      <c r="I19" s="38"/>
      <c r="J19" s="38"/>
      <c r="K19" s="38"/>
      <c r="L19" s="38"/>
      <c r="M19" s="38"/>
    </row>
    <row r="20" spans="1:13">
      <c r="A20" s="38"/>
      <c r="B20" s="39" t="s">
        <v>157</v>
      </c>
      <c r="F20" s="38"/>
      <c r="G20" s="38"/>
      <c r="H20" s="38"/>
      <c r="I20" s="38"/>
      <c r="J20" s="38"/>
      <c r="K20" s="38"/>
      <c r="L20" s="38"/>
      <c r="M20" s="38"/>
    </row>
    <row r="21" spans="1:13">
      <c r="A21" s="38"/>
      <c r="B21" s="40" t="s">
        <v>553</v>
      </c>
      <c r="F21" s="38"/>
      <c r="G21" s="38"/>
      <c r="H21" s="38"/>
      <c r="I21" s="38"/>
      <c r="J21" s="38"/>
      <c r="K21" s="38"/>
      <c r="L21" s="38"/>
      <c r="M21" s="38"/>
    </row>
    <row r="22" spans="1:13">
      <c r="A22" s="38"/>
      <c r="B22" s="40" t="s">
        <v>964</v>
      </c>
      <c r="F22" s="38"/>
      <c r="G22" s="38"/>
      <c r="H22" s="38"/>
      <c r="I22" s="38"/>
      <c r="J22" s="38"/>
      <c r="K22" s="38"/>
      <c r="L22" s="38"/>
      <c r="M22" s="38"/>
    </row>
    <row r="23" spans="1:13">
      <c r="A23" s="38"/>
      <c r="B23" s="40" t="s">
        <v>965</v>
      </c>
      <c r="F23" s="38"/>
      <c r="G23" s="38"/>
      <c r="H23" s="38"/>
      <c r="I23" s="38"/>
      <c r="J23" s="38"/>
      <c r="K23" s="38"/>
      <c r="L23" s="38"/>
      <c r="M23" s="38"/>
    </row>
    <row r="24" spans="1:13">
      <c r="A24" s="38"/>
      <c r="F24" s="38"/>
      <c r="G24" s="38"/>
      <c r="H24" s="38"/>
      <c r="I24" s="38"/>
      <c r="J24" s="38"/>
      <c r="K24" s="38"/>
      <c r="L24" s="38"/>
      <c r="M24" s="38"/>
    </row>
    <row r="25" spans="1:13">
      <c r="A25" s="38"/>
      <c r="F25" s="38"/>
      <c r="G25" s="38"/>
      <c r="H25" s="38"/>
      <c r="I25" s="38"/>
      <c r="J25" s="38"/>
      <c r="K25" s="38"/>
      <c r="L25" s="38"/>
      <c r="M25" s="38"/>
    </row>
    <row r="26" spans="1:13" ht="45">
      <c r="A26" s="38"/>
      <c r="C26" s="342" t="s">
        <v>215</v>
      </c>
      <c r="D26" s="342"/>
      <c r="E26" s="342"/>
      <c r="F26" s="342"/>
      <c r="H26" s="38"/>
      <c r="I26" s="38"/>
      <c r="J26" s="38"/>
      <c r="K26" s="38"/>
      <c r="L26" s="38"/>
      <c r="M26" s="38"/>
    </row>
    <row r="27" spans="1:13" ht="12.75" customHeight="1">
      <c r="A27" s="38"/>
      <c r="C27" s="113"/>
      <c r="D27" s="113"/>
      <c r="E27" s="113"/>
      <c r="F27" s="113"/>
      <c r="H27" s="38"/>
      <c r="I27" s="38"/>
      <c r="J27" s="38"/>
      <c r="K27" s="38"/>
      <c r="L27" s="38"/>
      <c r="M27" s="38"/>
    </row>
    <row r="28" spans="1:13" ht="12.75" customHeight="1">
      <c r="A28" s="38"/>
      <c r="C28" s="113"/>
      <c r="D28" s="113"/>
      <c r="E28" s="113"/>
      <c r="F28" s="113"/>
      <c r="H28" s="38"/>
      <c r="I28" s="38"/>
      <c r="J28" s="38"/>
      <c r="K28" s="38"/>
      <c r="L28" s="38"/>
      <c r="M28" s="38"/>
    </row>
    <row r="29" spans="1:13" ht="12.75" customHeight="1">
      <c r="A29" s="38"/>
      <c r="C29" s="113"/>
      <c r="D29" s="113"/>
      <c r="E29" s="113"/>
      <c r="F29" s="113"/>
      <c r="H29" s="38"/>
      <c r="I29" s="38"/>
      <c r="J29" s="38"/>
      <c r="K29" s="38"/>
      <c r="L29" s="38"/>
      <c r="M29" s="38"/>
    </row>
    <row r="30" spans="1:13" ht="12.75" customHeight="1">
      <c r="A30" s="38"/>
      <c r="C30" s="113"/>
      <c r="D30" s="113"/>
      <c r="E30" s="113"/>
      <c r="F30" s="113"/>
      <c r="H30" s="38"/>
      <c r="I30" s="38"/>
      <c r="J30" s="38"/>
      <c r="K30" s="38"/>
      <c r="L30" s="38"/>
      <c r="M30" s="38"/>
    </row>
    <row r="31" spans="1:13" ht="12.75" customHeight="1">
      <c r="A31" s="38"/>
      <c r="C31" s="113"/>
      <c r="D31" s="113"/>
      <c r="E31" s="113"/>
      <c r="F31" s="113"/>
      <c r="H31" s="38"/>
      <c r="I31" s="38"/>
      <c r="J31" s="38"/>
      <c r="K31" s="38"/>
      <c r="L31" s="38"/>
      <c r="M31" s="38"/>
    </row>
    <row r="32" spans="1:13" ht="12.75" customHeight="1">
      <c r="A32" s="38"/>
      <c r="C32" s="113"/>
      <c r="D32" s="113"/>
      <c r="E32" s="113"/>
      <c r="F32" s="113"/>
      <c r="H32" s="38"/>
      <c r="I32" s="38"/>
      <c r="J32" s="38"/>
      <c r="K32" s="38"/>
      <c r="L32" s="38"/>
      <c r="M32" s="38"/>
    </row>
    <row r="33" spans="1:13" ht="12.75" customHeight="1">
      <c r="A33" s="38"/>
      <c r="C33" s="113"/>
      <c r="D33" s="113"/>
      <c r="E33" s="113"/>
      <c r="F33" s="113"/>
      <c r="H33" s="38"/>
      <c r="I33" s="38"/>
      <c r="J33" s="38"/>
      <c r="K33" s="38"/>
      <c r="L33" s="38"/>
      <c r="M33" s="38"/>
    </row>
    <row r="34" spans="1:13" ht="12.75" customHeight="1">
      <c r="A34" s="38"/>
      <c r="C34" s="113"/>
      <c r="D34" s="113"/>
      <c r="E34" s="113"/>
      <c r="F34" s="113"/>
      <c r="H34" s="38"/>
      <c r="I34" s="38"/>
      <c r="J34" s="38"/>
      <c r="K34" s="38"/>
      <c r="L34" s="38"/>
      <c r="M34" s="38"/>
    </row>
    <row r="35" spans="1:13" ht="12.75" customHeight="1">
      <c r="A35" s="38"/>
      <c r="C35" s="113"/>
      <c r="D35" s="113"/>
      <c r="E35" s="113"/>
      <c r="F35" s="113"/>
      <c r="H35" s="38"/>
      <c r="I35" s="38"/>
      <c r="J35" s="38"/>
      <c r="K35" s="38"/>
      <c r="L35" s="38"/>
      <c r="M35" s="38"/>
    </row>
    <row r="36" spans="1:13" ht="12.75" customHeight="1">
      <c r="A36" s="38"/>
      <c r="C36" s="113"/>
      <c r="D36" s="113"/>
      <c r="E36" s="113"/>
      <c r="F36" s="113"/>
      <c r="H36" s="38"/>
      <c r="I36" s="38"/>
      <c r="J36" s="38"/>
      <c r="K36" s="38"/>
      <c r="L36" s="38"/>
      <c r="M36" s="38"/>
    </row>
    <row r="37" spans="1:13" ht="12.75" customHeight="1">
      <c r="A37" s="38"/>
      <c r="C37" s="113"/>
      <c r="D37" s="113"/>
      <c r="E37" s="113"/>
      <c r="F37" s="113"/>
      <c r="H37" s="38"/>
      <c r="I37" s="38"/>
      <c r="J37" s="38"/>
      <c r="K37" s="38"/>
      <c r="L37" s="38"/>
      <c r="M37" s="38"/>
    </row>
    <row r="38" spans="1:13" ht="12.75" customHeight="1">
      <c r="A38" s="38"/>
      <c r="C38" s="113"/>
      <c r="D38" s="113"/>
      <c r="E38" s="113"/>
      <c r="F38" s="113"/>
      <c r="H38" s="38"/>
      <c r="I38" s="38"/>
      <c r="J38" s="38"/>
      <c r="K38" s="38"/>
      <c r="L38" s="38"/>
      <c r="M38" s="38"/>
    </row>
    <row r="39" spans="1:13" ht="12.75" customHeight="1">
      <c r="A39" s="38"/>
      <c r="C39" s="113"/>
      <c r="D39" s="113"/>
      <c r="E39" s="113"/>
      <c r="F39" s="113"/>
      <c r="H39" s="38"/>
      <c r="I39" s="38"/>
      <c r="J39" s="38"/>
      <c r="K39" s="38"/>
      <c r="L39" s="38"/>
      <c r="M39" s="38"/>
    </row>
    <row r="40" spans="1:13" ht="12.75" customHeight="1">
      <c r="A40" s="38"/>
      <c r="C40" s="113"/>
      <c r="D40" s="113"/>
      <c r="E40" s="113"/>
      <c r="F40" s="113"/>
      <c r="H40" s="38"/>
      <c r="I40" s="38"/>
      <c r="J40" s="38"/>
      <c r="K40" s="38"/>
      <c r="L40" s="38"/>
      <c r="M40" s="38"/>
    </row>
    <row r="41" spans="1:13" ht="12.75" customHeight="1">
      <c r="A41" s="38"/>
      <c r="C41" s="113"/>
      <c r="D41" s="113"/>
      <c r="E41" s="113"/>
      <c r="F41" s="113"/>
      <c r="H41" s="38"/>
      <c r="I41" s="38"/>
      <c r="J41" s="38"/>
      <c r="K41" s="38"/>
      <c r="L41" s="38"/>
      <c r="M41" s="38"/>
    </row>
    <row r="42" spans="1:13" ht="12.75" customHeight="1">
      <c r="A42" s="38"/>
      <c r="C42" s="113"/>
      <c r="D42" s="113"/>
      <c r="E42" s="113"/>
      <c r="F42" s="113"/>
      <c r="H42" s="38"/>
      <c r="I42" s="38"/>
      <c r="J42" s="38"/>
      <c r="K42" s="38"/>
      <c r="L42" s="38"/>
      <c r="M42" s="38"/>
    </row>
    <row r="43" spans="1:13" ht="12.75" customHeight="1">
      <c r="A43" s="38"/>
      <c r="C43" s="113"/>
      <c r="D43" s="113"/>
      <c r="E43" s="113"/>
      <c r="F43" s="113"/>
      <c r="H43" s="38"/>
      <c r="I43" s="38"/>
      <c r="J43" s="38"/>
      <c r="K43" s="38"/>
      <c r="L43" s="38"/>
      <c r="M43" s="38"/>
    </row>
    <row r="44" spans="1:13" ht="12.75" customHeight="1">
      <c r="A44" s="38"/>
      <c r="C44" s="113"/>
      <c r="D44" s="113"/>
      <c r="E44" s="113"/>
      <c r="F44" s="113"/>
      <c r="H44" s="38"/>
      <c r="I44" s="38"/>
      <c r="J44" s="38"/>
      <c r="K44" s="38"/>
      <c r="L44" s="38"/>
      <c r="M44" s="38"/>
    </row>
    <row r="45" spans="1:13" ht="12.75" customHeight="1">
      <c r="A45" s="38"/>
      <c r="C45" s="113"/>
      <c r="D45" s="113"/>
      <c r="E45" s="113"/>
      <c r="F45" s="113"/>
      <c r="H45" s="38"/>
      <c r="I45" s="38"/>
      <c r="J45" s="38"/>
      <c r="K45" s="38"/>
      <c r="L45" s="38"/>
      <c r="M45" s="38"/>
    </row>
    <row r="46" spans="1:13" ht="12.75" customHeight="1">
      <c r="A46" s="38"/>
      <c r="C46" s="113"/>
      <c r="D46" s="113"/>
      <c r="E46" s="113"/>
      <c r="F46" s="113"/>
      <c r="H46" s="38"/>
      <c r="I46" s="38"/>
      <c r="J46" s="38"/>
      <c r="K46" s="38"/>
      <c r="L46" s="38"/>
      <c r="M46" s="38"/>
    </row>
    <row r="47" spans="1:13" ht="12.75" customHeight="1">
      <c r="A47" s="38"/>
      <c r="C47" s="113"/>
      <c r="D47" s="113"/>
      <c r="E47" s="113"/>
      <c r="F47" s="113"/>
      <c r="H47" s="38"/>
      <c r="I47" s="38"/>
      <c r="J47" s="38"/>
      <c r="K47" s="38"/>
      <c r="L47" s="38"/>
      <c r="M47" s="38"/>
    </row>
    <row r="48" spans="1:13" ht="12.75" customHeight="1">
      <c r="A48" s="38"/>
      <c r="C48" s="113"/>
      <c r="D48" s="113"/>
      <c r="E48" s="113"/>
      <c r="F48" s="113"/>
      <c r="H48" s="38"/>
      <c r="I48" s="38"/>
      <c r="J48" s="38"/>
      <c r="K48" s="38"/>
      <c r="L48" s="38"/>
      <c r="M48" s="38"/>
    </row>
    <row r="49" spans="1:13" ht="12.75" customHeight="1">
      <c r="A49" s="38"/>
      <c r="C49" s="113"/>
      <c r="D49" s="113"/>
      <c r="E49" s="113"/>
      <c r="F49" s="113"/>
      <c r="H49" s="38"/>
      <c r="I49" s="38"/>
      <c r="J49" s="38"/>
      <c r="K49" s="38"/>
      <c r="L49" s="38"/>
      <c r="M49" s="38"/>
    </row>
    <row r="50" spans="1:13" ht="12.75" customHeight="1">
      <c r="A50" s="38"/>
      <c r="C50" s="113"/>
      <c r="D50" s="113"/>
      <c r="E50" s="113"/>
      <c r="F50" s="113"/>
      <c r="H50" s="38"/>
      <c r="I50" s="38"/>
      <c r="J50" s="38"/>
      <c r="K50" s="38"/>
      <c r="L50" s="38"/>
      <c r="M50" s="38"/>
    </row>
    <row r="51" spans="1:13" ht="12.75" customHeight="1">
      <c r="A51" s="38"/>
      <c r="C51" s="113"/>
      <c r="D51" s="113"/>
      <c r="E51" s="113"/>
      <c r="F51" s="113"/>
      <c r="H51" s="38"/>
      <c r="I51" s="38"/>
      <c r="J51" s="38"/>
      <c r="K51" s="38"/>
      <c r="L51" s="38"/>
      <c r="M51" s="38"/>
    </row>
    <row r="52" spans="1:13" ht="12.75" customHeight="1">
      <c r="A52" s="38"/>
      <c r="C52" s="113"/>
      <c r="D52" s="113"/>
      <c r="E52" s="113"/>
      <c r="F52" s="113"/>
      <c r="H52" s="38"/>
      <c r="I52" s="38"/>
      <c r="J52" s="38"/>
      <c r="K52" s="38"/>
      <c r="L52" s="38"/>
      <c r="M52" s="38"/>
    </row>
    <row r="53" spans="1:13" ht="12.75" customHeight="1">
      <c r="A53" s="38"/>
      <c r="C53" s="113"/>
      <c r="D53" s="113"/>
      <c r="E53" s="113"/>
      <c r="F53" s="113"/>
      <c r="H53" s="38"/>
      <c r="I53" s="38"/>
      <c r="J53" s="38"/>
      <c r="K53" s="38"/>
      <c r="L53" s="38"/>
      <c r="M53" s="38"/>
    </row>
    <row r="54" spans="1:13" ht="12.75" customHeight="1">
      <c r="A54" s="38"/>
      <c r="C54" s="113"/>
      <c r="D54" s="113"/>
      <c r="E54" s="113"/>
      <c r="F54" s="113"/>
      <c r="H54" s="38"/>
      <c r="I54" s="38"/>
      <c r="J54" s="38"/>
      <c r="K54" s="38"/>
      <c r="L54" s="38"/>
      <c r="M54" s="38"/>
    </row>
    <row r="55" spans="1:13" ht="12.75" customHeight="1">
      <c r="A55" s="38"/>
      <c r="C55" s="113"/>
      <c r="D55" s="113"/>
      <c r="E55" s="113"/>
      <c r="F55" s="113"/>
      <c r="H55" s="38"/>
      <c r="I55" s="38"/>
      <c r="J55" s="38"/>
      <c r="K55" s="38"/>
      <c r="L55" s="38"/>
      <c r="M55" s="38"/>
    </row>
    <row r="56" spans="1:13" ht="12.75" customHeight="1">
      <c r="A56" s="38"/>
      <c r="C56" s="113"/>
      <c r="D56" s="113"/>
      <c r="E56" s="113"/>
      <c r="F56" s="113"/>
      <c r="H56" s="38"/>
      <c r="I56" s="38"/>
      <c r="J56" s="38"/>
      <c r="K56" s="38"/>
      <c r="L56" s="38"/>
      <c r="M56" s="38"/>
    </row>
    <row r="57" spans="1:13" ht="12.75" customHeight="1">
      <c r="A57" s="38"/>
      <c r="C57" s="113"/>
      <c r="D57" s="113"/>
      <c r="E57" s="113"/>
      <c r="F57" s="113"/>
      <c r="H57" s="38"/>
      <c r="I57" s="38"/>
      <c r="J57" s="38"/>
      <c r="K57" s="38"/>
      <c r="L57" s="38"/>
      <c r="M57" s="38"/>
    </row>
    <row r="58" spans="1:13" ht="12.75" customHeight="1">
      <c r="A58" s="38"/>
      <c r="C58" s="113"/>
      <c r="D58" s="113"/>
      <c r="E58" s="113"/>
      <c r="F58" s="113"/>
      <c r="H58" s="38"/>
      <c r="I58" s="38"/>
      <c r="J58" s="38"/>
      <c r="K58" s="38"/>
      <c r="L58" s="38"/>
      <c r="M58" s="38"/>
    </row>
    <row r="65" spans="5:5">
      <c r="E65" s="42"/>
    </row>
  </sheetData>
  <mergeCells count="2">
    <mergeCell ref="C2:F2"/>
    <mergeCell ref="C26:F26"/>
  </mergeCells>
  <printOptions horizontalCentered="1"/>
  <pageMargins left="0.23622047244094491" right="0.23622047244094491" top="0.19685039370078741" bottom="0.19685039370078741" header="0.19685039370078741" footer="0.19685039370078741"/>
  <pageSetup paperSize="9" scale="84" fitToHeight="0" orientation="landscape" r:id="rId2"/>
  <headerFooter differentFirst="1">
    <oddFooter>&amp;C&amp;10Page &amp;P/&amp;N</oddFooter>
  </headerFooter>
  <rowBreaks count="1" manualBreakCount="1">
    <brk id="24" max="6" man="1"/>
  </rowBreaks>
  <customProperties>
    <customPr name="EpmWorksheetKeyString_GU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15"/>
  <sheetViews>
    <sheetView showGridLines="0" view="pageBreakPreview" zoomScale="85" zoomScaleNormal="85" zoomScaleSheetLayoutView="85" workbookViewId="0">
      <selection activeCell="A3" sqref="A3"/>
    </sheetView>
  </sheetViews>
  <sheetFormatPr baseColWidth="10" defaultColWidth="11.42578125" defaultRowHeight="15"/>
  <cols>
    <col min="1" max="1" width="36.5703125" customWidth="1"/>
    <col min="2" max="9" width="13.28515625" customWidth="1"/>
  </cols>
  <sheetData>
    <row r="1" spans="1:31" ht="34.5" customHeight="1">
      <c r="A1" s="54"/>
      <c r="B1" s="54"/>
      <c r="C1" s="73" t="s">
        <v>243</v>
      </c>
      <c r="D1" s="54"/>
      <c r="E1" s="54"/>
      <c r="F1" s="54"/>
      <c r="G1" s="54"/>
      <c r="H1" s="54"/>
      <c r="I1" s="54"/>
    </row>
    <row r="2" spans="1:31" ht="16.5">
      <c r="A2" s="101" t="s">
        <v>1547</v>
      </c>
    </row>
    <row r="3" spans="1:31" ht="72" customHeight="1"/>
    <row r="5" spans="1:31">
      <c r="A5" s="74"/>
      <c r="B5" s="75" t="s">
        <v>882</v>
      </c>
      <c r="C5" s="75" t="s">
        <v>883</v>
      </c>
      <c r="D5" s="75" t="s">
        <v>886</v>
      </c>
      <c r="E5" s="75" t="s">
        <v>887</v>
      </c>
      <c r="F5" s="75" t="s">
        <v>884</v>
      </c>
      <c r="G5" s="75" t="s">
        <v>888</v>
      </c>
      <c r="H5" s="75" t="s">
        <v>889</v>
      </c>
      <c r="I5" s="76" t="s">
        <v>240</v>
      </c>
    </row>
    <row r="6" spans="1:31">
      <c r="A6" s="77" t="s">
        <v>242</v>
      </c>
      <c r="B6" s="78">
        <v>433</v>
      </c>
      <c r="C6" s="79">
        <v>433</v>
      </c>
      <c r="D6" s="79">
        <v>1006</v>
      </c>
      <c r="E6" s="80">
        <v>1033</v>
      </c>
      <c r="F6" s="81">
        <v>962</v>
      </c>
      <c r="G6" s="81">
        <v>1008</v>
      </c>
      <c r="H6" s="81">
        <v>1038</v>
      </c>
      <c r="I6" s="92">
        <f>SUM(B6:H6)</f>
        <v>5913</v>
      </c>
      <c r="U6" s="37"/>
      <c r="V6" s="37"/>
      <c r="W6" s="37"/>
      <c r="X6" s="37"/>
      <c r="Y6" s="37"/>
      <c r="Z6" s="37"/>
      <c r="AA6" s="37"/>
      <c r="AB6" s="37"/>
      <c r="AC6" s="37"/>
      <c r="AD6" s="37"/>
      <c r="AE6" s="37"/>
    </row>
    <row r="7" spans="1:31">
      <c r="A7" s="77" t="s">
        <v>241</v>
      </c>
      <c r="B7" s="82">
        <v>27440</v>
      </c>
      <c r="C7" s="83">
        <v>27729</v>
      </c>
      <c r="D7" s="83">
        <v>30225</v>
      </c>
      <c r="E7" s="84">
        <v>31229</v>
      </c>
      <c r="F7" s="85">
        <v>27668</v>
      </c>
      <c r="G7" s="85">
        <v>30468</v>
      </c>
      <c r="H7" s="85">
        <v>31291</v>
      </c>
      <c r="I7" s="93"/>
      <c r="U7" s="37"/>
      <c r="V7" s="37"/>
      <c r="W7" s="37"/>
      <c r="X7" s="37"/>
      <c r="Y7" s="37"/>
      <c r="Z7" s="37"/>
      <c r="AA7" s="37"/>
      <c r="AB7" s="37"/>
      <c r="AC7" s="37"/>
      <c r="AD7" s="37"/>
      <c r="AE7" s="37"/>
    </row>
    <row r="8" spans="1:31">
      <c r="A8" s="77" t="s">
        <v>244</v>
      </c>
      <c r="B8" s="82">
        <v>42050</v>
      </c>
      <c r="C8" s="83">
        <v>42339</v>
      </c>
      <c r="D8" s="83">
        <v>44835</v>
      </c>
      <c r="E8" s="84">
        <v>45839</v>
      </c>
      <c r="F8" s="85">
        <v>42278</v>
      </c>
      <c r="G8" s="85">
        <v>44958</v>
      </c>
      <c r="H8" s="85">
        <v>45901</v>
      </c>
      <c r="I8" s="93"/>
      <c r="U8" s="37"/>
      <c r="V8" s="37"/>
      <c r="W8" s="37"/>
      <c r="X8" s="37"/>
      <c r="Y8" s="37"/>
      <c r="Z8" s="37"/>
      <c r="AA8" s="37"/>
      <c r="AB8" s="37"/>
      <c r="AC8" s="37"/>
      <c r="AD8" s="37"/>
      <c r="AE8" s="37"/>
    </row>
    <row r="9" spans="1:31">
      <c r="A9" s="77" t="s">
        <v>885</v>
      </c>
      <c r="B9" s="82">
        <v>45703</v>
      </c>
      <c r="C9" s="83">
        <v>45992</v>
      </c>
      <c r="D9" s="98" t="s">
        <v>693</v>
      </c>
      <c r="E9" s="99" t="s">
        <v>693</v>
      </c>
      <c r="F9" s="85">
        <v>45931</v>
      </c>
      <c r="G9" s="100" t="s">
        <v>693</v>
      </c>
      <c r="H9" s="100" t="s">
        <v>693</v>
      </c>
      <c r="I9" s="93"/>
      <c r="U9" s="37"/>
      <c r="V9" s="37"/>
      <c r="W9" s="37"/>
      <c r="X9" s="37"/>
      <c r="Y9" s="37"/>
      <c r="Z9" s="37"/>
      <c r="AA9" s="37"/>
      <c r="AB9" s="37"/>
      <c r="AC9" s="37"/>
      <c r="AD9" s="37"/>
      <c r="AE9" s="37"/>
    </row>
    <row r="10" spans="1:31">
      <c r="A10" s="77" t="s">
        <v>902</v>
      </c>
      <c r="B10" s="86">
        <v>1</v>
      </c>
      <c r="C10" s="87">
        <v>1</v>
      </c>
      <c r="D10" s="88" t="s">
        <v>1549</v>
      </c>
      <c r="E10" s="89" t="s">
        <v>1549</v>
      </c>
      <c r="F10" s="90">
        <v>0.5</v>
      </c>
      <c r="G10" s="91" t="s">
        <v>1549</v>
      </c>
      <c r="H10" s="91" t="s">
        <v>1549</v>
      </c>
      <c r="I10" s="93"/>
    </row>
    <row r="12" spans="1:31" ht="75" customHeight="1">
      <c r="A12" s="343" t="s">
        <v>1048</v>
      </c>
      <c r="B12" s="343"/>
      <c r="C12" s="343"/>
      <c r="D12" s="343"/>
      <c r="E12" s="343"/>
      <c r="F12" s="343"/>
      <c r="G12" s="343"/>
      <c r="H12" s="343"/>
    </row>
    <row r="13" spans="1:31">
      <c r="A13" s="114"/>
    </row>
    <row r="15" spans="1:31" ht="69" customHeight="1">
      <c r="A15" s="343"/>
      <c r="B15" s="343"/>
      <c r="C15" s="343"/>
      <c r="D15" s="343"/>
      <c r="E15" s="343"/>
      <c r="F15" s="343"/>
      <c r="G15" s="343"/>
      <c r="H15" s="343"/>
    </row>
  </sheetData>
  <mergeCells count="2">
    <mergeCell ref="A12:H12"/>
    <mergeCell ref="A15:H15"/>
  </mergeCells>
  <printOptions horizontalCentered="1"/>
  <pageMargins left="0.23622047244094491" right="0.23622047244094491" top="0.19685039370078741" bottom="0.19685039370078741" header="0.19685039370078741" footer="0.19685039370078741"/>
  <pageSetup paperSize="11" scale="70" fitToHeight="0" orientation="landscape" r:id="rId1"/>
  <headerFooter differentFirst="1">
    <oddFooter>&amp;C&amp;10Page &amp;P/&amp;N</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3"/>
  <sheetViews>
    <sheetView showGridLines="0" topLeftCell="A16" zoomScaleNormal="100" zoomScaleSheetLayoutView="85" workbookViewId="0">
      <selection activeCell="A104" sqref="A104"/>
    </sheetView>
  </sheetViews>
  <sheetFormatPr baseColWidth="10" defaultColWidth="11.42578125" defaultRowHeight="14.25"/>
  <cols>
    <col min="1" max="1" width="41.28515625" style="1" customWidth="1"/>
    <col min="2" max="2" width="21.42578125" style="1" customWidth="1"/>
    <col min="3" max="3" width="13.42578125" style="7" customWidth="1"/>
    <col min="4" max="4" width="17.140625" style="7" customWidth="1"/>
    <col min="5" max="5" width="66.7109375" style="1" customWidth="1"/>
    <col min="6" max="6" width="2.7109375" style="1" customWidth="1"/>
    <col min="7" max="16384" width="11.42578125" style="1"/>
  </cols>
  <sheetData>
    <row r="1" spans="1:5" ht="46.5" customHeight="1">
      <c r="A1" s="344" t="s">
        <v>831</v>
      </c>
      <c r="B1" s="344"/>
      <c r="C1" s="344"/>
      <c r="D1" s="344"/>
      <c r="E1" s="344"/>
    </row>
    <row r="2" spans="1:5" ht="15" customHeight="1">
      <c r="A2" s="69" t="s">
        <v>1134</v>
      </c>
      <c r="C2" s="1"/>
      <c r="D2" s="1"/>
    </row>
    <row r="3" spans="1:5" s="15" customFormat="1" ht="24" customHeight="1">
      <c r="A3" s="2" t="s">
        <v>218</v>
      </c>
      <c r="B3" s="2" t="s">
        <v>0</v>
      </c>
      <c r="C3" s="3" t="s">
        <v>163</v>
      </c>
      <c r="D3" s="3" t="s">
        <v>2</v>
      </c>
      <c r="E3" s="2" t="s">
        <v>164</v>
      </c>
    </row>
    <row r="4" spans="1:5" s="18" customFormat="1" ht="15.75">
      <c r="A4" s="105" t="s">
        <v>79</v>
      </c>
      <c r="B4" s="103"/>
      <c r="C4" s="104"/>
      <c r="D4" s="104"/>
      <c r="E4" s="103"/>
    </row>
    <row r="5" spans="1:5" s="18" customFormat="1">
      <c r="A5" s="45" t="s">
        <v>196</v>
      </c>
      <c r="B5" s="35" t="s">
        <v>80</v>
      </c>
      <c r="C5" s="294" t="s">
        <v>1094</v>
      </c>
      <c r="D5" s="72" t="s">
        <v>6</v>
      </c>
      <c r="E5" s="35" t="s">
        <v>478</v>
      </c>
    </row>
    <row r="6" spans="1:5" s="18" customFormat="1">
      <c r="A6" s="45" t="s">
        <v>198</v>
      </c>
      <c r="B6" s="35" t="s">
        <v>197</v>
      </c>
      <c r="C6" s="294" t="s">
        <v>1095</v>
      </c>
      <c r="D6" s="72" t="s">
        <v>168</v>
      </c>
      <c r="E6" s="35" t="s">
        <v>1142</v>
      </c>
    </row>
    <row r="7" spans="1:5" s="18" customFormat="1">
      <c r="A7" s="45" t="s">
        <v>206</v>
      </c>
      <c r="B7" s="35" t="s">
        <v>85</v>
      </c>
      <c r="C7" s="294" t="s">
        <v>1096</v>
      </c>
      <c r="D7" s="72" t="s">
        <v>6</v>
      </c>
      <c r="E7" s="35" t="s">
        <v>479</v>
      </c>
    </row>
    <row r="8" spans="1:5" s="18" customFormat="1" ht="6.75" customHeight="1">
      <c r="A8" s="6"/>
      <c r="B8" s="4"/>
      <c r="C8" s="295"/>
      <c r="D8" s="5"/>
      <c r="E8" s="6"/>
    </row>
    <row r="9" spans="1:5" s="18" customFormat="1" ht="15.75">
      <c r="A9" s="105" t="s">
        <v>898</v>
      </c>
      <c r="B9" s="103"/>
      <c r="C9" s="296"/>
      <c r="D9" s="104"/>
      <c r="E9" s="103"/>
    </row>
    <row r="10" spans="1:5" s="18" customFormat="1">
      <c r="A10" s="45" t="s">
        <v>191</v>
      </c>
      <c r="B10" s="35" t="s">
        <v>192</v>
      </c>
      <c r="C10" s="72" t="s">
        <v>1090</v>
      </c>
      <c r="D10" s="72" t="s">
        <v>168</v>
      </c>
      <c r="E10" s="35" t="s">
        <v>1118</v>
      </c>
    </row>
    <row r="11" spans="1:5" s="18" customFormat="1">
      <c r="A11" s="16" t="s">
        <v>193</v>
      </c>
      <c r="B11" s="19" t="s">
        <v>194</v>
      </c>
      <c r="C11" s="17" t="s">
        <v>1091</v>
      </c>
      <c r="D11" s="17" t="s">
        <v>168</v>
      </c>
      <c r="E11" s="19" t="s">
        <v>477</v>
      </c>
    </row>
    <row r="12" spans="1:5" s="18" customFormat="1">
      <c r="A12" s="45" t="s">
        <v>838</v>
      </c>
      <c r="B12" s="35" t="s">
        <v>67</v>
      </c>
      <c r="C12" s="72" t="s">
        <v>1095</v>
      </c>
      <c r="D12" s="72" t="s">
        <v>168</v>
      </c>
      <c r="E12" s="35" t="s">
        <v>1119</v>
      </c>
    </row>
    <row r="13" spans="1:5" s="18" customFormat="1">
      <c r="A13" s="16" t="s">
        <v>1120</v>
      </c>
      <c r="B13" s="19" t="s">
        <v>67</v>
      </c>
      <c r="C13" s="17" t="s">
        <v>1091</v>
      </c>
      <c r="D13" s="17" t="s">
        <v>168</v>
      </c>
      <c r="E13" s="19" t="s">
        <v>1127</v>
      </c>
    </row>
    <row r="14" spans="1:5" s="18" customFormat="1">
      <c r="A14" s="45" t="s">
        <v>195</v>
      </c>
      <c r="B14" s="35" t="s">
        <v>67</v>
      </c>
      <c r="C14" s="72" t="s">
        <v>1097</v>
      </c>
      <c r="D14" s="72" t="s">
        <v>168</v>
      </c>
      <c r="E14" s="35" t="s">
        <v>497</v>
      </c>
    </row>
    <row r="15" spans="1:5" s="18" customFormat="1">
      <c r="A15" s="16" t="s">
        <v>199</v>
      </c>
      <c r="B15" s="19" t="s">
        <v>82</v>
      </c>
      <c r="C15" s="17" t="s">
        <v>1095</v>
      </c>
      <c r="D15" s="17" t="s">
        <v>168</v>
      </c>
      <c r="E15" s="19" t="s">
        <v>1049</v>
      </c>
    </row>
    <row r="16" spans="1:5" s="18" customFormat="1">
      <c r="A16" s="45" t="s">
        <v>1599</v>
      </c>
      <c r="B16" s="35" t="s">
        <v>82</v>
      </c>
      <c r="C16" s="72" t="s">
        <v>1098</v>
      </c>
      <c r="D16" s="72" t="s">
        <v>6</v>
      </c>
      <c r="E16" s="35" t="s">
        <v>1050</v>
      </c>
    </row>
    <row r="17" spans="1:6" s="18" customFormat="1">
      <c r="A17" s="16" t="s">
        <v>200</v>
      </c>
      <c r="B17" s="19" t="s">
        <v>82</v>
      </c>
      <c r="C17" s="17" t="s">
        <v>1095</v>
      </c>
      <c r="D17" s="17" t="s">
        <v>168</v>
      </c>
      <c r="E17" s="19" t="s">
        <v>1128</v>
      </c>
    </row>
    <row r="18" spans="1:6" s="18" customFormat="1">
      <c r="A18" s="45" t="s">
        <v>201</v>
      </c>
      <c r="B18" s="35" t="s">
        <v>82</v>
      </c>
      <c r="C18" s="72" t="s">
        <v>1092</v>
      </c>
      <c r="D18" s="72" t="s">
        <v>168</v>
      </c>
      <c r="E18" s="35" t="s">
        <v>1051</v>
      </c>
    </row>
    <row r="19" spans="1:6" s="18" customFormat="1">
      <c r="A19" s="16" t="s">
        <v>839</v>
      </c>
      <c r="B19" s="19" t="s">
        <v>82</v>
      </c>
      <c r="C19" s="17" t="s">
        <v>1095</v>
      </c>
      <c r="D19" s="17" t="s">
        <v>168</v>
      </c>
      <c r="E19" s="19" t="s">
        <v>1129</v>
      </c>
    </row>
    <row r="20" spans="1:6" s="18" customFormat="1">
      <c r="A20" s="45" t="s">
        <v>202</v>
      </c>
      <c r="B20" s="35" t="s">
        <v>82</v>
      </c>
      <c r="C20" s="72" t="s">
        <v>1095</v>
      </c>
      <c r="D20" s="72" t="s">
        <v>168</v>
      </c>
      <c r="E20" s="35" t="s">
        <v>1130</v>
      </c>
    </row>
    <row r="21" spans="1:6" s="18" customFormat="1">
      <c r="A21" s="16" t="s">
        <v>203</v>
      </c>
      <c r="B21" s="19" t="s">
        <v>82</v>
      </c>
      <c r="C21" s="17" t="s">
        <v>1095</v>
      </c>
      <c r="D21" s="17" t="s">
        <v>168</v>
      </c>
      <c r="E21" s="19" t="s">
        <v>1131</v>
      </c>
    </row>
    <row r="22" spans="1:6" s="18" customFormat="1">
      <c r="A22" s="45" t="s">
        <v>204</v>
      </c>
      <c r="B22" s="35" t="s">
        <v>82</v>
      </c>
      <c r="C22" s="72" t="s">
        <v>1095</v>
      </c>
      <c r="D22" s="72" t="s">
        <v>168</v>
      </c>
      <c r="E22" s="35" t="s">
        <v>1132</v>
      </c>
    </row>
    <row r="23" spans="1:6" s="18" customFormat="1">
      <c r="A23" s="16" t="s">
        <v>205</v>
      </c>
      <c r="B23" s="19" t="s">
        <v>82</v>
      </c>
      <c r="C23" s="17" t="s">
        <v>1095</v>
      </c>
      <c r="D23" s="17" t="s">
        <v>168</v>
      </c>
      <c r="E23" s="19" t="s">
        <v>1133</v>
      </c>
    </row>
    <row r="24" spans="1:6" s="18" customFormat="1">
      <c r="A24" s="45" t="s">
        <v>840</v>
      </c>
      <c r="B24" s="35" t="s">
        <v>74</v>
      </c>
      <c r="C24" s="72" t="s">
        <v>1099</v>
      </c>
      <c r="D24" s="72" t="s">
        <v>168</v>
      </c>
      <c r="E24" s="35" t="s">
        <v>1052</v>
      </c>
    </row>
    <row r="25" spans="1:6" s="18" customFormat="1" ht="6" customHeight="1">
      <c r="A25" s="6"/>
      <c r="B25" s="4"/>
      <c r="C25" s="5"/>
      <c r="D25" s="5"/>
      <c r="E25" s="6"/>
    </row>
    <row r="26" spans="1:6" s="6" customFormat="1" ht="15.75" customHeight="1">
      <c r="A26" s="105" t="s">
        <v>899</v>
      </c>
      <c r="B26" s="103"/>
      <c r="C26" s="104"/>
      <c r="D26" s="104"/>
      <c r="E26" s="103"/>
      <c r="F26" s="14"/>
    </row>
    <row r="27" spans="1:6" s="6" customFormat="1" ht="15" customHeight="1">
      <c r="A27" s="16" t="s">
        <v>216</v>
      </c>
      <c r="B27" s="19" t="s">
        <v>128</v>
      </c>
      <c r="C27" s="17" t="s">
        <v>1094</v>
      </c>
      <c r="D27" s="17" t="s">
        <v>6</v>
      </c>
      <c r="E27" s="19" t="s">
        <v>841</v>
      </c>
      <c r="F27" s="14"/>
    </row>
    <row r="28" spans="1:6" s="6" customFormat="1" ht="15" customHeight="1">
      <c r="A28" s="45" t="s">
        <v>217</v>
      </c>
      <c r="B28" s="35" t="s">
        <v>128</v>
      </c>
      <c r="C28" s="72" t="s">
        <v>1100</v>
      </c>
      <c r="D28" s="72" t="s">
        <v>6</v>
      </c>
      <c r="E28" s="35" t="s">
        <v>1121</v>
      </c>
      <c r="F28" s="14"/>
    </row>
    <row r="29" spans="1:6" s="18" customFormat="1">
      <c r="A29" s="16" t="s">
        <v>208</v>
      </c>
      <c r="B29" s="19" t="s">
        <v>118</v>
      </c>
      <c r="C29" s="17" t="s">
        <v>1101</v>
      </c>
      <c r="D29" s="17" t="s">
        <v>168</v>
      </c>
      <c r="E29" s="19" t="s">
        <v>1148</v>
      </c>
    </row>
    <row r="30" spans="1:6" s="18" customFormat="1" ht="6" customHeight="1">
      <c r="A30" s="45"/>
      <c r="B30" s="35"/>
      <c r="C30" s="72"/>
      <c r="D30" s="72"/>
      <c r="E30" s="35"/>
    </row>
    <row r="31" spans="1:6" s="18" customFormat="1" ht="15.75" customHeight="1">
      <c r="A31" s="105" t="s">
        <v>3</v>
      </c>
      <c r="B31" s="103"/>
      <c r="C31" s="104"/>
      <c r="D31" s="104"/>
      <c r="E31" s="103"/>
    </row>
    <row r="32" spans="1:6" s="15" customFormat="1">
      <c r="A32" s="4" t="s">
        <v>175</v>
      </c>
      <c r="B32" s="6" t="s">
        <v>3</v>
      </c>
      <c r="C32" s="5" t="s">
        <v>1095</v>
      </c>
      <c r="D32" s="5" t="s">
        <v>168</v>
      </c>
      <c r="E32" s="36" t="s">
        <v>1122</v>
      </c>
    </row>
    <row r="33" spans="1:5" s="15" customFormat="1">
      <c r="A33" s="16" t="s">
        <v>176</v>
      </c>
      <c r="B33" s="19" t="s">
        <v>3</v>
      </c>
      <c r="C33" s="17" t="s">
        <v>1095</v>
      </c>
      <c r="D33" s="17" t="s">
        <v>168</v>
      </c>
      <c r="E33" s="36" t="s">
        <v>591</v>
      </c>
    </row>
    <row r="34" spans="1:5" s="15" customFormat="1">
      <c r="A34" s="4" t="s">
        <v>177</v>
      </c>
      <c r="B34" s="6" t="s">
        <v>3</v>
      </c>
      <c r="C34" s="5" t="s">
        <v>1095</v>
      </c>
      <c r="D34" s="5" t="s">
        <v>168</v>
      </c>
      <c r="E34" s="6" t="s">
        <v>592</v>
      </c>
    </row>
    <row r="35" spans="1:5" s="15" customFormat="1">
      <c r="A35" s="16" t="s">
        <v>178</v>
      </c>
      <c r="B35" s="19" t="s">
        <v>3</v>
      </c>
      <c r="C35" s="17" t="s">
        <v>1095</v>
      </c>
      <c r="D35" s="17" t="s">
        <v>168</v>
      </c>
      <c r="E35" s="36" t="s">
        <v>1107</v>
      </c>
    </row>
    <row r="36" spans="1:5" s="15" customFormat="1">
      <c r="A36" s="4" t="s">
        <v>179</v>
      </c>
      <c r="B36" s="6" t="s">
        <v>3</v>
      </c>
      <c r="C36" s="5" t="s">
        <v>1095</v>
      </c>
      <c r="D36" s="5" t="s">
        <v>168</v>
      </c>
      <c r="E36" s="36" t="s">
        <v>1138</v>
      </c>
    </row>
    <row r="37" spans="1:5" s="15" customFormat="1">
      <c r="A37" s="16" t="s">
        <v>172</v>
      </c>
      <c r="B37" s="19" t="s">
        <v>3</v>
      </c>
      <c r="C37" s="17" t="s">
        <v>1102</v>
      </c>
      <c r="D37" s="17" t="s">
        <v>168</v>
      </c>
      <c r="E37" s="36" t="s">
        <v>588</v>
      </c>
    </row>
    <row r="38" spans="1:5" s="15" customFormat="1">
      <c r="A38" s="4" t="s">
        <v>173</v>
      </c>
      <c r="B38" s="6" t="s">
        <v>3</v>
      </c>
      <c r="C38" s="5" t="s">
        <v>1095</v>
      </c>
      <c r="D38" s="5" t="s">
        <v>168</v>
      </c>
      <c r="E38" s="6" t="s">
        <v>589</v>
      </c>
    </row>
    <row r="39" spans="1:5" s="15" customFormat="1">
      <c r="A39" s="4" t="s">
        <v>180</v>
      </c>
      <c r="B39" s="6" t="s">
        <v>3</v>
      </c>
      <c r="C39" s="5" t="s">
        <v>1095</v>
      </c>
      <c r="D39" s="5" t="s">
        <v>168</v>
      </c>
      <c r="E39" s="6" t="s">
        <v>842</v>
      </c>
    </row>
    <row r="40" spans="1:5" s="15" customFormat="1">
      <c r="A40" s="16" t="s">
        <v>181</v>
      </c>
      <c r="B40" s="19" t="s">
        <v>3</v>
      </c>
      <c r="C40" s="17" t="s">
        <v>1095</v>
      </c>
      <c r="D40" s="17" t="s">
        <v>168</v>
      </c>
      <c r="E40" s="36" t="s">
        <v>1108</v>
      </c>
    </row>
    <row r="41" spans="1:5" s="15" customFormat="1">
      <c r="A41" s="4" t="s">
        <v>1053</v>
      </c>
      <c r="B41" s="4" t="s">
        <v>3</v>
      </c>
      <c r="C41" s="5" t="s">
        <v>1095</v>
      </c>
      <c r="D41" s="5" t="s">
        <v>168</v>
      </c>
      <c r="E41" s="36" t="s">
        <v>1137</v>
      </c>
    </row>
    <row r="42" spans="1:5" s="15" customFormat="1" ht="25.5">
      <c r="A42" s="16" t="s">
        <v>169</v>
      </c>
      <c r="B42" s="19" t="s">
        <v>3</v>
      </c>
      <c r="C42" s="17" t="s">
        <v>1103</v>
      </c>
      <c r="D42" s="17" t="s">
        <v>168</v>
      </c>
      <c r="E42" s="19" t="s">
        <v>1136</v>
      </c>
    </row>
    <row r="43" spans="1:5" s="15" customFormat="1">
      <c r="A43" s="4" t="s">
        <v>166</v>
      </c>
      <c r="B43" s="6" t="s">
        <v>3</v>
      </c>
      <c r="C43" s="5" t="s">
        <v>1093</v>
      </c>
      <c r="D43" s="5" t="s">
        <v>168</v>
      </c>
      <c r="E43" s="6" t="s">
        <v>167</v>
      </c>
    </row>
    <row r="44" spans="1:5" s="15" customFormat="1">
      <c r="A44" s="16" t="s">
        <v>1140</v>
      </c>
      <c r="B44" s="19" t="s">
        <v>3</v>
      </c>
      <c r="C44" s="17">
        <v>1</v>
      </c>
      <c r="D44" s="17" t="s">
        <v>168</v>
      </c>
      <c r="E44" s="36" t="s">
        <v>1141</v>
      </c>
    </row>
    <row r="45" spans="1:5" s="15" customFormat="1">
      <c r="A45" s="16" t="s">
        <v>182</v>
      </c>
      <c r="B45" s="19" t="s">
        <v>3</v>
      </c>
      <c r="C45" s="17" t="s">
        <v>1098</v>
      </c>
      <c r="D45" s="17" t="s">
        <v>5</v>
      </c>
      <c r="E45" s="36" t="s">
        <v>1123</v>
      </c>
    </row>
    <row r="46" spans="1:5" s="15" customFormat="1">
      <c r="A46" s="4" t="s">
        <v>174</v>
      </c>
      <c r="B46" s="4" t="s">
        <v>3</v>
      </c>
      <c r="C46" s="5" t="s">
        <v>1095</v>
      </c>
      <c r="D46" s="5" t="s">
        <v>168</v>
      </c>
      <c r="E46" s="36" t="s">
        <v>590</v>
      </c>
    </row>
    <row r="47" spans="1:5" s="15" customFormat="1">
      <c r="A47" s="16" t="s">
        <v>598</v>
      </c>
      <c r="B47" s="19" t="s">
        <v>3</v>
      </c>
      <c r="C47" s="17" t="s">
        <v>1095</v>
      </c>
      <c r="D47" s="17" t="s">
        <v>168</v>
      </c>
      <c r="E47" s="36" t="s">
        <v>593</v>
      </c>
    </row>
    <row r="48" spans="1:5" s="15" customFormat="1">
      <c r="A48" s="4" t="s">
        <v>183</v>
      </c>
      <c r="B48" s="4" t="s">
        <v>3</v>
      </c>
      <c r="C48" s="5" t="s">
        <v>1095</v>
      </c>
      <c r="D48" s="5" t="s">
        <v>168</v>
      </c>
      <c r="E48" s="36" t="s">
        <v>594</v>
      </c>
    </row>
    <row r="49" spans="1:5" s="15" customFormat="1">
      <c r="A49" s="16" t="s">
        <v>599</v>
      </c>
      <c r="B49" s="19" t="s">
        <v>3</v>
      </c>
      <c r="C49" s="17" t="s">
        <v>1095</v>
      </c>
      <c r="D49" s="17" t="s">
        <v>168</v>
      </c>
      <c r="E49" s="36" t="s">
        <v>1124</v>
      </c>
    </row>
    <row r="50" spans="1:5" s="15" customFormat="1" ht="14.25" customHeight="1">
      <c r="A50" s="4" t="s">
        <v>184</v>
      </c>
      <c r="B50" s="6" t="s">
        <v>3</v>
      </c>
      <c r="C50" s="5" t="s">
        <v>1095</v>
      </c>
      <c r="D50" s="5" t="s">
        <v>168</v>
      </c>
      <c r="E50" s="36" t="s">
        <v>1139</v>
      </c>
    </row>
    <row r="51" spans="1:5" s="15" customFormat="1">
      <c r="A51" s="16" t="s">
        <v>600</v>
      </c>
      <c r="B51" s="19" t="s">
        <v>3</v>
      </c>
      <c r="C51" s="17" t="s">
        <v>1095</v>
      </c>
      <c r="D51" s="17" t="s">
        <v>168</v>
      </c>
      <c r="E51" s="36" t="s">
        <v>595</v>
      </c>
    </row>
    <row r="52" spans="1:5" s="18" customFormat="1" ht="6" customHeight="1">
      <c r="A52" s="45"/>
      <c r="B52" s="35"/>
      <c r="C52" s="72"/>
      <c r="D52" s="72"/>
      <c r="E52" s="35"/>
    </row>
    <row r="53" spans="1:5" s="18" customFormat="1" ht="6.75" customHeight="1">
      <c r="A53" s="4"/>
      <c r="B53" s="6"/>
      <c r="C53" s="5"/>
      <c r="D53" s="5"/>
      <c r="E53" s="6"/>
    </row>
    <row r="54" spans="1:5" s="18" customFormat="1" ht="18" customHeight="1">
      <c r="A54" s="105" t="s">
        <v>830</v>
      </c>
      <c r="B54" s="103"/>
      <c r="C54" s="104"/>
      <c r="D54" s="104"/>
      <c r="E54" s="103"/>
    </row>
    <row r="55" spans="1:5" s="18" customFormat="1" ht="18" customHeight="1">
      <c r="A55" s="16" t="s">
        <v>185</v>
      </c>
      <c r="B55" s="19" t="s">
        <v>28</v>
      </c>
      <c r="C55" s="17" t="s">
        <v>1095</v>
      </c>
      <c r="D55" s="17" t="s">
        <v>168</v>
      </c>
      <c r="E55" s="36" t="s">
        <v>603</v>
      </c>
    </row>
    <row r="56" spans="1:5" s="18" customFormat="1" ht="18" customHeight="1">
      <c r="A56" s="45" t="s">
        <v>186</v>
      </c>
      <c r="B56" s="6" t="s">
        <v>28</v>
      </c>
      <c r="C56" s="5" t="s">
        <v>1095</v>
      </c>
      <c r="D56" s="5" t="s">
        <v>168</v>
      </c>
      <c r="E56" s="6" t="s">
        <v>596</v>
      </c>
    </row>
    <row r="57" spans="1:5" s="18" customFormat="1">
      <c r="A57" s="4" t="s">
        <v>187</v>
      </c>
      <c r="B57" s="6" t="s">
        <v>28</v>
      </c>
      <c r="C57" s="5" t="s">
        <v>1095</v>
      </c>
      <c r="D57" s="5" t="s">
        <v>168</v>
      </c>
      <c r="E57" s="6" t="s">
        <v>597</v>
      </c>
    </row>
    <row r="58" spans="1:5" s="15" customFormat="1">
      <c r="A58" s="16" t="s">
        <v>188</v>
      </c>
      <c r="B58" s="19" t="s">
        <v>28</v>
      </c>
      <c r="C58" s="17" t="s">
        <v>1095</v>
      </c>
      <c r="D58" s="17" t="s">
        <v>168</v>
      </c>
      <c r="E58" s="36" t="s">
        <v>604</v>
      </c>
    </row>
    <row r="59" spans="1:5" s="15" customFormat="1">
      <c r="A59" s="4" t="s">
        <v>189</v>
      </c>
      <c r="B59" s="6" t="s">
        <v>28</v>
      </c>
      <c r="C59" s="5" t="s">
        <v>1095</v>
      </c>
      <c r="D59" s="5" t="s">
        <v>168</v>
      </c>
      <c r="E59" s="6" t="s">
        <v>605</v>
      </c>
    </row>
    <row r="60" spans="1:5" s="15" customFormat="1">
      <c r="A60" s="16" t="s">
        <v>190</v>
      </c>
      <c r="B60" s="19" t="s">
        <v>28</v>
      </c>
      <c r="C60" s="17" t="s">
        <v>1095</v>
      </c>
      <c r="D60" s="17" t="s">
        <v>168</v>
      </c>
      <c r="E60" s="36" t="s">
        <v>606</v>
      </c>
    </row>
    <row r="61" spans="1:5" s="15" customFormat="1" ht="25.5">
      <c r="A61" s="4" t="s">
        <v>170</v>
      </c>
      <c r="B61" s="6" t="s">
        <v>28</v>
      </c>
      <c r="C61" s="5" t="s">
        <v>1104</v>
      </c>
      <c r="D61" s="5" t="s">
        <v>6</v>
      </c>
      <c r="E61" s="6" t="s">
        <v>1126</v>
      </c>
    </row>
    <row r="62" spans="1:5" s="15" customFormat="1">
      <c r="A62" s="16" t="s">
        <v>1125</v>
      </c>
      <c r="B62" s="19" t="s">
        <v>63</v>
      </c>
      <c r="C62" s="17" t="s">
        <v>1105</v>
      </c>
      <c r="D62" s="17" t="s">
        <v>168</v>
      </c>
      <c r="E62" s="19" t="s">
        <v>1143</v>
      </c>
    </row>
    <row r="63" spans="1:5" s="15" customFormat="1">
      <c r="A63" s="4" t="s">
        <v>584</v>
      </c>
      <c r="B63" s="6" t="s">
        <v>585</v>
      </c>
      <c r="C63" s="5" t="s">
        <v>1106</v>
      </c>
      <c r="D63" s="5" t="s">
        <v>214</v>
      </c>
      <c r="E63" s="6" t="s">
        <v>586</v>
      </c>
    </row>
    <row r="64" spans="1:5" s="15" customFormat="1">
      <c r="A64" s="16" t="s">
        <v>558</v>
      </c>
      <c r="B64" s="19" t="s">
        <v>93</v>
      </c>
      <c r="C64" s="17" t="s">
        <v>1095</v>
      </c>
      <c r="D64" s="17" t="s">
        <v>168</v>
      </c>
      <c r="E64" s="19" t="s">
        <v>1135</v>
      </c>
    </row>
    <row r="65" spans="1:5" s="15" customFormat="1" ht="7.5" customHeight="1">
      <c r="A65" s="4"/>
      <c r="B65" s="6"/>
      <c r="C65" s="5"/>
      <c r="D65" s="5"/>
      <c r="E65" s="6"/>
    </row>
    <row r="66" spans="1:5" s="15" customFormat="1" ht="5.25" customHeight="1" thickBot="1">
      <c r="A66" s="20"/>
      <c r="B66" s="20"/>
      <c r="C66" s="21"/>
      <c r="D66" s="21"/>
      <c r="E66" s="20"/>
    </row>
    <row r="67" spans="1:5" s="15" customFormat="1" ht="6.75" customHeight="1">
      <c r="C67" s="22"/>
      <c r="D67" s="22"/>
    </row>
    <row r="68" spans="1:5" s="15" customFormat="1" ht="14.25" customHeight="1">
      <c r="A68" s="345" t="s">
        <v>601</v>
      </c>
      <c r="B68" s="345"/>
      <c r="C68" s="345"/>
      <c r="D68" s="345"/>
      <c r="E68" s="345"/>
    </row>
    <row r="69" spans="1:5" s="15" customFormat="1" ht="6.75" customHeight="1">
      <c r="A69" s="234"/>
      <c r="B69" s="234"/>
      <c r="C69" s="234"/>
      <c r="D69" s="234"/>
      <c r="E69" s="234"/>
    </row>
    <row r="70" spans="1:5">
      <c r="A70" s="13" t="s">
        <v>452</v>
      </c>
    </row>
    <row r="71" spans="1:5">
      <c r="A71" s="41" t="s">
        <v>450</v>
      </c>
    </row>
    <row r="72" spans="1:5">
      <c r="A72" s="41" t="s">
        <v>451</v>
      </c>
    </row>
    <row r="73" spans="1:5" ht="7.5" customHeight="1"/>
  </sheetData>
  <mergeCells count="2">
    <mergeCell ref="A1:E1"/>
    <mergeCell ref="A68:E68"/>
  </mergeCells>
  <printOptions horizontalCentered="1"/>
  <pageMargins left="0.23622047244094491" right="0.23622047244094491" top="0.19685039370078741" bottom="0.19685039370078741" header="0.19685039370078741" footer="0.19685039370078741"/>
  <pageSetup paperSize="11" scale="63" fitToHeight="0" orientation="landscape" r:id="rId1"/>
  <headerFooter differentFirst="1">
    <oddFooter>&amp;C&amp;10Page &amp;P/&amp;N</oddFooter>
  </headerFooter>
  <rowBreaks count="3" manualBreakCount="3">
    <brk id="30" max="4" man="1"/>
    <brk id="53" max="4" man="1"/>
    <brk id="66" max="4" man="1"/>
  </rowBreaks>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72"/>
  <sheetViews>
    <sheetView showGridLines="0" view="pageBreakPreview" zoomScaleNormal="100" zoomScaleSheetLayoutView="100" workbookViewId="0">
      <selection activeCell="J50" sqref="J50"/>
    </sheetView>
  </sheetViews>
  <sheetFormatPr baseColWidth="10" defaultColWidth="9.140625" defaultRowHeight="12.75"/>
  <cols>
    <col min="1" max="1" width="2.5703125" style="148" customWidth="1"/>
    <col min="2" max="2" width="1.140625" style="148" customWidth="1"/>
    <col min="3" max="3" width="3.42578125" style="148" customWidth="1"/>
    <col min="4" max="4" width="84.42578125" style="148" customWidth="1"/>
    <col min="5" max="5" width="1.42578125" style="148" customWidth="1"/>
    <col min="6" max="6" width="20" style="149" customWidth="1"/>
    <col min="7" max="7" width="2.28515625" style="150" customWidth="1"/>
    <col min="8" max="16384" width="9.140625" style="148"/>
  </cols>
  <sheetData>
    <row r="1" spans="1:10" s="142" customFormat="1" ht="35.25" customHeight="1">
      <c r="A1" s="346" t="s">
        <v>966</v>
      </c>
      <c r="B1" s="346"/>
      <c r="C1" s="346"/>
      <c r="D1" s="346"/>
      <c r="E1" s="346"/>
      <c r="F1" s="346"/>
      <c r="G1" s="346"/>
    </row>
    <row r="2" spans="1:10" s="145" customFormat="1" ht="13.5">
      <c r="A2" s="143"/>
      <c r="B2" s="144" t="s">
        <v>1144</v>
      </c>
      <c r="F2" s="146"/>
      <c r="G2" s="147"/>
    </row>
    <row r="3" spans="1:10" ht="5.25" customHeight="1"/>
    <row r="4" spans="1:10" ht="15.75">
      <c r="A4" s="151"/>
      <c r="B4" s="151" t="s">
        <v>1551</v>
      </c>
      <c r="C4" s="151"/>
      <c r="D4" s="151"/>
      <c r="E4" s="151"/>
      <c r="F4" s="151"/>
      <c r="G4" s="151"/>
    </row>
    <row r="5" spans="1:10" ht="5.25" customHeight="1"/>
    <row r="6" spans="1:10" s="152" customFormat="1">
      <c r="C6" s="150" t="s">
        <v>967</v>
      </c>
      <c r="F6" s="153" t="s">
        <v>968</v>
      </c>
      <c r="I6" s="154"/>
    </row>
    <row r="7" spans="1:10" s="152" customFormat="1" ht="2.25" customHeight="1">
      <c r="F7" s="155"/>
    </row>
    <row r="8" spans="1:10" s="152" customFormat="1" ht="2.25" customHeight="1">
      <c r="F8" s="156"/>
    </row>
    <row r="9" spans="1:10" s="157" customFormat="1">
      <c r="C9" s="158" t="s">
        <v>969</v>
      </c>
      <c r="D9" s="158"/>
      <c r="E9" s="158"/>
      <c r="F9" s="159">
        <v>60596</v>
      </c>
      <c r="I9" s="154"/>
    </row>
    <row r="10" spans="1:10" ht="6" customHeight="1">
      <c r="F10" s="160"/>
    </row>
    <row r="11" spans="1:10" s="157" customFormat="1">
      <c r="C11" s="158" t="s">
        <v>970</v>
      </c>
      <c r="D11" s="158"/>
      <c r="E11" s="158"/>
      <c r="F11" s="159">
        <v>9236</v>
      </c>
      <c r="I11" s="154"/>
    </row>
    <row r="12" spans="1:10" s="150" customFormat="1">
      <c r="D12" s="150" t="s">
        <v>971</v>
      </c>
      <c r="F12" s="161">
        <v>510</v>
      </c>
      <c r="H12" s="162"/>
      <c r="I12" s="154"/>
    </row>
    <row r="13" spans="1:10" ht="5.25" customHeight="1">
      <c r="F13" s="160"/>
      <c r="H13" s="150"/>
    </row>
    <row r="14" spans="1:10">
      <c r="D14" s="148" t="s">
        <v>972</v>
      </c>
      <c r="F14" s="160">
        <f>F16-F11</f>
        <v>-4110</v>
      </c>
      <c r="H14" s="163"/>
      <c r="I14" s="154"/>
    </row>
    <row r="15" spans="1:10" ht="4.5" customHeight="1">
      <c r="F15" s="160"/>
      <c r="G15" s="148"/>
    </row>
    <row r="16" spans="1:10" s="157" customFormat="1">
      <c r="C16" s="158" t="s">
        <v>973</v>
      </c>
      <c r="D16" s="158"/>
      <c r="E16" s="158"/>
      <c r="F16" s="159">
        <v>5126</v>
      </c>
      <c r="I16" s="154"/>
      <c r="J16" s="154"/>
    </row>
    <row r="17" spans="3:10" ht="3" customHeight="1">
      <c r="F17" s="160"/>
      <c r="G17" s="148"/>
    </row>
    <row r="18" spans="3:10">
      <c r="D18" s="164" t="s">
        <v>974</v>
      </c>
      <c r="E18" s="165"/>
      <c r="F18" s="226">
        <v>-223</v>
      </c>
      <c r="G18" s="148"/>
      <c r="J18" s="154"/>
    </row>
    <row r="19" spans="3:10">
      <c r="D19" s="164" t="s">
        <v>975</v>
      </c>
      <c r="F19" s="226">
        <v>-1798</v>
      </c>
      <c r="G19" s="148"/>
      <c r="J19" s="154"/>
    </row>
    <row r="20" spans="3:10">
      <c r="D20" s="148" t="s">
        <v>976</v>
      </c>
      <c r="F20" s="226">
        <v>-162</v>
      </c>
      <c r="G20" s="148"/>
      <c r="J20" s="154"/>
    </row>
    <row r="21" spans="3:10">
      <c r="D21" s="148" t="s">
        <v>977</v>
      </c>
      <c r="F21" s="226">
        <v>-297</v>
      </c>
      <c r="G21" s="148"/>
      <c r="J21" s="154"/>
    </row>
    <row r="22" spans="3:10" ht="6" customHeight="1">
      <c r="F22" s="227"/>
      <c r="G22" s="148"/>
    </row>
    <row r="23" spans="3:10" s="157" customFormat="1">
      <c r="C23" s="158" t="s">
        <v>978</v>
      </c>
      <c r="D23" s="158"/>
      <c r="E23" s="158"/>
      <c r="F23" s="228">
        <v>2645</v>
      </c>
      <c r="I23" s="154"/>
      <c r="J23" s="154"/>
    </row>
    <row r="24" spans="3:10" ht="3" customHeight="1">
      <c r="F24" s="227"/>
      <c r="G24" s="148"/>
    </row>
    <row r="25" spans="3:10">
      <c r="D25" s="148" t="s">
        <v>979</v>
      </c>
      <c r="F25" s="226">
        <v>-1381</v>
      </c>
      <c r="G25" s="148"/>
      <c r="I25" s="154"/>
    </row>
    <row r="26" spans="3:10">
      <c r="D26" s="148" t="s">
        <v>980</v>
      </c>
      <c r="F26" s="226">
        <v>-704</v>
      </c>
      <c r="G26" s="148"/>
      <c r="I26" s="154"/>
    </row>
    <row r="27" spans="3:10">
      <c r="D27" s="148" t="s">
        <v>981</v>
      </c>
      <c r="F27" s="226">
        <v>-595</v>
      </c>
      <c r="G27" s="148"/>
      <c r="I27" s="154"/>
    </row>
    <row r="28" spans="3:10" ht="3" customHeight="1">
      <c r="F28" s="227"/>
      <c r="G28" s="148"/>
    </row>
    <row r="29" spans="3:10" s="157" customFormat="1">
      <c r="C29" s="158" t="s">
        <v>982</v>
      </c>
      <c r="D29" s="158"/>
      <c r="E29" s="158"/>
      <c r="F29" s="228">
        <v>1033</v>
      </c>
      <c r="I29" s="154"/>
    </row>
    <row r="30" spans="3:10" ht="3" customHeight="1">
      <c r="F30" s="227"/>
      <c r="G30" s="148"/>
    </row>
    <row r="31" spans="3:10">
      <c r="D31" s="166" t="s">
        <v>983</v>
      </c>
      <c r="E31" s="166"/>
      <c r="F31" s="226">
        <f>-F18</f>
        <v>223</v>
      </c>
      <c r="G31" s="148"/>
      <c r="I31" s="154"/>
      <c r="J31" s="167"/>
    </row>
    <row r="32" spans="3:10">
      <c r="D32" s="148" t="s">
        <v>984</v>
      </c>
      <c r="F32" s="226">
        <f>-F19</f>
        <v>1798</v>
      </c>
      <c r="G32" s="148"/>
      <c r="I32" s="154"/>
    </row>
    <row r="33" spans="1:10">
      <c r="D33" s="148" t="s">
        <v>976</v>
      </c>
      <c r="F33" s="226">
        <f>-F20</f>
        <v>162</v>
      </c>
      <c r="G33" s="148"/>
      <c r="I33" s="154"/>
    </row>
    <row r="34" spans="1:10">
      <c r="D34" s="148" t="s">
        <v>985</v>
      </c>
      <c r="F34" s="226">
        <f>-F21</f>
        <v>297</v>
      </c>
      <c r="G34" s="148"/>
      <c r="I34" s="154"/>
      <c r="J34" s="167"/>
    </row>
    <row r="35" spans="1:10">
      <c r="D35" s="148" t="s">
        <v>986</v>
      </c>
      <c r="F35" s="226">
        <v>205</v>
      </c>
      <c r="G35" s="148"/>
      <c r="I35" s="154"/>
      <c r="J35" s="167"/>
    </row>
    <row r="36" spans="1:10">
      <c r="D36" s="148" t="s">
        <v>987</v>
      </c>
      <c r="F36" s="226">
        <v>149</v>
      </c>
      <c r="G36" s="148"/>
      <c r="I36" s="154"/>
      <c r="J36" s="167"/>
    </row>
    <row r="37" spans="1:10">
      <c r="D37" s="164" t="s">
        <v>988</v>
      </c>
      <c r="F37" s="226">
        <v>-147</v>
      </c>
      <c r="G37" s="148"/>
      <c r="I37" s="154"/>
    </row>
    <row r="38" spans="1:10">
      <c r="D38" s="148" t="s">
        <v>989</v>
      </c>
      <c r="F38" s="226">
        <v>-219</v>
      </c>
      <c r="G38" s="148"/>
      <c r="I38" s="154"/>
    </row>
    <row r="39" spans="1:10">
      <c r="D39" s="148" t="s">
        <v>1548</v>
      </c>
      <c r="F39" s="226">
        <v>-1078</v>
      </c>
      <c r="G39" s="148"/>
      <c r="I39" s="154"/>
      <c r="J39" s="167"/>
    </row>
    <row r="40" spans="1:10" ht="5.25" customHeight="1">
      <c r="F40" s="229"/>
      <c r="G40" s="148"/>
    </row>
    <row r="41" spans="1:10" s="157" customFormat="1">
      <c r="C41" s="158" t="s">
        <v>990</v>
      </c>
      <c r="D41" s="158"/>
      <c r="E41" s="158"/>
      <c r="F41" s="228">
        <v>2425</v>
      </c>
      <c r="I41" s="154"/>
    </row>
    <row r="42" spans="1:10" ht="8.25" customHeight="1">
      <c r="F42" s="160"/>
    </row>
    <row r="43" spans="1:10" ht="15.75">
      <c r="A43" s="94"/>
      <c r="B43" s="94" t="s">
        <v>1552</v>
      </c>
      <c r="C43" s="94"/>
      <c r="D43" s="94"/>
      <c r="E43" s="94"/>
      <c r="F43" s="94"/>
      <c r="G43" s="94"/>
    </row>
    <row r="44" spans="1:10" ht="6.75" customHeight="1">
      <c r="F44" s="160"/>
    </row>
    <row r="45" spans="1:10" s="152" customFormat="1">
      <c r="C45" s="150" t="s">
        <v>967</v>
      </c>
      <c r="F45" s="153" t="s">
        <v>991</v>
      </c>
    </row>
    <row r="46" spans="1:10" s="152" customFormat="1" ht="5.25" customHeight="1">
      <c r="F46" s="155"/>
    </row>
    <row r="47" spans="1:10">
      <c r="D47" s="148" t="s">
        <v>992</v>
      </c>
      <c r="F47" s="230">
        <v>2589</v>
      </c>
    </row>
    <row r="48" spans="1:10">
      <c r="D48" s="148" t="s">
        <v>993</v>
      </c>
      <c r="F48" s="230">
        <v>3613</v>
      </c>
    </row>
    <row r="49" spans="1:9">
      <c r="D49" s="148" t="s">
        <v>994</v>
      </c>
      <c r="F49" s="230">
        <v>1967</v>
      </c>
    </row>
    <row r="50" spans="1:9" s="152" customFormat="1" ht="7.5" customHeight="1">
      <c r="F50" s="231"/>
    </row>
    <row r="51" spans="1:9" s="157" customFormat="1">
      <c r="C51" s="158" t="s">
        <v>995</v>
      </c>
      <c r="D51" s="158"/>
      <c r="E51" s="158"/>
      <c r="F51" s="232">
        <f>SUM(F47:F49)</f>
        <v>8169</v>
      </c>
    </row>
    <row r="52" spans="1:9" ht="5.25" customHeight="1">
      <c r="F52" s="227"/>
    </row>
    <row r="53" spans="1:9" ht="8.25" customHeight="1">
      <c r="F53" s="160"/>
      <c r="G53" s="148"/>
    </row>
    <row r="54" spans="1:9" ht="15.75">
      <c r="A54" s="151"/>
      <c r="B54" s="151" t="s">
        <v>1553</v>
      </c>
      <c r="C54" s="151"/>
      <c r="D54" s="151"/>
      <c r="E54" s="151"/>
      <c r="F54" s="151"/>
      <c r="G54" s="151"/>
    </row>
    <row r="55" spans="1:9" ht="4.5" customHeight="1">
      <c r="G55" s="148"/>
    </row>
    <row r="56" spans="1:9" s="152" customFormat="1" ht="25.5">
      <c r="C56" s="150" t="s">
        <v>967</v>
      </c>
      <c r="F56" s="153" t="s">
        <v>996</v>
      </c>
      <c r="G56" s="148"/>
    </row>
    <row r="57" spans="1:9" s="157" customFormat="1">
      <c r="C57" s="158" t="s">
        <v>995</v>
      </c>
      <c r="D57" s="158"/>
      <c r="E57" s="152"/>
      <c r="F57" s="228">
        <v>51412</v>
      </c>
      <c r="G57" s="148"/>
      <c r="I57" s="154"/>
    </row>
    <row r="58" spans="1:9" s="157" customFormat="1">
      <c r="D58" s="168" t="s">
        <v>3</v>
      </c>
      <c r="E58" s="152"/>
      <c r="F58" s="235">
        <v>31916</v>
      </c>
      <c r="G58" s="148"/>
      <c r="I58" s="154"/>
    </row>
    <row r="59" spans="1:9" s="157" customFormat="1">
      <c r="D59" s="169" t="s">
        <v>11</v>
      </c>
      <c r="E59" s="152"/>
      <c r="F59" s="236">
        <v>-3759</v>
      </c>
      <c r="G59" s="148"/>
      <c r="I59" s="154"/>
    </row>
    <row r="60" spans="1:9" s="157" customFormat="1">
      <c r="D60" s="169" t="s">
        <v>1043</v>
      </c>
      <c r="E60" s="152"/>
      <c r="F60" s="236">
        <v>5092</v>
      </c>
      <c r="G60" s="148"/>
      <c r="I60" s="154"/>
    </row>
    <row r="61" spans="1:9" s="157" customFormat="1">
      <c r="D61" s="169" t="s">
        <v>997</v>
      </c>
      <c r="E61" s="152"/>
      <c r="F61" s="236">
        <v>2218</v>
      </c>
      <c r="G61" s="148"/>
      <c r="I61" s="154"/>
    </row>
    <row r="62" spans="1:9" s="157" customFormat="1">
      <c r="D62" s="169" t="s">
        <v>79</v>
      </c>
      <c r="E62" s="152"/>
      <c r="F62" s="236">
        <v>2494</v>
      </c>
      <c r="G62" s="148"/>
      <c r="I62" s="154"/>
    </row>
    <row r="63" spans="1:9" s="157" customFormat="1">
      <c r="D63" s="169" t="s">
        <v>998</v>
      </c>
      <c r="E63" s="152"/>
      <c r="F63" s="236">
        <v>3170</v>
      </c>
      <c r="G63" s="148"/>
      <c r="I63" s="154"/>
    </row>
    <row r="64" spans="1:9" s="157" customFormat="1">
      <c r="D64" s="169" t="s">
        <v>999</v>
      </c>
      <c r="E64" s="152"/>
      <c r="F64" s="236">
        <v>9897</v>
      </c>
      <c r="G64" s="148"/>
      <c r="I64" s="154"/>
    </row>
    <row r="65" spans="3:9" s="157" customFormat="1">
      <c r="D65" s="169" t="s">
        <v>1000</v>
      </c>
      <c r="E65" s="152"/>
      <c r="F65" s="236">
        <v>383</v>
      </c>
      <c r="G65" s="148"/>
      <c r="I65" s="154"/>
    </row>
    <row r="66" spans="3:9" s="157" customFormat="1">
      <c r="D66" s="165"/>
      <c r="E66" s="152"/>
      <c r="F66" s="170"/>
      <c r="G66" s="148"/>
      <c r="I66" s="154"/>
    </row>
    <row r="67" spans="3:9" s="152" customFormat="1">
      <c r="C67" s="150" t="s">
        <v>967</v>
      </c>
      <c r="F67" s="171" t="s">
        <v>969</v>
      </c>
      <c r="G67" s="148"/>
    </row>
    <row r="68" spans="3:9" s="157" customFormat="1">
      <c r="C68" s="158" t="s">
        <v>995</v>
      </c>
      <c r="D68" s="158"/>
      <c r="E68" s="152"/>
      <c r="F68" s="159">
        <v>60596</v>
      </c>
      <c r="G68" s="148"/>
      <c r="I68" s="154"/>
    </row>
    <row r="69" spans="3:9" s="157" customFormat="1">
      <c r="D69" s="168" t="s">
        <v>3</v>
      </c>
      <c r="E69" s="152"/>
      <c r="F69" s="235">
        <v>30895</v>
      </c>
      <c r="G69" s="148"/>
      <c r="I69" s="154"/>
    </row>
    <row r="70" spans="3:9" s="157" customFormat="1">
      <c r="D70" s="169" t="s">
        <v>11</v>
      </c>
      <c r="E70" s="152"/>
      <c r="F70" s="236">
        <v>6690</v>
      </c>
      <c r="G70" s="148"/>
      <c r="I70" s="154"/>
    </row>
    <row r="71" spans="3:9" s="157" customFormat="1">
      <c r="D71" s="169" t="s">
        <v>1043</v>
      </c>
      <c r="E71" s="152"/>
      <c r="F71" s="236">
        <v>9527</v>
      </c>
      <c r="G71" s="148"/>
      <c r="I71" s="154"/>
    </row>
    <row r="72" spans="3:9" s="157" customFormat="1">
      <c r="D72" s="169" t="s">
        <v>997</v>
      </c>
      <c r="E72" s="152"/>
      <c r="F72" s="236">
        <v>1446</v>
      </c>
      <c r="G72" s="148"/>
      <c r="I72" s="154"/>
    </row>
    <row r="73" spans="3:9" s="157" customFormat="1">
      <c r="D73" s="169" t="s">
        <v>79</v>
      </c>
      <c r="E73" s="152"/>
      <c r="F73" s="236">
        <v>3383</v>
      </c>
      <c r="G73" s="148"/>
      <c r="I73" s="154"/>
    </row>
    <row r="74" spans="3:9" s="157" customFormat="1">
      <c r="D74" s="169" t="s">
        <v>999</v>
      </c>
      <c r="E74" s="152"/>
      <c r="F74" s="236">
        <v>4639</v>
      </c>
      <c r="G74" s="148"/>
      <c r="I74" s="154"/>
    </row>
    <row r="75" spans="3:9" s="157" customFormat="1">
      <c r="D75" s="169" t="s">
        <v>998</v>
      </c>
      <c r="E75" s="152"/>
      <c r="F75" s="236">
        <v>3836</v>
      </c>
      <c r="G75" s="148"/>
      <c r="H75" s="148"/>
      <c r="I75" s="154"/>
    </row>
    <row r="76" spans="3:9" s="157" customFormat="1">
      <c r="D76" s="169" t="s">
        <v>1000</v>
      </c>
      <c r="E76" s="152"/>
      <c r="F76" s="236">
        <v>178</v>
      </c>
      <c r="G76" s="148"/>
      <c r="H76" s="148"/>
      <c r="I76" s="154"/>
    </row>
    <row r="77" spans="3:9" s="157" customFormat="1">
      <c r="E77" s="152"/>
      <c r="G77" s="148"/>
    </row>
    <row r="78" spans="3:9" ht="6.75" customHeight="1">
      <c r="F78" s="160"/>
      <c r="G78" s="148"/>
    </row>
    <row r="79" spans="3:9">
      <c r="F79" s="160"/>
      <c r="G79" s="148"/>
    </row>
    <row r="80" spans="3:9">
      <c r="F80" s="160"/>
      <c r="G80" s="172"/>
    </row>
    <row r="81" spans="6:7">
      <c r="F81" s="160"/>
      <c r="G81" s="172"/>
    </row>
    <row r="82" spans="6:7">
      <c r="F82" s="160"/>
      <c r="G82" s="172"/>
    </row>
    <row r="83" spans="6:7">
      <c r="F83" s="160"/>
      <c r="G83" s="172"/>
    </row>
    <row r="84" spans="6:7">
      <c r="F84" s="160"/>
      <c r="G84" s="172"/>
    </row>
    <row r="85" spans="6:7">
      <c r="F85" s="160"/>
      <c r="G85" s="172"/>
    </row>
    <row r="86" spans="6:7">
      <c r="F86" s="160"/>
      <c r="G86" s="172"/>
    </row>
    <row r="87" spans="6:7">
      <c r="F87" s="160"/>
      <c r="G87" s="172"/>
    </row>
    <row r="88" spans="6:7">
      <c r="F88" s="160"/>
      <c r="G88" s="172"/>
    </row>
    <row r="89" spans="6:7">
      <c r="F89" s="160"/>
      <c r="G89" s="172"/>
    </row>
    <row r="90" spans="6:7">
      <c r="F90" s="160"/>
      <c r="G90" s="172"/>
    </row>
    <row r="91" spans="6:7">
      <c r="F91" s="160"/>
      <c r="G91" s="172"/>
    </row>
    <row r="92" spans="6:7">
      <c r="F92" s="160"/>
      <c r="G92" s="172"/>
    </row>
    <row r="93" spans="6:7">
      <c r="F93" s="160"/>
      <c r="G93" s="172"/>
    </row>
    <row r="94" spans="6:7">
      <c r="F94" s="160"/>
      <c r="G94" s="172"/>
    </row>
    <row r="95" spans="6:7">
      <c r="F95" s="160"/>
      <c r="G95" s="172"/>
    </row>
    <row r="96" spans="6:7">
      <c r="F96" s="160"/>
      <c r="G96" s="172"/>
    </row>
    <row r="97" spans="6:7">
      <c r="F97" s="160"/>
      <c r="G97" s="172"/>
    </row>
    <row r="98" spans="6:7">
      <c r="F98" s="160"/>
      <c r="G98" s="172"/>
    </row>
    <row r="99" spans="6:7">
      <c r="F99" s="160"/>
      <c r="G99" s="172"/>
    </row>
    <row r="100" spans="6:7">
      <c r="F100" s="160"/>
      <c r="G100" s="172"/>
    </row>
    <row r="101" spans="6:7">
      <c r="F101" s="160"/>
      <c r="G101" s="172"/>
    </row>
    <row r="102" spans="6:7">
      <c r="F102" s="160"/>
      <c r="G102" s="172"/>
    </row>
    <row r="103" spans="6:7">
      <c r="F103" s="160"/>
      <c r="G103" s="172"/>
    </row>
    <row r="104" spans="6:7">
      <c r="F104" s="160"/>
      <c r="G104" s="172"/>
    </row>
    <row r="105" spans="6:7">
      <c r="F105" s="160"/>
      <c r="G105" s="172"/>
    </row>
    <row r="106" spans="6:7">
      <c r="F106" s="160"/>
      <c r="G106" s="172"/>
    </row>
    <row r="107" spans="6:7">
      <c r="F107" s="160"/>
      <c r="G107" s="172"/>
    </row>
    <row r="108" spans="6:7">
      <c r="F108" s="160"/>
      <c r="G108" s="172"/>
    </row>
    <row r="109" spans="6:7">
      <c r="F109" s="160"/>
      <c r="G109" s="172"/>
    </row>
    <row r="110" spans="6:7">
      <c r="F110" s="160"/>
      <c r="G110" s="172"/>
    </row>
    <row r="111" spans="6:7">
      <c r="F111" s="160"/>
      <c r="G111" s="172"/>
    </row>
    <row r="112" spans="6:7">
      <c r="F112" s="160"/>
      <c r="G112" s="172"/>
    </row>
    <row r="113" spans="6:7">
      <c r="F113" s="160"/>
      <c r="G113" s="172"/>
    </row>
    <row r="114" spans="6:7">
      <c r="F114" s="160"/>
      <c r="G114" s="172"/>
    </row>
    <row r="115" spans="6:7">
      <c r="F115" s="160"/>
      <c r="G115" s="172"/>
    </row>
    <row r="116" spans="6:7">
      <c r="F116" s="160"/>
      <c r="G116" s="172"/>
    </row>
    <row r="117" spans="6:7">
      <c r="F117" s="160"/>
      <c r="G117" s="172"/>
    </row>
    <row r="118" spans="6:7">
      <c r="F118" s="160"/>
      <c r="G118" s="172"/>
    </row>
    <row r="119" spans="6:7">
      <c r="F119" s="160"/>
      <c r="G119" s="172"/>
    </row>
    <row r="120" spans="6:7">
      <c r="F120" s="160"/>
      <c r="G120" s="172"/>
    </row>
    <row r="121" spans="6:7">
      <c r="F121" s="160"/>
      <c r="G121" s="172"/>
    </row>
    <row r="122" spans="6:7">
      <c r="F122" s="160"/>
      <c r="G122" s="172"/>
    </row>
    <row r="123" spans="6:7">
      <c r="F123" s="160"/>
      <c r="G123" s="172"/>
    </row>
    <row r="124" spans="6:7">
      <c r="F124" s="160"/>
      <c r="G124" s="172"/>
    </row>
    <row r="125" spans="6:7">
      <c r="F125" s="160"/>
      <c r="G125" s="172"/>
    </row>
    <row r="126" spans="6:7">
      <c r="F126" s="160"/>
      <c r="G126" s="172"/>
    </row>
    <row r="127" spans="6:7">
      <c r="F127" s="160"/>
      <c r="G127" s="172"/>
    </row>
    <row r="128" spans="6:7">
      <c r="F128" s="160"/>
      <c r="G128" s="172"/>
    </row>
    <row r="129" spans="6:7">
      <c r="F129" s="160"/>
      <c r="G129" s="172"/>
    </row>
    <row r="130" spans="6:7">
      <c r="F130" s="160"/>
      <c r="G130" s="172"/>
    </row>
    <row r="131" spans="6:7">
      <c r="F131" s="160"/>
      <c r="G131" s="172"/>
    </row>
    <row r="132" spans="6:7">
      <c r="F132" s="160"/>
      <c r="G132" s="172"/>
    </row>
    <row r="133" spans="6:7">
      <c r="F133" s="160"/>
      <c r="G133" s="172"/>
    </row>
    <row r="134" spans="6:7">
      <c r="F134" s="160"/>
      <c r="G134" s="172"/>
    </row>
    <row r="135" spans="6:7">
      <c r="F135" s="160"/>
      <c r="G135" s="172"/>
    </row>
    <row r="136" spans="6:7">
      <c r="F136" s="160"/>
      <c r="G136" s="172"/>
    </row>
    <row r="137" spans="6:7">
      <c r="F137" s="160"/>
      <c r="G137" s="172"/>
    </row>
    <row r="138" spans="6:7">
      <c r="F138" s="160"/>
      <c r="G138" s="172"/>
    </row>
    <row r="139" spans="6:7">
      <c r="F139" s="160"/>
      <c r="G139" s="172"/>
    </row>
    <row r="140" spans="6:7">
      <c r="F140" s="160"/>
      <c r="G140" s="172"/>
    </row>
    <row r="141" spans="6:7">
      <c r="F141" s="160"/>
      <c r="G141" s="172"/>
    </row>
    <row r="142" spans="6:7">
      <c r="F142" s="160"/>
      <c r="G142" s="172"/>
    </row>
    <row r="143" spans="6:7">
      <c r="F143" s="160"/>
      <c r="G143" s="172"/>
    </row>
    <row r="144" spans="6:7">
      <c r="F144" s="160"/>
      <c r="G144" s="172"/>
    </row>
    <row r="145" spans="6:7">
      <c r="F145" s="160"/>
      <c r="G145" s="172"/>
    </row>
    <row r="146" spans="6:7">
      <c r="F146" s="160"/>
      <c r="G146" s="172"/>
    </row>
    <row r="147" spans="6:7">
      <c r="F147" s="160"/>
      <c r="G147" s="172"/>
    </row>
    <row r="148" spans="6:7">
      <c r="F148" s="160"/>
      <c r="G148" s="172"/>
    </row>
    <row r="149" spans="6:7">
      <c r="F149" s="160"/>
      <c r="G149" s="172"/>
    </row>
    <row r="150" spans="6:7">
      <c r="F150" s="160"/>
      <c r="G150" s="172"/>
    </row>
    <row r="151" spans="6:7">
      <c r="F151" s="160"/>
      <c r="G151" s="172"/>
    </row>
    <row r="152" spans="6:7">
      <c r="F152" s="160"/>
      <c r="G152" s="172"/>
    </row>
    <row r="153" spans="6:7">
      <c r="F153" s="160"/>
      <c r="G153" s="172"/>
    </row>
    <row r="154" spans="6:7">
      <c r="F154" s="160"/>
      <c r="G154" s="172"/>
    </row>
    <row r="155" spans="6:7">
      <c r="F155" s="160"/>
      <c r="G155" s="172"/>
    </row>
    <row r="156" spans="6:7">
      <c r="F156" s="160"/>
      <c r="G156" s="172"/>
    </row>
    <row r="157" spans="6:7">
      <c r="F157" s="160"/>
      <c r="G157" s="172"/>
    </row>
    <row r="158" spans="6:7">
      <c r="F158" s="160"/>
      <c r="G158" s="172"/>
    </row>
    <row r="159" spans="6:7">
      <c r="F159" s="160"/>
      <c r="G159" s="172"/>
    </row>
    <row r="160" spans="6:7">
      <c r="F160" s="160"/>
      <c r="G160" s="172"/>
    </row>
    <row r="161" spans="6:7">
      <c r="F161" s="160"/>
      <c r="G161" s="172"/>
    </row>
    <row r="162" spans="6:7">
      <c r="F162" s="160"/>
      <c r="G162" s="172"/>
    </row>
    <row r="163" spans="6:7">
      <c r="F163" s="160"/>
      <c r="G163" s="172"/>
    </row>
    <row r="164" spans="6:7">
      <c r="F164" s="160"/>
      <c r="G164" s="172"/>
    </row>
    <row r="165" spans="6:7">
      <c r="F165" s="160"/>
      <c r="G165" s="172"/>
    </row>
    <row r="166" spans="6:7">
      <c r="F166" s="160"/>
      <c r="G166" s="172"/>
    </row>
    <row r="167" spans="6:7">
      <c r="F167" s="160"/>
      <c r="G167" s="172"/>
    </row>
    <row r="168" spans="6:7">
      <c r="F168" s="160"/>
      <c r="G168" s="172"/>
    </row>
    <row r="169" spans="6:7">
      <c r="F169" s="173"/>
      <c r="G169" s="174"/>
    </row>
    <row r="170" spans="6:7">
      <c r="F170" s="173"/>
      <c r="G170" s="174"/>
    </row>
    <row r="171" spans="6:7">
      <c r="F171" s="173"/>
      <c r="G171" s="174"/>
    </row>
    <row r="172" spans="6:7">
      <c r="F172" s="173"/>
      <c r="G172" s="174"/>
    </row>
  </sheetData>
  <mergeCells count="1">
    <mergeCell ref="A1:G1"/>
  </mergeCells>
  <printOptions horizontalCentered="1"/>
  <pageMargins left="0.23622047244094491" right="0.23622047244094491" top="0.19685039370078741" bottom="0.19685039370078741" header="0.19685039370078741" footer="0.19685039370078741"/>
  <pageSetup paperSize="11" scale="86" fitToHeight="0" orientation="landscape" r:id="rId1"/>
  <headerFooter differentFirst="1">
    <oddFooter>&amp;C&amp;10Page &amp;P/&amp;N</oddFooter>
  </headerFooter>
  <rowBreaks count="1" manualBreakCount="1">
    <brk id="42" max="6" man="1"/>
  </rowBreaks>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32"/>
  <sheetViews>
    <sheetView showGridLines="0" view="pageBreakPreview" zoomScale="85" zoomScaleNormal="85" zoomScaleSheetLayoutView="85" workbookViewId="0">
      <selection activeCell="B11" sqref="B11"/>
    </sheetView>
  </sheetViews>
  <sheetFormatPr baseColWidth="10" defaultColWidth="11.42578125" defaultRowHeight="15"/>
  <cols>
    <col min="1" max="1" width="3.42578125" customWidth="1"/>
    <col min="2" max="2" width="70.28515625" bestFit="1" customWidth="1"/>
    <col min="4" max="4" width="12.28515625" customWidth="1"/>
    <col min="5" max="5" width="12.42578125" customWidth="1"/>
    <col min="6" max="6" width="13" customWidth="1"/>
    <col min="7" max="7" width="13.85546875" customWidth="1"/>
    <col min="8" max="9" width="13.7109375" customWidth="1"/>
    <col min="10" max="10" width="3.42578125" customWidth="1"/>
    <col min="11" max="11" width="12.85546875" customWidth="1"/>
    <col min="12" max="12" width="13" customWidth="1"/>
    <col min="13" max="13" width="2.42578125" customWidth="1"/>
    <col min="14" max="14" width="10.140625" customWidth="1"/>
    <col min="15" max="20" width="6.85546875" customWidth="1"/>
  </cols>
  <sheetData>
    <row r="1" spans="1:20" s="1" customFormat="1" ht="48.75" customHeight="1">
      <c r="B1" s="347"/>
      <c r="C1" s="347"/>
      <c r="D1" s="347"/>
      <c r="E1" s="347"/>
      <c r="F1" s="347"/>
      <c r="G1" s="347"/>
      <c r="H1" s="347"/>
      <c r="I1" s="347"/>
      <c r="J1" s="347"/>
      <c r="K1" s="347"/>
      <c r="L1" s="347"/>
    </row>
    <row r="2" spans="1:20" s="11" customFormat="1" ht="29.25" customHeight="1">
      <c r="B2" s="144" t="s">
        <v>1144</v>
      </c>
      <c r="G2" s="175"/>
      <c r="H2" s="175"/>
      <c r="N2" s="176"/>
      <c r="O2" s="176"/>
      <c r="P2" s="176"/>
      <c r="Q2" s="176"/>
      <c r="R2" s="176"/>
    </row>
    <row r="3" spans="1:20" ht="15.75">
      <c r="A3" s="94"/>
      <c r="B3" s="94" t="s">
        <v>1554</v>
      </c>
      <c r="C3" s="94"/>
      <c r="D3" s="94"/>
      <c r="E3" s="94"/>
      <c r="F3" s="94"/>
      <c r="G3" s="94"/>
      <c r="H3" s="94"/>
      <c r="I3" s="94"/>
      <c r="J3" s="94"/>
      <c r="K3" s="11"/>
      <c r="L3" s="11"/>
    </row>
    <row r="4" spans="1:20">
      <c r="B4" s="177"/>
      <c r="C4" s="348" t="s">
        <v>1001</v>
      </c>
      <c r="D4" s="348"/>
      <c r="E4" s="348"/>
      <c r="F4" s="348"/>
      <c r="G4" s="178"/>
      <c r="H4" s="348" t="s">
        <v>1002</v>
      </c>
      <c r="I4" s="348"/>
      <c r="J4" s="11"/>
      <c r="K4" s="11"/>
      <c r="L4" s="11"/>
    </row>
    <row r="5" spans="1:20" ht="10.5" customHeight="1" thickBot="1">
      <c r="A5" s="11"/>
      <c r="B5" s="11"/>
      <c r="C5" s="179"/>
      <c r="D5" s="179"/>
      <c r="E5" s="179"/>
      <c r="F5" s="179"/>
      <c r="G5" s="179"/>
      <c r="H5" s="179"/>
      <c r="I5" s="179"/>
      <c r="J5" s="180"/>
      <c r="K5" s="11"/>
      <c r="L5" s="11"/>
      <c r="O5" s="176"/>
    </row>
    <row r="6" spans="1:20" ht="78.75" customHeight="1" thickBot="1">
      <c r="B6" s="181" t="s">
        <v>967</v>
      </c>
      <c r="C6" s="182" t="s">
        <v>969</v>
      </c>
      <c r="D6" s="182" t="s">
        <v>1003</v>
      </c>
      <c r="E6" s="182" t="s">
        <v>972</v>
      </c>
      <c r="F6" s="182" t="s">
        <v>1113</v>
      </c>
      <c r="H6" s="183" t="s">
        <v>1004</v>
      </c>
      <c r="I6" s="183" t="s">
        <v>981</v>
      </c>
      <c r="O6" s="176"/>
      <c r="P6" s="176"/>
      <c r="Q6" s="176"/>
      <c r="R6" s="176"/>
      <c r="T6" s="176"/>
    </row>
    <row r="7" spans="1:20" s="184" customFormat="1" ht="18" customHeight="1" thickBot="1">
      <c r="B7" s="185" t="s">
        <v>1005</v>
      </c>
      <c r="C7" s="186">
        <v>60696</v>
      </c>
      <c r="D7" s="186">
        <v>9236</v>
      </c>
      <c r="E7" s="186">
        <f>D7-F7</f>
        <v>4110</v>
      </c>
      <c r="F7" s="186">
        <v>5126</v>
      </c>
      <c r="H7" s="187">
        <v>361</v>
      </c>
      <c r="I7" s="187">
        <v>572</v>
      </c>
      <c r="N7" s="176"/>
      <c r="O7" s="176"/>
      <c r="P7" s="176"/>
      <c r="Q7" s="176"/>
      <c r="R7" s="176"/>
      <c r="S7" s="176"/>
      <c r="T7" s="176"/>
    </row>
    <row r="8" spans="1:20">
      <c r="A8" s="188"/>
      <c r="B8" s="190" t="s">
        <v>79</v>
      </c>
      <c r="C8" s="191">
        <v>3383</v>
      </c>
      <c r="D8" s="191">
        <v>224</v>
      </c>
      <c r="E8" s="192">
        <f>D8-F8</f>
        <v>73</v>
      </c>
      <c r="F8" s="192">
        <v>151</v>
      </c>
      <c r="H8" s="191">
        <v>75</v>
      </c>
      <c r="I8" s="192">
        <v>12</v>
      </c>
      <c r="J8" s="189"/>
      <c r="N8" s="176"/>
      <c r="O8" s="193"/>
    </row>
    <row r="9" spans="1:20">
      <c r="A9" s="188"/>
      <c r="B9" s="190" t="s">
        <v>898</v>
      </c>
      <c r="C9" s="191">
        <v>4639</v>
      </c>
      <c r="D9" s="191">
        <v>1775</v>
      </c>
      <c r="E9" s="192">
        <f t="shared" ref="E9:E16" si="0">D9-F9</f>
        <v>420</v>
      </c>
      <c r="F9" s="192">
        <v>1355</v>
      </c>
      <c r="H9" s="191">
        <v>-25</v>
      </c>
      <c r="I9" s="192">
        <v>274</v>
      </c>
      <c r="J9" s="189"/>
      <c r="N9" s="176"/>
      <c r="O9" s="176"/>
      <c r="P9" s="176"/>
      <c r="Q9" s="176"/>
      <c r="R9" s="176"/>
      <c r="S9" s="176"/>
      <c r="T9" s="176"/>
    </row>
    <row r="10" spans="1:20">
      <c r="A10" s="188"/>
      <c r="B10" s="190" t="s">
        <v>1044</v>
      </c>
      <c r="C10" s="191">
        <v>4014</v>
      </c>
      <c r="D10" s="191">
        <v>1122</v>
      </c>
      <c r="E10" s="192">
        <f t="shared" si="0"/>
        <v>229</v>
      </c>
      <c r="F10" s="192">
        <v>893</v>
      </c>
      <c r="H10" s="191">
        <v>166</v>
      </c>
      <c r="I10" s="192">
        <v>140</v>
      </c>
      <c r="J10" s="189"/>
      <c r="O10" s="194"/>
    </row>
    <row r="11" spans="1:20">
      <c r="A11" s="188"/>
      <c r="B11" s="190" t="s">
        <v>829</v>
      </c>
      <c r="C11" s="191">
        <v>6690</v>
      </c>
      <c r="D11" s="191">
        <v>-186</v>
      </c>
      <c r="E11" s="192">
        <f t="shared" si="0"/>
        <v>579</v>
      </c>
      <c r="F11" s="192">
        <v>-765</v>
      </c>
      <c r="H11" s="191">
        <v>7</v>
      </c>
      <c r="I11" s="192">
        <v>1</v>
      </c>
      <c r="J11" s="189"/>
      <c r="O11" s="194"/>
    </row>
    <row r="12" spans="1:20">
      <c r="A12" s="188"/>
      <c r="B12" s="190" t="s">
        <v>3</v>
      </c>
      <c r="C12" s="191">
        <v>15183</v>
      </c>
      <c r="D12" s="191">
        <v>1669</v>
      </c>
      <c r="E12" s="192">
        <f t="shared" si="0"/>
        <v>635</v>
      </c>
      <c r="F12" s="192">
        <v>1034</v>
      </c>
      <c r="H12" s="191">
        <v>1</v>
      </c>
      <c r="I12" s="192">
        <v>37</v>
      </c>
      <c r="J12" s="189"/>
      <c r="O12" s="194"/>
    </row>
    <row r="13" spans="1:20">
      <c r="A13" s="188"/>
      <c r="B13" s="190" t="s">
        <v>1045</v>
      </c>
      <c r="C13" s="191">
        <v>9527</v>
      </c>
      <c r="D13" s="191">
        <v>679</v>
      </c>
      <c r="E13" s="192">
        <f t="shared" si="0"/>
        <v>206</v>
      </c>
      <c r="F13" s="191">
        <v>473</v>
      </c>
      <c r="H13" s="192">
        <v>45</v>
      </c>
      <c r="I13" s="192">
        <v>54</v>
      </c>
      <c r="J13" s="189"/>
    </row>
    <row r="14" spans="1:20">
      <c r="A14" s="11"/>
      <c r="B14" s="195" t="s">
        <v>1046</v>
      </c>
      <c r="C14" s="191">
        <v>5694</v>
      </c>
      <c r="D14" s="191">
        <v>3499</v>
      </c>
      <c r="E14" s="192">
        <f t="shared" si="0"/>
        <v>1483</v>
      </c>
      <c r="F14" s="191">
        <v>2016</v>
      </c>
      <c r="H14" s="191">
        <v>12</v>
      </c>
      <c r="I14" s="192">
        <v>106</v>
      </c>
      <c r="J14" s="180"/>
    </row>
    <row r="15" spans="1:20">
      <c r="A15" s="11"/>
      <c r="B15" s="195" t="s">
        <v>1550</v>
      </c>
      <c r="C15" s="191">
        <v>6968</v>
      </c>
      <c r="D15" s="191">
        <v>240</v>
      </c>
      <c r="E15" s="192">
        <f t="shared" si="0"/>
        <v>41</v>
      </c>
      <c r="F15" s="191">
        <v>199</v>
      </c>
      <c r="H15" s="191">
        <v>-5</v>
      </c>
      <c r="I15" s="196">
        <v>2</v>
      </c>
    </row>
    <row r="16" spans="1:20">
      <c r="A16" s="11"/>
      <c r="B16" s="233" t="s">
        <v>1047</v>
      </c>
      <c r="C16" s="191">
        <v>4498</v>
      </c>
      <c r="D16" s="191">
        <v>213</v>
      </c>
      <c r="E16" s="192">
        <f t="shared" si="0"/>
        <v>445</v>
      </c>
      <c r="F16" s="191">
        <v>-232</v>
      </c>
      <c r="H16" s="191">
        <v>84</v>
      </c>
      <c r="I16" s="196">
        <v>-55</v>
      </c>
    </row>
    <row r="17" spans="1:20" s="184" customFormat="1" ht="33" customHeight="1">
      <c r="A17" s="188"/>
      <c r="B17" s="298" t="s">
        <v>1114</v>
      </c>
      <c r="C17" s="198"/>
      <c r="D17" s="189"/>
      <c r="E17" s="189"/>
      <c r="F17" s="189"/>
      <c r="G17" s="189"/>
      <c r="H17" s="198"/>
      <c r="I17" s="189"/>
      <c r="K17" s="198"/>
      <c r="L17" s="198"/>
    </row>
    <row r="18" spans="1:20">
      <c r="A18" s="188"/>
      <c r="B18" s="188"/>
    </row>
    <row r="19" spans="1:20" ht="16.5" customHeight="1">
      <c r="A19" s="94"/>
      <c r="B19" s="94" t="s">
        <v>1555</v>
      </c>
      <c r="C19" s="94"/>
      <c r="D19" s="94"/>
      <c r="E19" s="94"/>
      <c r="F19" s="94"/>
      <c r="G19" s="94"/>
      <c r="H19" s="94"/>
      <c r="I19" s="94"/>
      <c r="J19" s="94"/>
      <c r="K19" s="199"/>
      <c r="L19" s="199"/>
      <c r="M19" s="179"/>
      <c r="N19" s="180"/>
      <c r="O19" s="180"/>
      <c r="P19" s="180"/>
      <c r="Q19" s="180"/>
      <c r="R19" s="180"/>
      <c r="S19" s="180"/>
      <c r="T19" s="11"/>
    </row>
    <row r="20" spans="1:20" ht="15.75" thickBot="1">
      <c r="A20" s="11"/>
      <c r="B20" s="11"/>
      <c r="C20" s="179"/>
      <c r="D20" s="179"/>
      <c r="E20" s="179"/>
      <c r="F20" s="179"/>
      <c r="G20" s="179"/>
      <c r="H20" s="179"/>
      <c r="I20" s="179"/>
      <c r="J20" s="180"/>
      <c r="K20" s="179"/>
      <c r="L20" s="179"/>
      <c r="M20" s="179"/>
      <c r="N20" s="180"/>
      <c r="O20" s="180"/>
      <c r="P20" s="180"/>
      <c r="Q20" s="180"/>
      <c r="R20" s="180"/>
      <c r="S20" s="180"/>
      <c r="T20" s="11"/>
    </row>
    <row r="21" spans="1:20" ht="39" thickBot="1">
      <c r="A21" s="11"/>
      <c r="B21" s="181" t="s">
        <v>967</v>
      </c>
      <c r="C21" s="182" t="s">
        <v>1006</v>
      </c>
      <c r="D21" s="183" t="s">
        <v>1007</v>
      </c>
      <c r="E21" s="183" t="s">
        <v>1008</v>
      </c>
      <c r="F21" s="183" t="s">
        <v>1009</v>
      </c>
      <c r="G21" s="182" t="s">
        <v>996</v>
      </c>
      <c r="I21" s="179"/>
      <c r="J21" s="180"/>
      <c r="K21" s="179"/>
      <c r="L21" s="179"/>
      <c r="M21" s="179"/>
      <c r="Q21" s="180"/>
      <c r="R21" s="180"/>
      <c r="S21" s="180"/>
      <c r="T21" s="11"/>
    </row>
    <row r="22" spans="1:20" ht="15.75" thickBot="1">
      <c r="B22" s="185" t="s">
        <v>1005</v>
      </c>
      <c r="C22" s="187">
        <f>'3.1 KPIs finance P&amp;L CAPEX'!F51</f>
        <v>8169</v>
      </c>
      <c r="D22" s="187">
        <f>'3.1 KPIs finance P&amp;L CAPEX'!F47</f>
        <v>2589</v>
      </c>
      <c r="E22" s="187">
        <f>'3.1 KPIs finance P&amp;L CAPEX'!F48</f>
        <v>3613</v>
      </c>
      <c r="F22" s="187">
        <f>'3.1 KPIs finance P&amp;L CAPEX'!F49</f>
        <v>1967</v>
      </c>
      <c r="G22" s="187">
        <f>'3.1 KPIs finance P&amp;L CAPEX'!F57</f>
        <v>51412</v>
      </c>
      <c r="H22" s="179"/>
      <c r="I22" s="179"/>
      <c r="J22" s="179"/>
      <c r="K22" s="179"/>
      <c r="L22" s="179"/>
      <c r="O22" s="176"/>
      <c r="P22" s="176"/>
    </row>
    <row r="23" spans="1:20">
      <c r="A23" s="11"/>
      <c r="B23" s="190" t="s">
        <v>79</v>
      </c>
      <c r="C23" s="191">
        <v>974</v>
      </c>
      <c r="D23" s="200">
        <v>34</v>
      </c>
      <c r="E23" s="200">
        <v>494</v>
      </c>
      <c r="F23" s="200">
        <v>446</v>
      </c>
      <c r="G23" s="293">
        <v>2494</v>
      </c>
      <c r="I23" s="179"/>
      <c r="J23" s="180"/>
      <c r="K23" s="179"/>
      <c r="L23" s="179"/>
      <c r="M23" s="179"/>
      <c r="N23" s="180"/>
      <c r="O23" s="180"/>
      <c r="P23" s="180"/>
      <c r="Q23" s="180"/>
      <c r="R23" s="180"/>
      <c r="S23" s="180"/>
      <c r="T23" s="11"/>
    </row>
    <row r="24" spans="1:20">
      <c r="A24" s="11"/>
      <c r="B24" s="190" t="s">
        <v>898</v>
      </c>
      <c r="C24" s="191">
        <v>1758</v>
      </c>
      <c r="D24" s="192">
        <v>119</v>
      </c>
      <c r="E24" s="192">
        <v>1463</v>
      </c>
      <c r="F24" s="192">
        <v>177</v>
      </c>
      <c r="G24" s="196">
        <v>9897</v>
      </c>
      <c r="I24" s="179"/>
      <c r="J24" s="180"/>
      <c r="K24" s="179"/>
      <c r="L24" s="179"/>
      <c r="M24" s="179"/>
      <c r="N24" s="180"/>
      <c r="O24" s="176"/>
      <c r="P24" s="176"/>
      <c r="Q24" s="180"/>
      <c r="R24" s="180"/>
      <c r="S24" s="180"/>
      <c r="T24" s="11"/>
    </row>
    <row r="25" spans="1:20">
      <c r="A25" s="11"/>
      <c r="B25" s="190" t="s">
        <v>1044</v>
      </c>
      <c r="C25" s="191">
        <v>616</v>
      </c>
      <c r="D25" s="191">
        <v>93</v>
      </c>
      <c r="E25" s="192">
        <v>160</v>
      </c>
      <c r="F25" s="192">
        <v>363</v>
      </c>
      <c r="G25" s="196">
        <v>3553</v>
      </c>
      <c r="I25" s="179"/>
      <c r="J25" s="180"/>
      <c r="K25" s="179"/>
      <c r="L25" s="179"/>
      <c r="M25" s="179"/>
      <c r="N25" s="180"/>
      <c r="O25" s="176"/>
      <c r="P25" s="176"/>
      <c r="Q25" s="180"/>
      <c r="R25" s="180"/>
      <c r="S25" s="180"/>
      <c r="T25" s="11"/>
    </row>
    <row r="26" spans="1:20">
      <c r="A26" s="11"/>
      <c r="B26" s="190" t="s">
        <v>829</v>
      </c>
      <c r="C26" s="191">
        <v>925</v>
      </c>
      <c r="D26" s="191">
        <v>625</v>
      </c>
      <c r="E26" s="192">
        <v>66</v>
      </c>
      <c r="F26" s="192">
        <v>233</v>
      </c>
      <c r="G26" s="196">
        <v>-3759</v>
      </c>
      <c r="I26" s="179"/>
      <c r="J26" s="180"/>
      <c r="K26" s="179"/>
      <c r="L26" s="179"/>
      <c r="M26" s="179"/>
      <c r="N26" s="180"/>
      <c r="O26" s="176"/>
      <c r="P26" s="176"/>
      <c r="Q26" s="180"/>
      <c r="R26" s="180"/>
      <c r="S26" s="180"/>
      <c r="T26" s="11"/>
    </row>
    <row r="27" spans="1:20">
      <c r="A27" s="11"/>
      <c r="B27" s="190" t="s">
        <v>3</v>
      </c>
      <c r="C27" s="191">
        <v>1322</v>
      </c>
      <c r="D27" s="192">
        <v>290</v>
      </c>
      <c r="E27" s="192">
        <v>568</v>
      </c>
      <c r="F27" s="192">
        <v>463</v>
      </c>
      <c r="G27" s="196">
        <v>6300</v>
      </c>
      <c r="I27" s="179"/>
      <c r="J27" s="180"/>
      <c r="K27" s="179"/>
      <c r="L27" s="179"/>
      <c r="M27" s="179"/>
      <c r="N27" s="180"/>
      <c r="O27" s="176"/>
      <c r="P27" s="176"/>
      <c r="Q27" s="180"/>
      <c r="R27" s="180"/>
      <c r="S27" s="180"/>
      <c r="T27" s="11"/>
    </row>
    <row r="28" spans="1:20">
      <c r="A28" s="11"/>
      <c r="B28" s="190" t="s">
        <v>1045</v>
      </c>
      <c r="C28" s="191">
        <v>372</v>
      </c>
      <c r="D28" s="192">
        <v>116</v>
      </c>
      <c r="E28" s="192">
        <v>150</v>
      </c>
      <c r="F28" s="192">
        <v>106</v>
      </c>
      <c r="G28" s="196">
        <v>5092</v>
      </c>
      <c r="I28" s="179"/>
      <c r="J28" s="180"/>
      <c r="K28" s="179"/>
      <c r="L28" s="179"/>
      <c r="M28" s="179"/>
      <c r="N28" s="180"/>
      <c r="O28" s="176"/>
      <c r="P28" s="176"/>
      <c r="Q28" s="180"/>
      <c r="R28" s="180"/>
      <c r="S28" s="180"/>
      <c r="T28" s="11"/>
    </row>
    <row r="29" spans="1:20">
      <c r="A29" s="11"/>
      <c r="B29" s="195" t="s">
        <v>1046</v>
      </c>
      <c r="C29" s="191">
        <v>1619</v>
      </c>
      <c r="D29" s="192">
        <v>951</v>
      </c>
      <c r="E29" s="192">
        <v>671</v>
      </c>
      <c r="F29" s="192">
        <v>-2</v>
      </c>
      <c r="G29" s="196">
        <v>19802</v>
      </c>
      <c r="I29" s="179"/>
      <c r="J29" s="180"/>
      <c r="K29" s="179"/>
      <c r="L29" s="179"/>
      <c r="M29" s="179"/>
      <c r="N29" s="180"/>
      <c r="O29" s="176"/>
      <c r="P29" s="176"/>
      <c r="Q29" s="180"/>
      <c r="R29" s="180"/>
      <c r="S29" s="180"/>
      <c r="T29" s="11"/>
    </row>
    <row r="30" spans="1:20">
      <c r="A30" s="11"/>
      <c r="B30" s="195" t="s">
        <v>1550</v>
      </c>
      <c r="C30" s="191">
        <v>45</v>
      </c>
      <c r="D30" s="196">
        <v>14</v>
      </c>
      <c r="E30" s="196">
        <v>30</v>
      </c>
      <c r="F30" s="196">
        <v>1</v>
      </c>
      <c r="G30" s="196">
        <v>1102</v>
      </c>
      <c r="I30" s="179"/>
      <c r="J30" s="180"/>
      <c r="K30" s="179"/>
      <c r="L30" s="179"/>
      <c r="M30" s="179"/>
      <c r="N30" s="180"/>
      <c r="O30" s="176"/>
      <c r="P30" s="176"/>
      <c r="Q30" s="180"/>
      <c r="R30" s="180"/>
      <c r="S30" s="180"/>
      <c r="T30" s="11"/>
    </row>
    <row r="31" spans="1:20">
      <c r="A31" s="11"/>
      <c r="B31" s="233" t="s">
        <v>1047</v>
      </c>
      <c r="C31" s="191">
        <v>538</v>
      </c>
      <c r="D31" s="192">
        <v>347</v>
      </c>
      <c r="E31" s="192">
        <v>11</v>
      </c>
      <c r="F31" s="192">
        <v>180</v>
      </c>
      <c r="G31" s="196">
        <v>6930</v>
      </c>
      <c r="I31" s="179"/>
      <c r="J31" s="180"/>
      <c r="K31" s="179"/>
      <c r="L31" s="179"/>
      <c r="M31" s="179"/>
      <c r="N31" s="180"/>
      <c r="O31" s="176"/>
      <c r="P31" s="176"/>
      <c r="Q31" s="180"/>
      <c r="R31" s="180"/>
      <c r="S31" s="180"/>
      <c r="T31" s="11"/>
    </row>
    <row r="32" spans="1:20">
      <c r="A32" s="11"/>
      <c r="B32" s="197"/>
      <c r="C32" s="201"/>
      <c r="D32" s="202"/>
      <c r="E32" s="202"/>
      <c r="F32" s="202"/>
      <c r="G32" s="202"/>
      <c r="I32" s="179"/>
      <c r="J32" s="180"/>
      <c r="K32" s="179"/>
      <c r="L32" s="179"/>
      <c r="M32" s="179"/>
      <c r="N32" s="180"/>
      <c r="O32" s="176"/>
      <c r="P32" s="176"/>
      <c r="Q32" s="180"/>
      <c r="R32" s="180"/>
      <c r="S32" s="180"/>
      <c r="T32" s="11"/>
    </row>
  </sheetData>
  <mergeCells count="3">
    <mergeCell ref="B1:L1"/>
    <mergeCell ref="C4:F4"/>
    <mergeCell ref="H4:I4"/>
  </mergeCells>
  <printOptions horizontalCentered="1"/>
  <pageMargins left="0.23622047244094491" right="0.23622047244094491" top="0.19685039370078741" bottom="0.19685039370078741" header="0.19685039370078741" footer="0.19685039370078741"/>
  <pageSetup paperSize="11" scale="59" fitToHeight="0" orientation="landscape" r:id="rId1"/>
  <headerFooter differentFirst="1">
    <oddFooter>&amp;C&amp;10Page &amp;P/&amp;N</oddFooter>
  </headerFooter>
  <rowBreaks count="1" manualBreakCount="1">
    <brk id="18" max="10" man="1"/>
  </rowBreaks>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132"/>
  <sheetViews>
    <sheetView showGridLines="0" view="pageBreakPreview" zoomScale="85" zoomScaleNormal="100" zoomScaleSheetLayoutView="85" workbookViewId="0">
      <selection activeCell="K16" sqref="K16"/>
    </sheetView>
  </sheetViews>
  <sheetFormatPr baseColWidth="10" defaultColWidth="9.140625" defaultRowHeight="15"/>
  <cols>
    <col min="1" max="1" width="1.140625" customWidth="1"/>
    <col min="2" max="5" width="1.140625" style="11" customWidth="1"/>
    <col min="6" max="6" width="65" style="11" customWidth="1"/>
    <col min="7" max="7" width="13.5703125" style="11" customWidth="1"/>
    <col min="8" max="8" width="17.85546875" style="11" customWidth="1"/>
    <col min="9" max="9" width="18.28515625" style="11" customWidth="1"/>
    <col min="10" max="10" width="9.140625" style="11"/>
    <col min="11" max="11" width="9.140625" style="203"/>
    <col min="12" max="12" width="9.140625" style="11"/>
    <col min="20" max="16384" width="9.140625" style="11"/>
  </cols>
  <sheetData>
    <row r="1" spans="2:27" s="1" customFormat="1" ht="51.75" customHeight="1">
      <c r="B1" s="349" t="s">
        <v>1010</v>
      </c>
      <c r="C1" s="349"/>
      <c r="D1" s="349"/>
      <c r="E1" s="349"/>
      <c r="F1" s="349"/>
      <c r="G1" s="349"/>
      <c r="H1" s="349"/>
      <c r="I1" s="349"/>
      <c r="J1" s="11"/>
      <c r="K1" s="176"/>
      <c r="L1" s="11"/>
    </row>
    <row r="2" spans="2:27">
      <c r="F2" s="144" t="s">
        <v>1144</v>
      </c>
    </row>
    <row r="4" spans="2:27" customFormat="1" ht="15.75">
      <c r="B4" s="94"/>
      <c r="C4" s="94" t="s">
        <v>1011</v>
      </c>
      <c r="D4" s="94"/>
      <c r="E4" s="94"/>
      <c r="F4" s="94"/>
      <c r="G4" s="94"/>
      <c r="H4" s="94"/>
      <c r="I4" s="94"/>
      <c r="J4" s="11"/>
      <c r="K4" s="203"/>
      <c r="L4" s="11"/>
      <c r="T4" s="11"/>
      <c r="U4" s="11"/>
      <c r="V4" s="11"/>
      <c r="W4" s="11"/>
      <c r="X4" s="11"/>
      <c r="Y4" s="11"/>
      <c r="Z4" s="11"/>
      <c r="AA4" s="11"/>
    </row>
    <row r="5" spans="2:27" ht="6.75" customHeight="1">
      <c r="G5" s="204"/>
      <c r="H5" s="204"/>
      <c r="I5" s="204"/>
    </row>
    <row r="6" spans="2:27" s="12" customFormat="1" ht="24.75" customHeight="1">
      <c r="D6" s="175" t="s">
        <v>967</v>
      </c>
      <c r="G6" s="205" t="s">
        <v>159</v>
      </c>
      <c r="H6" s="205" t="s">
        <v>1012</v>
      </c>
      <c r="I6" s="205" t="s">
        <v>1013</v>
      </c>
      <c r="K6" s="206"/>
    </row>
    <row r="7" spans="2:27" s="12" customFormat="1" ht="12.75">
      <c r="G7" s="207"/>
      <c r="H7" s="207"/>
      <c r="I7" s="207"/>
      <c r="K7" s="206"/>
    </row>
    <row r="8" spans="2:27" customFormat="1">
      <c r="B8" s="11"/>
      <c r="C8" s="11"/>
      <c r="D8" s="11"/>
      <c r="E8" s="11" t="s">
        <v>1014</v>
      </c>
      <c r="F8" s="11"/>
      <c r="G8" s="208">
        <v>31195</v>
      </c>
      <c r="H8" s="208">
        <v>26084</v>
      </c>
      <c r="I8" s="208">
        <v>5111</v>
      </c>
      <c r="J8" s="11"/>
      <c r="K8" s="176"/>
      <c r="L8" s="11"/>
      <c r="T8" s="11"/>
      <c r="U8" s="11"/>
      <c r="V8" s="11"/>
      <c r="W8" s="11"/>
      <c r="X8" s="11"/>
      <c r="Y8" s="11"/>
      <c r="Z8" s="11"/>
      <c r="AA8" s="11"/>
    </row>
    <row r="9" spans="2:27" customFormat="1">
      <c r="B9" s="11"/>
      <c r="C9" s="11"/>
      <c r="D9" s="11"/>
      <c r="E9" s="11" t="s">
        <v>1015</v>
      </c>
      <c r="F9" s="11"/>
      <c r="G9" s="208">
        <v>241</v>
      </c>
      <c r="H9" s="208">
        <v>13</v>
      </c>
      <c r="I9" s="208">
        <v>228</v>
      </c>
      <c r="J9" s="11"/>
      <c r="K9" s="176"/>
      <c r="L9" s="11"/>
      <c r="T9" s="11"/>
      <c r="U9" s="11"/>
      <c r="V9" s="11"/>
      <c r="W9" s="11"/>
      <c r="X9" s="11"/>
      <c r="Y9" s="11"/>
      <c r="Z9" s="11"/>
      <c r="AA9" s="11"/>
    </row>
    <row r="10" spans="2:27" customFormat="1">
      <c r="B10" s="11"/>
      <c r="C10" s="11"/>
      <c r="D10" s="11"/>
      <c r="E10" s="11" t="s">
        <v>1016</v>
      </c>
      <c r="F10" s="11"/>
      <c r="G10" s="208">
        <v>339</v>
      </c>
      <c r="H10" s="208">
        <v>337</v>
      </c>
      <c r="I10" s="208">
        <v>2</v>
      </c>
      <c r="J10" s="11"/>
      <c r="K10" s="176"/>
      <c r="L10" s="11"/>
      <c r="T10" s="11"/>
      <c r="U10" s="11"/>
      <c r="V10" s="11"/>
      <c r="W10" s="11"/>
      <c r="X10" s="11"/>
      <c r="Y10" s="11"/>
      <c r="Z10" s="11"/>
      <c r="AA10" s="11"/>
    </row>
    <row r="11" spans="2:27" customFormat="1">
      <c r="B11" s="11"/>
      <c r="C11" s="11"/>
      <c r="D11" s="11"/>
      <c r="E11" s="11" t="s">
        <v>1017</v>
      </c>
      <c r="F11" s="11"/>
      <c r="G11" s="208">
        <v>404</v>
      </c>
      <c r="H11" s="208">
        <v>0</v>
      </c>
      <c r="I11" s="208">
        <v>404</v>
      </c>
      <c r="J11" s="11"/>
      <c r="K11" s="176"/>
      <c r="L11" s="11"/>
      <c r="T11" s="11"/>
      <c r="U11" s="11"/>
      <c r="V11" s="11"/>
      <c r="W11" s="11"/>
      <c r="X11" s="11"/>
      <c r="Y11" s="11"/>
      <c r="Z11" s="11"/>
      <c r="AA11" s="11"/>
    </row>
    <row r="12" spans="2:27" s="188" customFormat="1" ht="12.75">
      <c r="D12" s="209" t="s">
        <v>1018</v>
      </c>
      <c r="E12" s="209"/>
      <c r="F12" s="209"/>
      <c r="G12" s="210">
        <v>32178</v>
      </c>
      <c r="H12" s="210">
        <v>26434</v>
      </c>
      <c r="I12" s="210">
        <v>5745</v>
      </c>
      <c r="K12" s="176"/>
    </row>
    <row r="13" spans="2:27">
      <c r="G13" s="211"/>
      <c r="H13" s="211"/>
      <c r="I13" s="211"/>
      <c r="K13" s="176"/>
    </row>
    <row r="14" spans="2:27">
      <c r="E14" s="11" t="s">
        <v>1019</v>
      </c>
      <c r="G14" s="208">
        <v>325</v>
      </c>
      <c r="H14" s="208">
        <v>259</v>
      </c>
      <c r="I14" s="208">
        <v>66</v>
      </c>
      <c r="K14" s="176"/>
    </row>
    <row r="15" spans="2:27" s="188" customFormat="1" ht="12.75">
      <c r="D15" s="209" t="s">
        <v>1020</v>
      </c>
      <c r="E15" s="209"/>
      <c r="F15" s="209"/>
      <c r="G15" s="210">
        <v>32503</v>
      </c>
      <c r="H15" s="210">
        <v>26692</v>
      </c>
      <c r="I15" s="210">
        <v>5811</v>
      </c>
      <c r="K15" s="176"/>
    </row>
    <row r="16" spans="2:27">
      <c r="G16" s="198"/>
      <c r="H16" s="198"/>
      <c r="I16" s="198"/>
      <c r="K16" s="176"/>
    </row>
    <row r="17" spans="2:11">
      <c r="E17" s="11" t="s">
        <v>1021</v>
      </c>
      <c r="G17" s="208">
        <v>-53</v>
      </c>
      <c r="H17" s="208">
        <v>-53</v>
      </c>
      <c r="I17" s="208">
        <v>-1</v>
      </c>
      <c r="K17" s="176"/>
    </row>
    <row r="18" spans="2:11">
      <c r="E18" s="11" t="s">
        <v>1022</v>
      </c>
      <c r="G18" s="208">
        <v>-699</v>
      </c>
      <c r="H18" s="208">
        <v>0</v>
      </c>
      <c r="I18" s="208">
        <v>-699</v>
      </c>
      <c r="K18" s="176"/>
    </row>
    <row r="19" spans="2:11" s="188" customFormat="1" ht="12.75">
      <c r="D19" s="209" t="s">
        <v>1021</v>
      </c>
      <c r="E19" s="209"/>
      <c r="F19" s="209"/>
      <c r="G19" s="210">
        <v>-752</v>
      </c>
      <c r="H19" s="210">
        <f>H17</f>
        <v>-53</v>
      </c>
      <c r="I19" s="210">
        <v>-700</v>
      </c>
      <c r="K19" s="176"/>
    </row>
    <row r="20" spans="2:11">
      <c r="G20" s="198"/>
      <c r="H20" s="198"/>
      <c r="I20" s="198"/>
      <c r="K20" s="176"/>
    </row>
    <row r="21" spans="2:11">
      <c r="E21" s="11" t="s">
        <v>1023</v>
      </c>
      <c r="G21" s="208">
        <v>-8700</v>
      </c>
      <c r="H21" s="208">
        <v>0</v>
      </c>
      <c r="I21" s="208">
        <v>-8700</v>
      </c>
      <c r="K21" s="176"/>
    </row>
    <row r="22" spans="2:11">
      <c r="E22" s="11" t="s">
        <v>1024</v>
      </c>
      <c r="G22" s="208">
        <v>-720</v>
      </c>
      <c r="H22" s="208">
        <v>-678</v>
      </c>
      <c r="I22" s="208">
        <v>-42</v>
      </c>
      <c r="K22" s="176"/>
    </row>
    <row r="23" spans="2:11" s="188" customFormat="1" ht="12.75">
      <c r="D23" s="209" t="s">
        <v>1025</v>
      </c>
      <c r="E23" s="209"/>
      <c r="F23" s="209"/>
      <c r="G23" s="210">
        <v>-9420</v>
      </c>
      <c r="H23" s="210">
        <v>-678</v>
      </c>
      <c r="I23" s="210">
        <v>-8742</v>
      </c>
      <c r="K23" s="176"/>
    </row>
    <row r="24" spans="2:11">
      <c r="G24" s="211"/>
      <c r="H24" s="211"/>
      <c r="I24" s="211"/>
      <c r="K24" s="176"/>
    </row>
    <row r="25" spans="2:11">
      <c r="D25" s="212" t="s">
        <v>1011</v>
      </c>
      <c r="E25" s="212"/>
      <c r="F25" s="212"/>
      <c r="G25" s="213">
        <v>21102</v>
      </c>
      <c r="H25" s="213">
        <v>25727</v>
      </c>
      <c r="I25" s="213">
        <v>-4625</v>
      </c>
      <c r="K25" s="176"/>
    </row>
    <row r="26" spans="2:11">
      <c r="G26" s="214"/>
      <c r="H26" s="214"/>
      <c r="I26" s="214"/>
    </row>
    <row r="27" spans="2:11" ht="15.75">
      <c r="B27" s="94"/>
      <c r="C27" s="94" t="s">
        <v>1026</v>
      </c>
      <c r="D27" s="94"/>
      <c r="E27" s="94"/>
      <c r="F27" s="94"/>
      <c r="G27" s="94"/>
      <c r="H27" s="94"/>
      <c r="I27" s="94"/>
    </row>
    <row r="28" spans="2:11" ht="6.75" customHeight="1">
      <c r="F28" s="215"/>
      <c r="G28" s="189"/>
      <c r="H28" s="189"/>
      <c r="I28" s="189"/>
    </row>
    <row r="29" spans="2:11" s="12" customFormat="1" ht="22.5" customHeight="1">
      <c r="D29" s="175" t="s">
        <v>967</v>
      </c>
      <c r="F29" s="216"/>
      <c r="G29" s="217" t="s">
        <v>159</v>
      </c>
      <c r="H29" s="217" t="s">
        <v>1012</v>
      </c>
      <c r="I29" s="217" t="s">
        <v>1013</v>
      </c>
      <c r="K29" s="206"/>
    </row>
    <row r="30" spans="2:11" s="12" customFormat="1" ht="12.75">
      <c r="G30" s="218"/>
      <c r="H30" s="218"/>
      <c r="I30" s="218"/>
      <c r="K30" s="176"/>
    </row>
    <row r="31" spans="2:11">
      <c r="E31" s="11" t="s">
        <v>1027</v>
      </c>
      <c r="G31" s="208">
        <v>20209</v>
      </c>
      <c r="H31" s="208">
        <v>3378</v>
      </c>
      <c r="I31" s="208">
        <v>16831</v>
      </c>
      <c r="K31" s="176"/>
    </row>
    <row r="32" spans="2:11">
      <c r="E32" s="11" t="s">
        <v>1028</v>
      </c>
      <c r="G32" s="208">
        <v>3887</v>
      </c>
      <c r="H32" s="208">
        <v>2815</v>
      </c>
      <c r="I32" s="208">
        <v>1072</v>
      </c>
      <c r="K32" s="176"/>
    </row>
    <row r="33" spans="2:11">
      <c r="E33" s="11" t="s">
        <v>1029</v>
      </c>
      <c r="G33" s="208">
        <v>8700</v>
      </c>
      <c r="H33" s="208">
        <v>0</v>
      </c>
      <c r="I33" s="208">
        <v>8700</v>
      </c>
      <c r="K33" s="176"/>
    </row>
    <row r="34" spans="2:11">
      <c r="E34" s="11" t="s">
        <v>1556</v>
      </c>
      <c r="G34" s="208">
        <v>13372</v>
      </c>
      <c r="H34" s="208">
        <v>2693</v>
      </c>
      <c r="I34" s="208">
        <v>10679</v>
      </c>
      <c r="K34" s="176"/>
    </row>
    <row r="35" spans="2:11">
      <c r="E35" s="11" t="s">
        <v>1557</v>
      </c>
      <c r="G35" s="208">
        <v>7411</v>
      </c>
      <c r="H35" s="208">
        <v>0</v>
      </c>
      <c r="I35" s="208">
        <v>7411</v>
      </c>
      <c r="K35" s="176"/>
    </row>
    <row r="36" spans="2:11" ht="4.5" customHeight="1">
      <c r="G36" s="211"/>
      <c r="H36" s="211"/>
      <c r="I36" s="211"/>
      <c r="K36" s="176"/>
    </row>
    <row r="37" spans="2:11">
      <c r="D37" s="212" t="s">
        <v>1026</v>
      </c>
      <c r="E37" s="212"/>
      <c r="F37" s="212"/>
      <c r="G37" s="213">
        <v>53578</v>
      </c>
      <c r="H37" s="213">
        <v>8886</v>
      </c>
      <c r="I37" s="213">
        <v>44692</v>
      </c>
      <c r="K37" s="176"/>
    </row>
    <row r="38" spans="2:11">
      <c r="G38" s="214"/>
      <c r="H38" s="214"/>
      <c r="I38" s="214"/>
    </row>
    <row r="39" spans="2:11" ht="15.75">
      <c r="B39" s="94"/>
      <c r="C39" s="94" t="s">
        <v>1030</v>
      </c>
      <c r="D39" s="94"/>
      <c r="E39" s="94"/>
      <c r="F39" s="94"/>
      <c r="G39" s="94"/>
      <c r="H39" s="94"/>
      <c r="I39" s="94"/>
    </row>
    <row r="40" spans="2:11" ht="4.5" customHeight="1">
      <c r="G40" s="189"/>
      <c r="H40" s="214"/>
      <c r="I40" s="214"/>
    </row>
    <row r="41" spans="2:11" s="12" customFormat="1" ht="38.25">
      <c r="D41" s="175" t="s">
        <v>967</v>
      </c>
      <c r="G41" s="217" t="s">
        <v>1031</v>
      </c>
      <c r="H41" s="214"/>
      <c r="I41" s="214"/>
      <c r="K41" s="206"/>
    </row>
    <row r="42" spans="2:11" s="12" customFormat="1" ht="5.25" customHeight="1">
      <c r="G42" s="218"/>
      <c r="H42" s="214"/>
      <c r="I42" s="214"/>
      <c r="K42" s="206"/>
    </row>
    <row r="43" spans="2:11">
      <c r="E43" s="11" t="s">
        <v>1032</v>
      </c>
      <c r="G43" s="208">
        <v>6371</v>
      </c>
      <c r="H43" s="214"/>
      <c r="I43" s="214"/>
      <c r="K43" s="176"/>
    </row>
    <row r="44" spans="2:11">
      <c r="E44" s="11" t="s">
        <v>1033</v>
      </c>
      <c r="G44" s="208">
        <v>6170</v>
      </c>
      <c r="H44" s="214"/>
      <c r="I44" s="214"/>
      <c r="K44" s="176"/>
    </row>
    <row r="45" spans="2:11">
      <c r="E45" s="11" t="s">
        <v>1034</v>
      </c>
      <c r="G45" s="208">
        <v>6081</v>
      </c>
      <c r="H45" s="214"/>
      <c r="I45" s="214"/>
      <c r="K45" s="176"/>
    </row>
    <row r="46" spans="2:11">
      <c r="E46" s="11" t="s">
        <v>1035</v>
      </c>
      <c r="G46" s="208">
        <v>222</v>
      </c>
      <c r="H46" s="214"/>
      <c r="I46" s="214"/>
      <c r="K46" s="176"/>
    </row>
    <row r="47" spans="2:11">
      <c r="E47" s="11" t="s">
        <v>1036</v>
      </c>
      <c r="G47" s="208">
        <v>2340</v>
      </c>
      <c r="H47" s="214"/>
      <c r="I47" s="214"/>
      <c r="K47" s="176"/>
    </row>
    <row r="48" spans="2:11">
      <c r="E48" s="11" t="s">
        <v>1036</v>
      </c>
      <c r="F48" s="11" t="s">
        <v>1558</v>
      </c>
      <c r="G48" s="208">
        <v>629</v>
      </c>
      <c r="H48" s="214"/>
      <c r="I48" s="214"/>
      <c r="K48" s="176"/>
    </row>
    <row r="49" spans="4:11" ht="3.75" customHeight="1">
      <c r="G49" s="189"/>
      <c r="H49" s="214"/>
      <c r="I49" s="214"/>
      <c r="K49" s="176"/>
    </row>
    <row r="50" spans="4:11">
      <c r="D50" s="212" t="s">
        <v>1030</v>
      </c>
      <c r="E50" s="212"/>
      <c r="F50" s="212"/>
      <c r="G50" s="219">
        <v>21813</v>
      </c>
      <c r="H50" s="220"/>
      <c r="I50" s="220"/>
      <c r="K50" s="176"/>
    </row>
    <row r="51" spans="4:11">
      <c r="D51" s="221"/>
      <c r="E51" s="222" t="s">
        <v>1559</v>
      </c>
      <c r="F51" s="221"/>
      <c r="G51" s="223"/>
      <c r="H51" s="223"/>
      <c r="I51" s="223"/>
    </row>
    <row r="67" spans="2:27" customFormat="1">
      <c r="B67" s="11"/>
      <c r="C67" s="11"/>
      <c r="D67" s="11"/>
      <c r="E67" s="11"/>
      <c r="F67" s="11"/>
      <c r="G67" s="11"/>
      <c r="H67" s="11"/>
      <c r="I67" s="11"/>
      <c r="J67" s="11"/>
      <c r="K67" s="203"/>
      <c r="L67" s="11"/>
      <c r="T67" s="11"/>
      <c r="U67" s="11"/>
      <c r="V67" s="11"/>
      <c r="W67" s="11"/>
      <c r="X67" s="11"/>
      <c r="Y67" s="11"/>
      <c r="Z67" s="11"/>
      <c r="AA67" s="11"/>
    </row>
    <row r="68" spans="2:27" customFormat="1">
      <c r="B68" s="11"/>
      <c r="C68" s="11"/>
      <c r="D68" s="11"/>
      <c r="E68" s="11"/>
      <c r="F68" s="11"/>
      <c r="G68" s="11"/>
      <c r="H68" s="11"/>
      <c r="I68" s="11"/>
      <c r="J68" s="11"/>
      <c r="K68" s="203"/>
      <c r="L68" s="11"/>
      <c r="T68" s="11"/>
      <c r="U68" s="11"/>
      <c r="V68" s="11"/>
      <c r="W68" s="11"/>
      <c r="X68" s="11"/>
      <c r="Y68" s="11"/>
      <c r="Z68" s="11"/>
      <c r="AA68" s="11"/>
    </row>
    <row r="69" spans="2:27" customFormat="1">
      <c r="B69" s="11"/>
      <c r="C69" s="11"/>
      <c r="D69" s="11"/>
      <c r="E69" s="11"/>
      <c r="F69" s="11"/>
      <c r="G69" s="11"/>
      <c r="H69" s="11"/>
      <c r="I69" s="11"/>
      <c r="J69" s="11"/>
      <c r="K69" s="203"/>
      <c r="L69" s="11"/>
      <c r="T69" s="11"/>
      <c r="U69" s="11"/>
      <c r="V69" s="11"/>
      <c r="W69" s="11"/>
      <c r="X69" s="11"/>
      <c r="Y69" s="11"/>
      <c r="Z69" s="11"/>
      <c r="AA69" s="11"/>
    </row>
    <row r="70" spans="2:27" customFormat="1">
      <c r="B70" s="11"/>
      <c r="C70" s="11"/>
      <c r="D70" s="11"/>
      <c r="E70" s="11"/>
      <c r="F70" s="11"/>
      <c r="G70" s="11"/>
      <c r="H70" s="11"/>
      <c r="I70" s="11"/>
      <c r="J70" s="11"/>
      <c r="K70" s="203"/>
      <c r="L70" s="11"/>
      <c r="T70" s="11"/>
      <c r="U70" s="11"/>
      <c r="V70" s="11"/>
      <c r="W70" s="11"/>
      <c r="X70" s="11"/>
      <c r="Y70" s="11"/>
      <c r="Z70" s="11"/>
      <c r="AA70" s="11"/>
    </row>
    <row r="71" spans="2:27" customFormat="1">
      <c r="B71" s="11"/>
      <c r="C71" s="11"/>
      <c r="D71" s="11"/>
      <c r="E71" s="11"/>
      <c r="F71" s="11"/>
      <c r="G71" s="11"/>
      <c r="H71" s="11"/>
      <c r="I71" s="11"/>
      <c r="J71" s="11"/>
      <c r="K71" s="203"/>
      <c r="L71" s="11"/>
      <c r="T71" s="11"/>
      <c r="U71" s="11"/>
      <c r="V71" s="11"/>
      <c r="W71" s="11"/>
      <c r="X71" s="11"/>
      <c r="Y71" s="11"/>
      <c r="Z71" s="11"/>
      <c r="AA71" s="11"/>
    </row>
    <row r="72" spans="2:27" customFormat="1">
      <c r="B72" s="11"/>
      <c r="C72" s="11"/>
      <c r="D72" s="11"/>
      <c r="E72" s="11"/>
      <c r="F72" s="11"/>
      <c r="G72" s="11"/>
      <c r="H72" s="11"/>
      <c r="I72" s="11"/>
      <c r="J72" s="11"/>
      <c r="K72" s="203"/>
      <c r="L72" s="11"/>
      <c r="T72" s="11"/>
      <c r="U72" s="11"/>
      <c r="V72" s="11"/>
      <c r="W72" s="11"/>
      <c r="X72" s="11"/>
      <c r="Y72" s="11"/>
      <c r="Z72" s="11"/>
      <c r="AA72" s="11"/>
    </row>
    <row r="73" spans="2:27" customFormat="1">
      <c r="B73" s="11"/>
      <c r="C73" s="11"/>
      <c r="D73" s="11"/>
      <c r="E73" s="11"/>
      <c r="F73" s="11"/>
      <c r="G73" s="11"/>
      <c r="H73" s="11"/>
      <c r="I73" s="11"/>
      <c r="J73" s="11"/>
      <c r="K73" s="203"/>
      <c r="L73" s="11"/>
      <c r="T73" s="11"/>
      <c r="U73" s="11"/>
      <c r="V73" s="11"/>
      <c r="W73" s="11"/>
      <c r="X73" s="11"/>
      <c r="Y73" s="11"/>
      <c r="Z73" s="11"/>
      <c r="AA73" s="11"/>
    </row>
    <row r="74" spans="2:27" customFormat="1">
      <c r="B74" s="11"/>
      <c r="C74" s="11"/>
      <c r="D74" s="11"/>
      <c r="E74" s="11"/>
      <c r="F74" s="11"/>
      <c r="G74" s="11"/>
      <c r="H74" s="11"/>
      <c r="I74" s="11"/>
      <c r="J74" s="11"/>
      <c r="K74" s="203"/>
      <c r="L74" s="11"/>
      <c r="T74" s="11"/>
      <c r="U74" s="11"/>
      <c r="V74" s="11"/>
      <c r="W74" s="11"/>
      <c r="X74" s="11"/>
      <c r="Y74" s="11"/>
      <c r="Z74" s="11"/>
      <c r="AA74" s="11"/>
    </row>
    <row r="75" spans="2:27" customFormat="1">
      <c r="B75" s="11"/>
      <c r="C75" s="11"/>
      <c r="D75" s="11"/>
      <c r="E75" s="11"/>
      <c r="F75" s="11"/>
      <c r="G75" s="11"/>
      <c r="H75" s="11"/>
      <c r="I75" s="11"/>
      <c r="J75" s="11"/>
      <c r="K75" s="203"/>
      <c r="L75" s="11"/>
      <c r="T75" s="11"/>
      <c r="U75" s="11"/>
      <c r="V75" s="11"/>
      <c r="W75" s="11"/>
      <c r="X75" s="11"/>
      <c r="Y75" s="11"/>
      <c r="Z75" s="11"/>
      <c r="AA75" s="11"/>
    </row>
    <row r="76" spans="2:27" customFormat="1">
      <c r="B76" s="11"/>
      <c r="C76" s="11"/>
      <c r="D76" s="11"/>
      <c r="E76" s="11"/>
      <c r="F76" s="11"/>
      <c r="G76" s="11"/>
      <c r="H76" s="11"/>
      <c r="I76" s="11"/>
      <c r="J76" s="11"/>
      <c r="K76" s="203"/>
      <c r="L76" s="11"/>
      <c r="T76" s="11"/>
      <c r="U76" s="11"/>
      <c r="V76" s="11"/>
      <c r="W76" s="11"/>
      <c r="X76" s="11"/>
      <c r="Y76" s="11"/>
      <c r="Z76" s="11"/>
      <c r="AA76" s="11"/>
    </row>
    <row r="77" spans="2:27" customFormat="1">
      <c r="B77" s="11"/>
      <c r="C77" s="11"/>
      <c r="D77" s="11"/>
      <c r="E77" s="11"/>
      <c r="F77" s="11"/>
      <c r="G77" s="11"/>
      <c r="H77" s="11"/>
      <c r="I77" s="11"/>
      <c r="J77" s="11"/>
      <c r="K77" s="203"/>
      <c r="L77" s="11"/>
      <c r="T77" s="11"/>
      <c r="U77" s="11"/>
      <c r="V77" s="11"/>
      <c r="W77" s="11"/>
      <c r="X77" s="11"/>
      <c r="Y77" s="11"/>
      <c r="Z77" s="11"/>
      <c r="AA77" s="11"/>
    </row>
    <row r="78" spans="2:27" customFormat="1">
      <c r="B78" s="11"/>
      <c r="C78" s="11"/>
      <c r="D78" s="11"/>
      <c r="E78" s="11"/>
      <c r="F78" s="11"/>
      <c r="G78" s="11"/>
      <c r="H78" s="11"/>
      <c r="I78" s="11"/>
      <c r="J78" s="11"/>
      <c r="K78" s="203"/>
      <c r="L78" s="11"/>
      <c r="T78" s="11"/>
      <c r="U78" s="11"/>
      <c r="V78" s="11"/>
      <c r="W78" s="11"/>
      <c r="X78" s="11"/>
      <c r="Y78" s="11"/>
      <c r="Z78" s="11"/>
      <c r="AA78" s="11"/>
    </row>
    <row r="79" spans="2:27" customFormat="1">
      <c r="B79" s="11"/>
      <c r="C79" s="11"/>
      <c r="D79" s="11"/>
      <c r="E79" s="11"/>
      <c r="F79" s="11"/>
      <c r="G79" s="11"/>
      <c r="H79" s="11"/>
      <c r="I79" s="11"/>
      <c r="J79" s="11"/>
      <c r="K79" s="203"/>
      <c r="L79" s="11"/>
      <c r="T79" s="11"/>
      <c r="U79" s="11"/>
      <c r="V79" s="11"/>
      <c r="W79" s="11"/>
      <c r="X79" s="11"/>
      <c r="Y79" s="11"/>
      <c r="Z79" s="11"/>
      <c r="AA79" s="11"/>
    </row>
    <row r="80" spans="2:27" customFormat="1">
      <c r="B80" s="11"/>
      <c r="C80" s="11"/>
      <c r="D80" s="11"/>
      <c r="E80" s="11"/>
      <c r="F80" s="11"/>
      <c r="G80" s="11"/>
      <c r="H80" s="11"/>
      <c r="I80" s="11"/>
      <c r="J80" s="11"/>
      <c r="K80" s="203"/>
      <c r="L80" s="11"/>
      <c r="T80" s="11"/>
      <c r="U80" s="11"/>
      <c r="V80" s="11"/>
      <c r="W80" s="11"/>
      <c r="X80" s="11"/>
      <c r="Y80" s="11"/>
      <c r="Z80" s="11"/>
      <c r="AA80" s="11"/>
    </row>
    <row r="81" spans="2:27" customFormat="1">
      <c r="B81" s="11"/>
      <c r="C81" s="11"/>
      <c r="D81" s="11"/>
      <c r="E81" s="11"/>
      <c r="F81" s="11"/>
      <c r="G81" s="11"/>
      <c r="H81" s="11"/>
      <c r="I81" s="11"/>
      <c r="J81" s="11"/>
      <c r="K81" s="203"/>
      <c r="L81" s="11"/>
      <c r="T81" s="11"/>
      <c r="U81" s="11"/>
      <c r="V81" s="11"/>
      <c r="W81" s="11"/>
      <c r="X81" s="11"/>
      <c r="Y81" s="11"/>
      <c r="Z81" s="11"/>
      <c r="AA81" s="11"/>
    </row>
    <row r="82" spans="2:27" customFormat="1">
      <c r="B82" s="11"/>
      <c r="C82" s="11"/>
      <c r="D82" s="11"/>
      <c r="E82" s="11"/>
      <c r="F82" s="11"/>
      <c r="G82" s="11"/>
      <c r="H82" s="11"/>
      <c r="I82" s="11"/>
      <c r="J82" s="11"/>
      <c r="K82" s="203"/>
      <c r="L82" s="11"/>
      <c r="T82" s="11"/>
      <c r="U82" s="11"/>
      <c r="V82" s="11"/>
      <c r="W82" s="11"/>
      <c r="X82" s="11"/>
      <c r="Y82" s="11"/>
      <c r="Z82" s="11"/>
      <c r="AA82" s="11"/>
    </row>
    <row r="83" spans="2:27" customFormat="1">
      <c r="B83" s="11"/>
      <c r="C83" s="11"/>
      <c r="D83" s="11"/>
      <c r="E83" s="11"/>
      <c r="F83" s="11"/>
      <c r="G83" s="11"/>
      <c r="H83" s="11"/>
      <c r="I83" s="11"/>
      <c r="J83" s="11"/>
      <c r="K83" s="203"/>
      <c r="L83" s="11"/>
      <c r="T83" s="11"/>
      <c r="U83" s="11"/>
      <c r="V83" s="11"/>
      <c r="W83" s="11"/>
      <c r="X83" s="11"/>
      <c r="Y83" s="11"/>
      <c r="Z83" s="11"/>
      <c r="AA83" s="11"/>
    </row>
    <row r="84" spans="2:27" customFormat="1">
      <c r="B84" s="11"/>
      <c r="C84" s="11"/>
      <c r="D84" s="11"/>
      <c r="E84" s="11"/>
      <c r="F84" s="11"/>
      <c r="G84" s="11"/>
      <c r="H84" s="11"/>
      <c r="I84" s="11"/>
      <c r="J84" s="11"/>
      <c r="K84" s="203"/>
      <c r="L84" s="11"/>
      <c r="T84" s="11"/>
      <c r="U84" s="11"/>
      <c r="V84" s="11"/>
      <c r="W84" s="11"/>
      <c r="X84" s="11"/>
      <c r="Y84" s="11"/>
      <c r="Z84" s="11"/>
      <c r="AA84" s="11"/>
    </row>
    <row r="85" spans="2:27" customFormat="1">
      <c r="B85" s="11"/>
      <c r="C85" s="11"/>
      <c r="D85" s="11"/>
      <c r="E85" s="11"/>
      <c r="F85" s="11"/>
      <c r="G85" s="11"/>
      <c r="H85" s="11"/>
      <c r="I85" s="11"/>
      <c r="J85" s="11"/>
      <c r="K85" s="203"/>
      <c r="L85" s="11"/>
      <c r="T85" s="11"/>
      <c r="U85" s="11"/>
      <c r="V85" s="11"/>
      <c r="W85" s="11"/>
      <c r="X85" s="11"/>
      <c r="Y85" s="11"/>
      <c r="Z85" s="11"/>
      <c r="AA85" s="11"/>
    </row>
    <row r="86" spans="2:27" customFormat="1">
      <c r="B86" s="11"/>
      <c r="C86" s="11"/>
      <c r="D86" s="11"/>
      <c r="E86" s="11"/>
      <c r="F86" s="11"/>
      <c r="G86" s="11"/>
      <c r="H86" s="11"/>
      <c r="I86" s="11"/>
      <c r="J86" s="11"/>
      <c r="K86" s="203"/>
      <c r="L86" s="11"/>
      <c r="T86" s="11"/>
      <c r="U86" s="11"/>
      <c r="V86" s="11"/>
      <c r="W86" s="11"/>
      <c r="X86" s="11"/>
      <c r="Y86" s="11"/>
      <c r="Z86" s="11"/>
      <c r="AA86" s="11"/>
    </row>
    <row r="87" spans="2:27" customFormat="1">
      <c r="B87" s="11"/>
      <c r="C87" s="11"/>
      <c r="D87" s="11"/>
      <c r="E87" s="11"/>
      <c r="F87" s="11"/>
      <c r="G87" s="11"/>
      <c r="H87" s="11"/>
      <c r="I87" s="11"/>
      <c r="J87" s="11"/>
      <c r="K87" s="203"/>
      <c r="L87" s="11"/>
      <c r="T87" s="11"/>
      <c r="U87" s="11"/>
      <c r="V87" s="11"/>
      <c r="W87" s="11"/>
      <c r="X87" s="11"/>
      <c r="Y87" s="11"/>
      <c r="Z87" s="11"/>
      <c r="AA87" s="11"/>
    </row>
    <row r="88" spans="2:27" customFormat="1">
      <c r="B88" s="11"/>
      <c r="C88" s="11"/>
      <c r="D88" s="11"/>
      <c r="E88" s="11"/>
      <c r="F88" s="11"/>
      <c r="G88" s="11"/>
      <c r="H88" s="11"/>
      <c r="I88" s="11"/>
      <c r="J88" s="11"/>
      <c r="K88" s="203"/>
      <c r="L88" s="11"/>
      <c r="T88" s="11"/>
      <c r="U88" s="11"/>
      <c r="V88" s="11"/>
      <c r="W88" s="11"/>
      <c r="X88" s="11"/>
      <c r="Y88" s="11"/>
      <c r="Z88" s="11"/>
      <c r="AA88" s="11"/>
    </row>
    <row r="89" spans="2:27" customFormat="1">
      <c r="B89" s="11"/>
      <c r="C89" s="11"/>
      <c r="D89" s="11"/>
      <c r="E89" s="11"/>
      <c r="F89" s="11"/>
      <c r="G89" s="11"/>
      <c r="H89" s="11"/>
      <c r="I89" s="11"/>
      <c r="J89" s="11"/>
      <c r="K89" s="203"/>
      <c r="L89" s="11"/>
      <c r="T89" s="11"/>
      <c r="U89" s="11"/>
      <c r="V89" s="11"/>
      <c r="W89" s="11"/>
      <c r="X89" s="11"/>
      <c r="Y89" s="11"/>
      <c r="Z89" s="11"/>
      <c r="AA89" s="11"/>
    </row>
    <row r="90" spans="2:27" customFormat="1">
      <c r="B90" s="11"/>
      <c r="C90" s="11"/>
      <c r="D90" s="11"/>
      <c r="E90" s="11"/>
      <c r="F90" s="11"/>
      <c r="G90" s="11"/>
      <c r="H90" s="11"/>
      <c r="I90" s="11"/>
      <c r="J90" s="11"/>
      <c r="K90" s="203"/>
      <c r="L90" s="11"/>
      <c r="T90" s="11"/>
      <c r="U90" s="11"/>
      <c r="V90" s="11"/>
      <c r="W90" s="11"/>
      <c r="X90" s="11"/>
      <c r="Y90" s="11"/>
      <c r="Z90" s="11"/>
      <c r="AA90" s="11"/>
    </row>
    <row r="91" spans="2:27" customFormat="1">
      <c r="B91" s="11"/>
      <c r="C91" s="11"/>
      <c r="D91" s="11"/>
      <c r="E91" s="11"/>
      <c r="F91" s="11"/>
      <c r="G91" s="11"/>
      <c r="H91" s="11"/>
      <c r="I91" s="11"/>
      <c r="J91" s="11"/>
      <c r="K91" s="203"/>
      <c r="L91" s="11"/>
      <c r="T91" s="11"/>
      <c r="U91" s="11"/>
      <c r="V91" s="11"/>
      <c r="W91" s="11"/>
      <c r="X91" s="11"/>
      <c r="Y91" s="11"/>
      <c r="Z91" s="11"/>
      <c r="AA91" s="11"/>
    </row>
    <row r="92" spans="2:27" customFormat="1">
      <c r="B92" s="11"/>
      <c r="C92" s="11"/>
      <c r="D92" s="11"/>
      <c r="E92" s="11"/>
      <c r="F92" s="11"/>
      <c r="G92" s="11"/>
      <c r="H92" s="11"/>
      <c r="I92" s="11"/>
      <c r="J92" s="11"/>
      <c r="K92" s="203"/>
      <c r="L92" s="11"/>
      <c r="T92" s="11"/>
      <c r="U92" s="11"/>
      <c r="V92" s="11"/>
      <c r="W92" s="11"/>
      <c r="X92" s="11"/>
      <c r="Y92" s="11"/>
      <c r="Z92" s="11"/>
      <c r="AA92" s="11"/>
    </row>
    <row r="93" spans="2:27" customFormat="1">
      <c r="B93" s="11"/>
      <c r="C93" s="11"/>
      <c r="D93" s="11"/>
      <c r="E93" s="11"/>
      <c r="F93" s="11"/>
      <c r="G93" s="11"/>
      <c r="H93" s="11"/>
      <c r="I93" s="11"/>
      <c r="J93" s="11"/>
      <c r="K93" s="203"/>
      <c r="L93" s="11"/>
      <c r="T93" s="11"/>
      <c r="U93" s="11"/>
      <c r="V93" s="11"/>
      <c r="W93" s="11"/>
      <c r="X93" s="11"/>
      <c r="Y93" s="11"/>
      <c r="Z93" s="11"/>
      <c r="AA93" s="11"/>
    </row>
    <row r="94" spans="2:27" customFormat="1">
      <c r="B94" s="11"/>
      <c r="C94" s="11"/>
      <c r="D94" s="11"/>
      <c r="E94" s="11"/>
      <c r="F94" s="11"/>
      <c r="G94" s="11"/>
      <c r="H94" s="11"/>
      <c r="I94" s="11"/>
      <c r="J94" s="11"/>
      <c r="K94" s="203"/>
      <c r="L94" s="11"/>
      <c r="T94" s="11"/>
      <c r="U94" s="11"/>
      <c r="V94" s="11"/>
      <c r="W94" s="11"/>
      <c r="X94" s="11"/>
      <c r="Y94" s="11"/>
      <c r="Z94" s="11"/>
      <c r="AA94" s="11"/>
    </row>
    <row r="95" spans="2:27" customFormat="1">
      <c r="B95" s="11"/>
      <c r="C95" s="11"/>
      <c r="D95" s="11"/>
      <c r="E95" s="11"/>
      <c r="F95" s="11"/>
      <c r="G95" s="11"/>
      <c r="H95" s="11"/>
      <c r="I95" s="11"/>
      <c r="J95" s="11"/>
      <c r="K95" s="203"/>
      <c r="L95" s="11"/>
      <c r="T95" s="11"/>
      <c r="U95" s="11"/>
      <c r="V95" s="11"/>
      <c r="W95" s="11"/>
      <c r="X95" s="11"/>
      <c r="Y95" s="11"/>
      <c r="Z95" s="11"/>
      <c r="AA95" s="11"/>
    </row>
    <row r="96" spans="2:27" customFormat="1">
      <c r="B96" s="11"/>
      <c r="C96" s="11"/>
      <c r="D96" s="11"/>
      <c r="E96" s="11"/>
      <c r="F96" s="11"/>
      <c r="G96" s="11"/>
      <c r="H96" s="11"/>
      <c r="I96" s="11"/>
      <c r="J96" s="11"/>
      <c r="K96" s="203"/>
      <c r="L96" s="11"/>
      <c r="T96" s="11"/>
      <c r="U96" s="11"/>
      <c r="V96" s="11"/>
      <c r="W96" s="11"/>
      <c r="X96" s="11"/>
      <c r="Y96" s="11"/>
      <c r="Z96" s="11"/>
      <c r="AA96" s="11"/>
    </row>
    <row r="97" spans="2:27" customFormat="1">
      <c r="B97" s="11"/>
      <c r="C97" s="11"/>
      <c r="D97" s="11"/>
      <c r="E97" s="11"/>
      <c r="F97" s="11"/>
      <c r="G97" s="11"/>
      <c r="H97" s="11"/>
      <c r="I97" s="11"/>
      <c r="J97" s="11"/>
      <c r="K97" s="203"/>
      <c r="L97" s="11"/>
      <c r="T97" s="11"/>
      <c r="U97" s="11"/>
      <c r="V97" s="11"/>
      <c r="W97" s="11"/>
      <c r="X97" s="11"/>
      <c r="Y97" s="11"/>
      <c r="Z97" s="11"/>
      <c r="AA97" s="11"/>
    </row>
    <row r="98" spans="2:27" customFormat="1">
      <c r="B98" s="11"/>
      <c r="C98" s="11"/>
      <c r="D98" s="11"/>
      <c r="E98" s="11"/>
      <c r="F98" s="11"/>
      <c r="G98" s="11"/>
      <c r="H98" s="11"/>
      <c r="I98" s="11"/>
      <c r="J98" s="11"/>
      <c r="K98" s="203"/>
      <c r="L98" s="11"/>
      <c r="T98" s="11"/>
      <c r="U98" s="11"/>
      <c r="V98" s="11"/>
      <c r="W98" s="11"/>
      <c r="X98" s="11"/>
      <c r="Y98" s="11"/>
      <c r="Z98" s="11"/>
      <c r="AA98" s="11"/>
    </row>
    <row r="99" spans="2:27" customFormat="1">
      <c r="B99" s="11"/>
      <c r="C99" s="11"/>
      <c r="D99" s="11"/>
      <c r="E99" s="11"/>
      <c r="F99" s="11"/>
      <c r="G99" s="11"/>
      <c r="H99" s="11"/>
      <c r="I99" s="11"/>
      <c r="J99" s="11"/>
      <c r="K99" s="203"/>
      <c r="L99" s="11"/>
      <c r="T99" s="11"/>
      <c r="U99" s="11"/>
      <c r="V99" s="11"/>
      <c r="W99" s="11"/>
      <c r="X99" s="11"/>
      <c r="Y99" s="11"/>
      <c r="Z99" s="11"/>
      <c r="AA99" s="11"/>
    </row>
    <row r="100" spans="2:27" customFormat="1">
      <c r="B100" s="11"/>
      <c r="C100" s="11"/>
      <c r="D100" s="11"/>
      <c r="E100" s="11"/>
      <c r="F100" s="11"/>
      <c r="G100" s="11"/>
      <c r="H100" s="11"/>
      <c r="I100" s="11"/>
      <c r="J100" s="11"/>
      <c r="K100" s="203"/>
      <c r="L100" s="11"/>
      <c r="T100" s="11"/>
      <c r="U100" s="11"/>
      <c r="V100" s="11"/>
      <c r="W100" s="11"/>
      <c r="X100" s="11"/>
      <c r="Y100" s="11"/>
      <c r="Z100" s="11"/>
      <c r="AA100" s="11"/>
    </row>
    <row r="101" spans="2:27" customFormat="1">
      <c r="B101" s="11"/>
      <c r="C101" s="11"/>
      <c r="D101" s="11"/>
      <c r="E101" s="11"/>
      <c r="F101" s="11"/>
      <c r="G101" s="11"/>
      <c r="H101" s="11"/>
      <c r="I101" s="11"/>
      <c r="J101" s="11"/>
      <c r="K101" s="203"/>
      <c r="L101" s="11"/>
      <c r="T101" s="11"/>
      <c r="U101" s="11"/>
      <c r="V101" s="11"/>
      <c r="W101" s="11"/>
      <c r="X101" s="11"/>
      <c r="Y101" s="11"/>
      <c r="Z101" s="11"/>
      <c r="AA101" s="11"/>
    </row>
    <row r="102" spans="2:27" customFormat="1">
      <c r="B102" s="11"/>
      <c r="C102" s="11"/>
      <c r="D102" s="11"/>
      <c r="E102" s="11"/>
      <c r="F102" s="11"/>
      <c r="G102" s="11"/>
      <c r="H102" s="11"/>
      <c r="I102" s="11"/>
      <c r="J102" s="11"/>
      <c r="K102" s="203"/>
      <c r="L102" s="11"/>
      <c r="T102" s="11"/>
      <c r="U102" s="11"/>
      <c r="V102" s="11"/>
      <c r="W102" s="11"/>
      <c r="X102" s="11"/>
      <c r="Y102" s="11"/>
      <c r="Z102" s="11"/>
      <c r="AA102" s="11"/>
    </row>
    <row r="103" spans="2:27" customFormat="1">
      <c r="B103" s="11"/>
      <c r="C103" s="11"/>
      <c r="D103" s="11"/>
      <c r="E103" s="11"/>
      <c r="F103" s="11"/>
      <c r="G103" s="11"/>
      <c r="H103" s="11"/>
      <c r="I103" s="11"/>
      <c r="J103" s="11"/>
      <c r="K103" s="203"/>
      <c r="L103" s="11"/>
      <c r="T103" s="11"/>
      <c r="U103" s="11"/>
      <c r="V103" s="11"/>
      <c r="W103" s="11"/>
      <c r="X103" s="11"/>
      <c r="Y103" s="11"/>
      <c r="Z103" s="11"/>
      <c r="AA103" s="11"/>
    </row>
    <row r="104" spans="2:27" customFormat="1">
      <c r="B104" s="11"/>
      <c r="C104" s="11"/>
      <c r="D104" s="11"/>
      <c r="E104" s="11"/>
      <c r="F104" s="11"/>
      <c r="G104" s="11"/>
      <c r="H104" s="11"/>
      <c r="I104" s="11"/>
      <c r="J104" s="11"/>
      <c r="K104" s="203"/>
      <c r="L104" s="11"/>
      <c r="T104" s="11"/>
      <c r="U104" s="11"/>
      <c r="V104" s="11"/>
      <c r="W104" s="11"/>
      <c r="X104" s="11"/>
      <c r="Y104" s="11"/>
      <c r="Z104" s="11"/>
      <c r="AA104" s="11"/>
    </row>
    <row r="105" spans="2:27" customFormat="1">
      <c r="B105" s="11"/>
      <c r="C105" s="11"/>
      <c r="D105" s="11"/>
      <c r="E105" s="11"/>
      <c r="F105" s="11"/>
      <c r="G105" s="11"/>
      <c r="H105" s="11"/>
      <c r="I105" s="11"/>
      <c r="J105" s="11"/>
      <c r="K105" s="203"/>
      <c r="L105" s="11"/>
      <c r="T105" s="11"/>
      <c r="U105" s="11"/>
      <c r="V105" s="11"/>
      <c r="W105" s="11"/>
      <c r="X105" s="11"/>
      <c r="Y105" s="11"/>
      <c r="Z105" s="11"/>
      <c r="AA105" s="11"/>
    </row>
    <row r="106" spans="2:27" customFormat="1">
      <c r="B106" s="11"/>
      <c r="C106" s="11"/>
      <c r="D106" s="11"/>
      <c r="E106" s="11"/>
      <c r="F106" s="11"/>
      <c r="G106" s="11"/>
      <c r="H106" s="11"/>
      <c r="I106" s="11"/>
      <c r="J106" s="11"/>
      <c r="K106" s="203"/>
      <c r="L106" s="11"/>
      <c r="T106" s="11"/>
      <c r="U106" s="11"/>
      <c r="V106" s="11"/>
      <c r="W106" s="11"/>
      <c r="X106" s="11"/>
      <c r="Y106" s="11"/>
      <c r="Z106" s="11"/>
      <c r="AA106" s="11"/>
    </row>
    <row r="107" spans="2:27" customFormat="1">
      <c r="B107" s="11"/>
      <c r="C107" s="11"/>
      <c r="D107" s="11"/>
      <c r="E107" s="11"/>
      <c r="F107" s="11"/>
      <c r="G107" s="11"/>
      <c r="H107" s="11"/>
      <c r="I107" s="11"/>
      <c r="J107" s="11"/>
      <c r="K107" s="203"/>
      <c r="L107" s="11"/>
      <c r="T107" s="11"/>
      <c r="U107" s="11"/>
      <c r="V107" s="11"/>
      <c r="W107" s="11"/>
      <c r="X107" s="11"/>
      <c r="Y107" s="11"/>
      <c r="Z107" s="11"/>
      <c r="AA107" s="11"/>
    </row>
    <row r="108" spans="2:27" customFormat="1">
      <c r="B108" s="11"/>
      <c r="C108" s="11"/>
      <c r="D108" s="11"/>
      <c r="E108" s="11"/>
      <c r="F108" s="11"/>
      <c r="G108" s="11"/>
      <c r="H108" s="11"/>
      <c r="I108" s="11"/>
      <c r="J108" s="11"/>
      <c r="K108" s="203"/>
      <c r="L108" s="11"/>
      <c r="T108" s="11"/>
      <c r="U108" s="11"/>
      <c r="V108" s="11"/>
      <c r="W108" s="11"/>
      <c r="X108" s="11"/>
      <c r="Y108" s="11"/>
      <c r="Z108" s="11"/>
      <c r="AA108" s="11"/>
    </row>
    <row r="109" spans="2:27" customFormat="1">
      <c r="B109" s="11"/>
      <c r="C109" s="11"/>
      <c r="D109" s="11"/>
      <c r="E109" s="11"/>
      <c r="F109" s="11"/>
      <c r="G109" s="11"/>
      <c r="H109" s="11"/>
      <c r="I109" s="11"/>
      <c r="J109" s="11"/>
      <c r="K109" s="203"/>
      <c r="L109" s="11"/>
      <c r="T109" s="11"/>
      <c r="U109" s="11"/>
      <c r="V109" s="11"/>
      <c r="W109" s="11"/>
      <c r="X109" s="11"/>
      <c r="Y109" s="11"/>
      <c r="Z109" s="11"/>
      <c r="AA109" s="11"/>
    </row>
    <row r="110" spans="2:27" customFormat="1">
      <c r="B110" s="11"/>
      <c r="C110" s="11"/>
      <c r="D110" s="11"/>
      <c r="E110" s="11"/>
      <c r="F110" s="11"/>
      <c r="G110" s="11"/>
      <c r="H110" s="11"/>
      <c r="I110" s="11"/>
      <c r="J110" s="11"/>
      <c r="K110" s="203"/>
      <c r="L110" s="11"/>
      <c r="T110" s="11"/>
      <c r="U110" s="11"/>
      <c r="V110" s="11"/>
      <c r="W110" s="11"/>
      <c r="X110" s="11"/>
      <c r="Y110" s="11"/>
      <c r="Z110" s="11"/>
      <c r="AA110" s="11"/>
    </row>
    <row r="111" spans="2:27" customFormat="1">
      <c r="B111" s="11"/>
      <c r="C111" s="11"/>
      <c r="D111" s="11"/>
      <c r="E111" s="11"/>
      <c r="F111" s="11"/>
      <c r="G111" s="11"/>
      <c r="H111" s="11"/>
      <c r="I111" s="11"/>
      <c r="J111" s="11"/>
      <c r="K111" s="203"/>
      <c r="L111" s="11"/>
      <c r="T111" s="11"/>
      <c r="U111" s="11"/>
      <c r="V111" s="11"/>
      <c r="W111" s="11"/>
      <c r="X111" s="11"/>
      <c r="Y111" s="11"/>
      <c r="Z111" s="11"/>
      <c r="AA111" s="11"/>
    </row>
    <row r="112" spans="2:27" customFormat="1">
      <c r="B112" s="11"/>
      <c r="C112" s="11"/>
      <c r="D112" s="11"/>
      <c r="E112" s="11"/>
      <c r="F112" s="11"/>
      <c r="G112" s="11"/>
      <c r="H112" s="11"/>
      <c r="I112" s="11"/>
      <c r="J112" s="11"/>
      <c r="K112" s="203"/>
      <c r="L112" s="11"/>
      <c r="T112" s="11"/>
      <c r="U112" s="11"/>
      <c r="V112" s="11"/>
      <c r="W112" s="11"/>
      <c r="X112" s="11"/>
      <c r="Y112" s="11"/>
      <c r="Z112" s="11"/>
      <c r="AA112" s="11"/>
    </row>
    <row r="113" spans="2:27" customFormat="1">
      <c r="B113" s="11"/>
      <c r="C113" s="11"/>
      <c r="D113" s="11"/>
      <c r="E113" s="11"/>
      <c r="F113" s="11"/>
      <c r="G113" s="11"/>
      <c r="H113" s="11"/>
      <c r="I113" s="11"/>
      <c r="J113" s="11"/>
      <c r="K113" s="203"/>
      <c r="L113" s="11"/>
      <c r="T113" s="11"/>
      <c r="U113" s="11"/>
      <c r="V113" s="11"/>
      <c r="W113" s="11"/>
      <c r="X113" s="11"/>
      <c r="Y113" s="11"/>
      <c r="Z113" s="11"/>
      <c r="AA113" s="11"/>
    </row>
    <row r="114" spans="2:27" customFormat="1">
      <c r="B114" s="11"/>
      <c r="C114" s="11"/>
      <c r="D114" s="11"/>
      <c r="E114" s="11"/>
      <c r="F114" s="11"/>
      <c r="G114" s="11"/>
      <c r="H114" s="11"/>
      <c r="I114" s="11"/>
      <c r="J114" s="11"/>
      <c r="K114" s="203"/>
      <c r="L114" s="11"/>
      <c r="T114" s="11"/>
      <c r="U114" s="11"/>
      <c r="V114" s="11"/>
      <c r="W114" s="11"/>
      <c r="X114" s="11"/>
      <c r="Y114" s="11"/>
      <c r="Z114" s="11"/>
      <c r="AA114" s="11"/>
    </row>
    <row r="115" spans="2:27" customFormat="1">
      <c r="B115" s="11"/>
      <c r="C115" s="11"/>
      <c r="D115" s="11"/>
      <c r="E115" s="11"/>
      <c r="F115" s="11"/>
      <c r="G115" s="11"/>
      <c r="H115" s="11"/>
      <c r="I115" s="11"/>
      <c r="J115" s="11"/>
      <c r="K115" s="203"/>
      <c r="L115" s="11"/>
      <c r="T115" s="11"/>
      <c r="U115" s="11"/>
      <c r="V115" s="11"/>
      <c r="W115" s="11"/>
      <c r="X115" s="11"/>
      <c r="Y115" s="11"/>
      <c r="Z115" s="11"/>
      <c r="AA115" s="11"/>
    </row>
    <row r="116" spans="2:27" customFormat="1">
      <c r="B116" s="11"/>
      <c r="C116" s="11"/>
      <c r="D116" s="11"/>
      <c r="E116" s="11"/>
      <c r="F116" s="11"/>
      <c r="G116" s="11"/>
      <c r="H116" s="11"/>
      <c r="I116" s="11"/>
      <c r="J116" s="11"/>
      <c r="K116" s="203"/>
      <c r="L116" s="11"/>
      <c r="T116" s="11"/>
      <c r="U116" s="11"/>
      <c r="V116" s="11"/>
      <c r="W116" s="11"/>
      <c r="X116" s="11"/>
      <c r="Y116" s="11"/>
      <c r="Z116" s="11"/>
      <c r="AA116" s="11"/>
    </row>
    <row r="117" spans="2:27" customFormat="1">
      <c r="B117" s="11"/>
      <c r="C117" s="11"/>
      <c r="D117" s="11"/>
      <c r="E117" s="11"/>
      <c r="F117" s="11"/>
      <c r="G117" s="11"/>
      <c r="H117" s="11"/>
      <c r="I117" s="11"/>
      <c r="J117" s="11"/>
      <c r="K117" s="203"/>
      <c r="L117" s="11"/>
      <c r="T117" s="11"/>
      <c r="U117" s="11"/>
      <c r="V117" s="11"/>
      <c r="W117" s="11"/>
      <c r="X117" s="11"/>
      <c r="Y117" s="11"/>
      <c r="Z117" s="11"/>
      <c r="AA117" s="11"/>
    </row>
    <row r="118" spans="2:27" customFormat="1">
      <c r="B118" s="11"/>
      <c r="C118" s="11"/>
      <c r="D118" s="11"/>
      <c r="E118" s="11"/>
      <c r="F118" s="11"/>
      <c r="G118" s="11"/>
      <c r="H118" s="11"/>
      <c r="I118" s="11"/>
      <c r="J118" s="11"/>
      <c r="K118" s="203"/>
      <c r="L118" s="11"/>
      <c r="T118" s="11"/>
      <c r="U118" s="11"/>
      <c r="V118" s="11"/>
      <c r="W118" s="11"/>
      <c r="X118" s="11"/>
      <c r="Y118" s="11"/>
      <c r="Z118" s="11"/>
      <c r="AA118" s="11"/>
    </row>
    <row r="119" spans="2:27" customFormat="1">
      <c r="B119" s="11"/>
      <c r="C119" s="11"/>
      <c r="D119" s="11"/>
      <c r="E119" s="11"/>
      <c r="F119" s="11"/>
      <c r="G119" s="11"/>
      <c r="H119" s="11"/>
      <c r="I119" s="11"/>
      <c r="J119" s="11"/>
      <c r="K119" s="203"/>
      <c r="L119" s="11"/>
      <c r="T119" s="11"/>
      <c r="U119" s="11"/>
      <c r="V119" s="11"/>
      <c r="W119" s="11"/>
      <c r="X119" s="11"/>
      <c r="Y119" s="11"/>
      <c r="Z119" s="11"/>
      <c r="AA119" s="11"/>
    </row>
    <row r="120" spans="2:27" customFormat="1">
      <c r="B120" s="11"/>
      <c r="C120" s="11"/>
      <c r="D120" s="11"/>
      <c r="E120" s="11"/>
      <c r="F120" s="11"/>
      <c r="G120" s="11"/>
      <c r="H120" s="11"/>
      <c r="I120" s="11"/>
      <c r="J120" s="11"/>
      <c r="K120" s="203"/>
      <c r="L120" s="11"/>
      <c r="T120" s="11"/>
      <c r="U120" s="11"/>
      <c r="V120" s="11"/>
      <c r="W120" s="11"/>
      <c r="X120" s="11"/>
      <c r="Y120" s="11"/>
      <c r="Z120" s="11"/>
      <c r="AA120" s="11"/>
    </row>
    <row r="121" spans="2:27" customFormat="1">
      <c r="B121" s="11"/>
      <c r="C121" s="11"/>
      <c r="D121" s="11"/>
      <c r="E121" s="11"/>
      <c r="F121" s="11"/>
      <c r="G121" s="11"/>
      <c r="H121" s="11"/>
      <c r="I121" s="11"/>
      <c r="J121" s="11"/>
      <c r="K121" s="203"/>
      <c r="L121" s="11"/>
      <c r="T121" s="11"/>
      <c r="U121" s="11"/>
      <c r="V121" s="11"/>
      <c r="W121" s="11"/>
      <c r="X121" s="11"/>
      <c r="Y121" s="11"/>
      <c r="Z121" s="11"/>
      <c r="AA121" s="11"/>
    </row>
    <row r="122" spans="2:27" customFormat="1">
      <c r="B122" s="11"/>
      <c r="C122" s="11"/>
      <c r="D122" s="11"/>
      <c r="E122" s="11"/>
      <c r="F122" s="11"/>
      <c r="G122" s="11"/>
      <c r="H122" s="11"/>
      <c r="I122" s="11"/>
      <c r="J122" s="11"/>
      <c r="K122" s="203"/>
      <c r="L122" s="11"/>
      <c r="T122" s="11"/>
      <c r="U122" s="11"/>
      <c r="V122" s="11"/>
      <c r="W122" s="11"/>
      <c r="X122" s="11"/>
      <c r="Y122" s="11"/>
      <c r="Z122" s="11"/>
      <c r="AA122" s="11"/>
    </row>
    <row r="123" spans="2:27" customFormat="1">
      <c r="B123" s="11"/>
      <c r="C123" s="11"/>
      <c r="D123" s="11"/>
      <c r="E123" s="11"/>
      <c r="F123" s="11"/>
      <c r="G123" s="11"/>
      <c r="H123" s="11"/>
      <c r="I123" s="11"/>
      <c r="J123" s="11"/>
      <c r="K123" s="203"/>
      <c r="L123" s="11"/>
      <c r="T123" s="11"/>
      <c r="U123" s="11"/>
      <c r="V123" s="11"/>
      <c r="W123" s="11"/>
      <c r="X123" s="11"/>
      <c r="Y123" s="11"/>
      <c r="Z123" s="11"/>
      <c r="AA123" s="11"/>
    </row>
    <row r="124" spans="2:27" customFormat="1">
      <c r="B124" s="11"/>
      <c r="C124" s="11"/>
      <c r="D124" s="11"/>
      <c r="E124" s="11"/>
      <c r="F124" s="11"/>
      <c r="G124" s="11"/>
      <c r="H124" s="11"/>
      <c r="I124" s="11"/>
      <c r="J124" s="11"/>
      <c r="K124" s="203"/>
      <c r="L124" s="11"/>
      <c r="T124" s="11"/>
      <c r="U124" s="11"/>
      <c r="V124" s="11"/>
      <c r="W124" s="11"/>
      <c r="X124" s="11"/>
      <c r="Y124" s="11"/>
      <c r="Z124" s="11"/>
      <c r="AA124" s="11"/>
    </row>
    <row r="125" spans="2:27" customFormat="1">
      <c r="B125" s="11"/>
      <c r="C125" s="11"/>
      <c r="D125" s="11"/>
      <c r="E125" s="11"/>
      <c r="F125" s="11"/>
      <c r="G125" s="11"/>
      <c r="H125" s="11"/>
      <c r="I125" s="11"/>
      <c r="J125" s="11"/>
      <c r="K125" s="203"/>
      <c r="L125" s="11"/>
      <c r="T125" s="11"/>
      <c r="U125" s="11"/>
      <c r="V125" s="11"/>
      <c r="W125" s="11"/>
      <c r="X125" s="11"/>
      <c r="Y125" s="11"/>
      <c r="Z125" s="11"/>
      <c r="AA125" s="11"/>
    </row>
    <row r="126" spans="2:27" customFormat="1">
      <c r="B126" s="11"/>
      <c r="C126" s="11"/>
      <c r="D126" s="11"/>
      <c r="E126" s="11"/>
      <c r="F126" s="11"/>
      <c r="G126" s="11"/>
      <c r="H126" s="11"/>
      <c r="I126" s="11"/>
      <c r="J126" s="11"/>
      <c r="K126" s="203"/>
      <c r="L126" s="11"/>
      <c r="T126" s="11"/>
      <c r="U126" s="11"/>
      <c r="V126" s="11"/>
      <c r="W126" s="11"/>
      <c r="X126" s="11"/>
      <c r="Y126" s="11"/>
      <c r="Z126" s="11"/>
      <c r="AA126" s="11"/>
    </row>
    <row r="127" spans="2:27" customFormat="1">
      <c r="B127" s="11"/>
      <c r="C127" s="11"/>
      <c r="D127" s="11"/>
      <c r="E127" s="11"/>
      <c r="F127" s="11"/>
      <c r="G127" s="11"/>
      <c r="H127" s="11"/>
      <c r="I127" s="11"/>
      <c r="J127" s="11"/>
      <c r="K127" s="203"/>
      <c r="L127" s="11"/>
      <c r="T127" s="11"/>
      <c r="U127" s="11"/>
      <c r="V127" s="11"/>
      <c r="W127" s="11"/>
      <c r="X127" s="11"/>
      <c r="Y127" s="11"/>
      <c r="Z127" s="11"/>
      <c r="AA127" s="11"/>
    </row>
    <row r="128" spans="2:27" customFormat="1">
      <c r="B128" s="11"/>
      <c r="C128" s="11"/>
      <c r="D128" s="11"/>
      <c r="E128" s="11"/>
      <c r="F128" s="11"/>
      <c r="G128" s="11"/>
      <c r="H128" s="11"/>
      <c r="I128" s="11"/>
      <c r="J128" s="11"/>
      <c r="K128" s="203"/>
      <c r="L128" s="11"/>
      <c r="T128" s="11"/>
      <c r="U128" s="11"/>
      <c r="V128" s="11"/>
      <c r="W128" s="11"/>
      <c r="X128" s="11"/>
      <c r="Y128" s="11"/>
      <c r="Z128" s="11"/>
      <c r="AA128" s="11"/>
    </row>
    <row r="129" spans="2:27" customFormat="1">
      <c r="B129" s="11"/>
      <c r="C129" s="11"/>
      <c r="D129" s="11"/>
      <c r="E129" s="11"/>
      <c r="F129" s="11"/>
      <c r="G129" s="11"/>
      <c r="H129" s="11"/>
      <c r="I129" s="11"/>
      <c r="J129" s="11"/>
      <c r="K129" s="203"/>
      <c r="L129" s="11"/>
      <c r="T129" s="11"/>
      <c r="U129" s="11"/>
      <c r="V129" s="11"/>
      <c r="W129" s="11"/>
      <c r="X129" s="11"/>
      <c r="Y129" s="11"/>
      <c r="Z129" s="11"/>
      <c r="AA129" s="11"/>
    </row>
    <row r="130" spans="2:27" customFormat="1">
      <c r="B130" s="11"/>
      <c r="C130" s="11"/>
      <c r="D130" s="11"/>
      <c r="E130" s="11"/>
      <c r="F130" s="11"/>
      <c r="G130" s="11"/>
      <c r="H130" s="11"/>
      <c r="I130" s="11"/>
      <c r="J130" s="11"/>
      <c r="K130" s="203"/>
      <c r="L130" s="11"/>
      <c r="T130" s="11"/>
      <c r="U130" s="11"/>
      <c r="V130" s="11"/>
      <c r="W130" s="11"/>
      <c r="X130" s="11"/>
      <c r="Y130" s="11"/>
      <c r="Z130" s="11"/>
      <c r="AA130" s="11"/>
    </row>
    <row r="131" spans="2:27" customFormat="1">
      <c r="B131" s="11"/>
      <c r="C131" s="11"/>
      <c r="D131" s="11"/>
      <c r="E131" s="11"/>
      <c r="F131" s="11"/>
      <c r="G131" s="11"/>
      <c r="H131" s="11"/>
      <c r="I131" s="11"/>
      <c r="J131" s="11"/>
      <c r="K131" s="203"/>
      <c r="L131" s="11"/>
      <c r="T131" s="11"/>
      <c r="U131" s="11"/>
      <c r="V131" s="11"/>
      <c r="W131" s="11"/>
      <c r="X131" s="11"/>
      <c r="Y131" s="11"/>
      <c r="Z131" s="11"/>
      <c r="AA131" s="11"/>
    </row>
    <row r="132" spans="2:27" customFormat="1">
      <c r="B132" s="11"/>
      <c r="C132" s="11"/>
      <c r="D132" s="11"/>
      <c r="E132" s="11"/>
      <c r="F132" s="11"/>
      <c r="G132" s="11"/>
      <c r="H132" s="11"/>
      <c r="I132" s="11"/>
      <c r="J132" s="11"/>
      <c r="K132" s="203"/>
      <c r="L132" s="11"/>
      <c r="T132" s="11"/>
      <c r="U132" s="11"/>
      <c r="V132" s="11"/>
      <c r="W132" s="11"/>
      <c r="X132" s="11"/>
      <c r="Y132" s="11"/>
      <c r="Z132" s="11"/>
      <c r="AA132" s="11"/>
    </row>
  </sheetData>
  <mergeCells count="1">
    <mergeCell ref="B1:I1"/>
  </mergeCells>
  <printOptions horizontalCentered="1"/>
  <pageMargins left="0.23622047244094491" right="0.23622047244094491" top="0.19685039370078741" bottom="0.19685039370078741" header="0.19685039370078741" footer="0.19685039370078741"/>
  <pageSetup paperSize="11" scale="83" fitToHeight="0" orientation="landscape" r:id="rId1"/>
  <headerFooter differentFirst="1">
    <oddFooter>&amp;C&amp;10Page &amp;P/&amp;N</oddFooter>
  </headerFooter>
  <rowBreaks count="1" manualBreakCount="1">
    <brk id="26" min="1" max="8"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28</vt:i4>
      </vt:variant>
    </vt:vector>
  </HeadingPairs>
  <TitlesOfParts>
    <vt:vector size="39" baseType="lpstr">
      <vt:lpstr>CONTENTS</vt:lpstr>
      <vt:lpstr>1 ENGIE presence</vt:lpstr>
      <vt:lpstr>2.1 Power plants list</vt:lpstr>
      <vt:lpstr>2.2 Power plants synthesis</vt:lpstr>
      <vt:lpstr>2.3 Nuclear assets in Belgium</vt:lpstr>
      <vt:lpstr>2.4 Other industrial assets</vt:lpstr>
      <vt:lpstr>3.1 KPIs finance P&amp;L CAPEX</vt:lpstr>
      <vt:lpstr>3.2 KPIs finance divisional</vt:lpstr>
      <vt:lpstr>3.3 KPIs finance BS</vt:lpstr>
      <vt:lpstr>4 Main consolidated entities</vt:lpstr>
      <vt:lpstr>5 Weather sensitivity</vt:lpstr>
      <vt:lpstr>'2.4 Other industrial assets'!a</vt:lpstr>
      <vt:lpstr>'3.3 KPIs finance BS'!aaaa</vt:lpstr>
      <vt:lpstr>'1 ENGIE presence'!Impression_des_titres</vt:lpstr>
      <vt:lpstr>'2.1 Power plants list'!Impression_des_titres</vt:lpstr>
      <vt:lpstr>'2.4 Other industrial assets'!Impression_des_titres</vt:lpstr>
      <vt:lpstr>'3.1 KPIs finance P&amp;L CAPEX'!Impression_des_titres</vt:lpstr>
      <vt:lpstr>'3.2 KPIs finance divisional'!Impression_des_titres</vt:lpstr>
      <vt:lpstr>'3.3 KPIs finance BS'!Impression_des_titres</vt:lpstr>
      <vt:lpstr>'4 Main consolidated entities'!Impression_des_titres</vt:lpstr>
      <vt:lpstr>'3.3 KPIs finance BS'!OOOO</vt:lpstr>
      <vt:lpstr>'3.1 KPIs finance P&amp;L CAPEX'!PKPIFP</vt:lpstr>
      <vt:lpstr>'2.4 Other industrial assets'!POIA</vt:lpstr>
      <vt:lpstr>'3.3 KPIs finance BS'!ppp</vt:lpstr>
      <vt:lpstr>'1 ENGIE presence'!PPRES</vt:lpstr>
      <vt:lpstr>'1 ENGIE presence'!Print_Area2</vt:lpstr>
      <vt:lpstr>'3.1 KPIs finance P&amp;L CAPEX'!Print_Area2</vt:lpstr>
      <vt:lpstr>'4 Main consolidated entities'!Print_Area2</vt:lpstr>
      <vt:lpstr>'1 ENGIE presence'!Zone_d_impression</vt:lpstr>
      <vt:lpstr>'2.1 Power plants list'!Zone_d_impression</vt:lpstr>
      <vt:lpstr>'2.2 Power plants synthesis'!Zone_d_impression</vt:lpstr>
      <vt:lpstr>'2.3 Nuclear assets in Belgium'!Zone_d_impression</vt:lpstr>
      <vt:lpstr>'2.4 Other industrial assets'!Zone_d_impression</vt:lpstr>
      <vt:lpstr>'3.1 KPIs finance P&amp;L CAPEX'!Zone_d_impression</vt:lpstr>
      <vt:lpstr>'3.2 KPIs finance divisional'!Zone_d_impression</vt:lpstr>
      <vt:lpstr>'3.3 KPIs finance BS'!Zone_d_impression</vt:lpstr>
      <vt:lpstr>'4 Main consolidated entities'!Zone_d_impression</vt:lpstr>
      <vt:lpstr>'5 Weather sensitivity'!Zone_d_impression</vt:lpstr>
      <vt:lpstr>CONTENTS!Zone_d_impression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2020-02-25T17:26:37Z</dcterms:modified>
</cp:coreProperties>
</file>