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pivotTables/pivotTable1.xml" ContentType="application/vnd.openxmlformats-officedocument.spreadsheetml.pivotTable+xml"/>
  <Override PartName="/xl/pivotTables/pivotTable2.xml" ContentType="application/vnd.openxmlformats-officedocument.spreadsheetml.pivotTable+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showPivotChartFilter="1" defaultThemeVersion="124226"/>
  <bookViews>
    <workbookView xWindow="6945" yWindow="-15" windowWidth="6960" windowHeight="3975" tabRatio="878"/>
  </bookViews>
  <sheets>
    <sheet name="CONTENTS" sheetId="30" r:id="rId1"/>
    <sheet name="1 ENGIE presence" sheetId="43" r:id="rId2"/>
    <sheet name="2.1 Power plants list" sheetId="42" r:id="rId3"/>
    <sheet name="2.2 Power plants synthesis" sheetId="35" r:id="rId4"/>
    <sheet name="2.3 Nuclear assets in Belgium" sheetId="22" r:id="rId5"/>
    <sheet name="2.4 Other industrial assets" sheetId="44" r:id="rId6"/>
    <sheet name="2.5 E&amp;P metrics" sheetId="45" r:id="rId7"/>
    <sheet name="3 Weather sensitivity" sheetId="23" r:id="rId8"/>
  </sheets>
  <definedNames>
    <definedName name="_xlnm._FilterDatabase" localSheetId="1" hidden="1">'1 ENGIE presence'!#REF!</definedName>
    <definedName name="_xlnm._FilterDatabase" localSheetId="5" hidden="1">'2.4 Other industrial assets'!$A$62:$E$74</definedName>
    <definedName name="a" localSheetId="5">'2.4 Other industrial assets'!$A$1:$E$83</definedName>
    <definedName name="DF_GRID_1" localSheetId="1">#REF!</definedName>
    <definedName name="DF_GRID_1" localSheetId="2">#REF!</definedName>
    <definedName name="DF_GRID_1" localSheetId="3">#REF!</definedName>
    <definedName name="DF_GRID_1" localSheetId="5">#REF!</definedName>
    <definedName name="DF_GRID_1" localSheetId="6">#REF!</definedName>
    <definedName name="DF_GRID_1" localSheetId="0">#REF!</definedName>
    <definedName name="DF_GRID_1">#REF!</definedName>
    <definedName name="e" localSheetId="1">#REF!</definedName>
    <definedName name="e" localSheetId="2">#REF!</definedName>
    <definedName name="e">#REF!</definedName>
    <definedName name="_xlnm.Print_Titles" localSheetId="1">'1 ENGIE presence'!$1:$5</definedName>
    <definedName name="_xlnm.Print_Titles" localSheetId="2">'2.1 Power plants list'!$2:$5</definedName>
    <definedName name="_xlnm.Print_Titles" localSheetId="5">'2.4 Other industrial assets'!$1:$2</definedName>
    <definedName name="_xlnm.Print_Titles" localSheetId="6">'2.5 E&amp;P metrics'!$1:$1</definedName>
    <definedName name="KPIFBS" localSheetId="1">#REF!</definedName>
    <definedName name="KPIFBS" localSheetId="2">#REF!</definedName>
    <definedName name="KPIFBS" localSheetId="5">#REF!</definedName>
    <definedName name="KPIFBS" localSheetId="6">#REF!</definedName>
    <definedName name="KPIFBS">#REF!</definedName>
    <definedName name="PEP" localSheetId="1">#REF!</definedName>
    <definedName name="PEP" localSheetId="2">#REF!</definedName>
    <definedName name="PEP" localSheetId="3">#REF!</definedName>
    <definedName name="PEP" localSheetId="5">#REF!</definedName>
    <definedName name="PEP" localSheetId="6">'2.5 E&amp;P metrics'!$A$1:$G$36</definedName>
    <definedName name="PEP">#REF!</definedName>
    <definedName name="PKPIFBS" localSheetId="1">#REF!</definedName>
    <definedName name="PKPIFBS" localSheetId="2">#REF!</definedName>
    <definedName name="PKPIFBS" localSheetId="3">#REF!</definedName>
    <definedName name="PKPIFBS" localSheetId="5">#REF!</definedName>
    <definedName name="PKPIFBS" localSheetId="6">#REF!</definedName>
    <definedName name="PKPIFBS" localSheetId="0">#REF!</definedName>
    <definedName name="PKPIFBS">#REF!</definedName>
    <definedName name="PKPIFP" localSheetId="1">#REF!</definedName>
    <definedName name="PKPIFP" localSheetId="2">#REF!</definedName>
    <definedName name="PKPIFP" localSheetId="3">#REF!</definedName>
    <definedName name="PKPIFP" localSheetId="5">#REF!</definedName>
    <definedName name="PKPIFP" localSheetId="6">#REF!</definedName>
    <definedName name="PKPIFP" localSheetId="0">#REF!</definedName>
    <definedName name="PKPIFP">#REF!</definedName>
    <definedName name="PKPIO" localSheetId="1">#REF!</definedName>
    <definedName name="PKPIO" localSheetId="2">#REF!</definedName>
    <definedName name="PKPIO" localSheetId="3">#REF!</definedName>
    <definedName name="PKPIO" localSheetId="5">#REF!</definedName>
    <definedName name="PKPIO" localSheetId="6">#REF!</definedName>
    <definedName name="PKPIO" localSheetId="0">#REF!</definedName>
    <definedName name="PKPIO">#REF!</definedName>
    <definedName name="PMCE" localSheetId="1">#REF!</definedName>
    <definedName name="PMCE" localSheetId="2">#REF!</definedName>
    <definedName name="PMCE" localSheetId="5">#REF!</definedName>
    <definedName name="PMCE" localSheetId="6">#REF!</definedName>
    <definedName name="PMCE">#REF!</definedName>
    <definedName name="POIA" localSheetId="1">#REF!</definedName>
    <definedName name="POIA" localSheetId="2">#REF!</definedName>
    <definedName name="POIA" localSheetId="3">#REF!</definedName>
    <definedName name="POIA" localSheetId="5">'2.4 Other industrial assets'!$A$1:$E$83</definedName>
    <definedName name="POIA">#REF!</definedName>
    <definedName name="PPLT" localSheetId="1">#REF!</definedName>
    <definedName name="PPLT" localSheetId="2">#REF!</definedName>
    <definedName name="PPLT" localSheetId="3">#REF!</definedName>
    <definedName name="PPLT" localSheetId="5">#REF!</definedName>
    <definedName name="PPLT" localSheetId="6">#REF!</definedName>
    <definedName name="PPLT">#REF!</definedName>
    <definedName name="PPPL" localSheetId="1">#REF!</definedName>
    <definedName name="PPPL" localSheetId="2">#REF!</definedName>
    <definedName name="PPPL" localSheetId="3">#REF!</definedName>
    <definedName name="PPPL" localSheetId="5">#REF!</definedName>
    <definedName name="PPPL" localSheetId="6">#REF!</definedName>
    <definedName name="PPPL">#REF!</definedName>
    <definedName name="PPRES" localSheetId="1">'1 ENGIE presence'!$B$2:$J$70</definedName>
    <definedName name="PPRES" localSheetId="2">#REF!</definedName>
    <definedName name="PPRES" localSheetId="3">#REF!</definedName>
    <definedName name="PPRES">#REF!</definedName>
    <definedName name="Print_Area2" localSheetId="1">'1 ENGIE presence'!$B$2:$J$70</definedName>
    <definedName name="Print_Area2" localSheetId="6">'2.5 E&amp;P metrics'!$A$1:$G$36</definedName>
    <definedName name="SAPBEXhrIndnt" hidden="1">"Wide"</definedName>
    <definedName name="SAPsysID" hidden="1">"708C5W7SBKP804JT78WJ0JNKI"</definedName>
    <definedName name="SAPwbID" hidden="1">"ARS"</definedName>
    <definedName name="_xlnm.Print_Area" localSheetId="1">'1 ENGIE presence'!$A$1:$J$69</definedName>
    <definedName name="_xlnm.Print_Area" localSheetId="2">'2.1 Power plants list'!$A$1:$L$770</definedName>
    <definedName name="_xlnm.Print_Area" localSheetId="3">'2.2 Power plants synthesis'!$A$1:$G$60</definedName>
    <definedName name="_xlnm.Print_Area" localSheetId="4">'2.3 Nuclear assets in Belgium'!$A$1:$I$13</definedName>
    <definedName name="_xlnm.Print_Area" localSheetId="5">'2.4 Other industrial assets'!$A$1:$E$89</definedName>
    <definedName name="_xlnm.Print_Area" localSheetId="6">'2.5 E&amp;P metrics'!$A$1:$G$48</definedName>
    <definedName name="_xlnm.Print_Area" localSheetId="7">'3 Weather sensitivity'!$A$1:$J$22</definedName>
    <definedName name="_xlnm.Print_Area" localSheetId="0">CONTENTS!$B$2:$C$45</definedName>
  </definedNames>
  <calcPr calcId="152511"/>
  <pivotCaches>
    <pivotCache cacheId="0" r:id="rId9"/>
  </pivotCaches>
</workbook>
</file>

<file path=xl/calcChain.xml><?xml version="1.0" encoding="utf-8"?>
<calcChain xmlns="http://schemas.openxmlformats.org/spreadsheetml/2006/main">
  <c r="D12" i="23" l="1"/>
  <c r="I12" i="23"/>
  <c r="E50" i="35"/>
  <c r="I16" i="23" l="1"/>
  <c r="D16" i="23"/>
  <c r="H16" i="23" l="1"/>
  <c r="H14" i="23"/>
  <c r="H17" i="23" s="1"/>
  <c r="C16" i="23"/>
  <c r="C14" i="23"/>
  <c r="C17" i="23" s="1"/>
  <c r="H19" i="23" l="1"/>
  <c r="C19" i="23"/>
  <c r="I6" i="22"/>
</calcChain>
</file>

<file path=xl/sharedStrings.xml><?xml version="1.0" encoding="utf-8"?>
<sst xmlns="http://schemas.openxmlformats.org/spreadsheetml/2006/main" count="6035" uniqueCount="1094">
  <si>
    <t>Country</t>
  </si>
  <si>
    <t>Plant name</t>
  </si>
  <si>
    <t>Consolidation method</t>
  </si>
  <si>
    <t>France</t>
  </si>
  <si>
    <t>Global</t>
  </si>
  <si>
    <t>Wind</t>
  </si>
  <si>
    <t>Proportional</t>
  </si>
  <si>
    <t>Equity</t>
  </si>
  <si>
    <t>Natural gas</t>
  </si>
  <si>
    <t>NDR CONTRACT CHOOZ</t>
  </si>
  <si>
    <t>Nuclear</t>
  </si>
  <si>
    <t>NDR CONTRACT TRICASTIN</t>
  </si>
  <si>
    <t>Belgium</t>
  </si>
  <si>
    <t>DOEL</t>
  </si>
  <si>
    <t>TIHANGE</t>
  </si>
  <si>
    <t>NDR CONTRACT EDF</t>
  </si>
  <si>
    <t>NDR CONTRACT SPE</t>
  </si>
  <si>
    <t>AMERCOEUR</t>
  </si>
  <si>
    <t>AWIRS</t>
  </si>
  <si>
    <t>DROGENBOS</t>
  </si>
  <si>
    <t>HERDERSBRUG</t>
  </si>
  <si>
    <t>SAINT-GHISLAIN</t>
  </si>
  <si>
    <t>WILMARSDONK</t>
  </si>
  <si>
    <t>ZANDVLIET</t>
  </si>
  <si>
    <t>LILLO ENERGY</t>
  </si>
  <si>
    <t>COO</t>
  </si>
  <si>
    <t>Biomass and biogas</t>
  </si>
  <si>
    <t>RODENHUIZE</t>
  </si>
  <si>
    <t>Other non renewable</t>
  </si>
  <si>
    <t>Germany</t>
  </si>
  <si>
    <t>FARGE</t>
  </si>
  <si>
    <t>Coal</t>
  </si>
  <si>
    <t>WILHELMSHAVEN</t>
  </si>
  <si>
    <t>WUPPERTAL</t>
  </si>
  <si>
    <t>ZOLLING</t>
  </si>
  <si>
    <t>NDR CONTRACT</t>
  </si>
  <si>
    <t>GERA</t>
  </si>
  <si>
    <t>SAARBRÜCKEN</t>
  </si>
  <si>
    <t>PFREIMD</t>
  </si>
  <si>
    <t>Luxembourg</t>
  </si>
  <si>
    <t>ESCH-SUR-ALZETTE</t>
  </si>
  <si>
    <t>Netherlands</t>
  </si>
  <si>
    <t>APNED</t>
  </si>
  <si>
    <t>BERGUM</t>
  </si>
  <si>
    <t>EEMS</t>
  </si>
  <si>
    <t>FLEVO</t>
  </si>
  <si>
    <t>HARCULO</t>
  </si>
  <si>
    <t>ROTTERDAM</t>
  </si>
  <si>
    <t>Spain</t>
  </si>
  <si>
    <t>CARTAGENA</t>
  </si>
  <si>
    <t>CASTELNOU</t>
  </si>
  <si>
    <t>Greece</t>
  </si>
  <si>
    <t>VIOTIA 2</t>
  </si>
  <si>
    <t>VIOTIA</t>
  </si>
  <si>
    <t>Hungary</t>
  </si>
  <si>
    <t>Italy</t>
  </si>
  <si>
    <t>LEINI</t>
  </si>
  <si>
    <t>NAPOLI LEVANTE</t>
  </si>
  <si>
    <t>ROSIGNANO 2</t>
  </si>
  <si>
    <t>ROSIGNANO</t>
  </si>
  <si>
    <t>TORREVALDALIGA</t>
  </si>
  <si>
    <t>VADO LIGURE</t>
  </si>
  <si>
    <t>VOGHERA</t>
  </si>
  <si>
    <t>VPP CONTRACT</t>
  </si>
  <si>
    <t>TIRRENO</t>
  </si>
  <si>
    <t>Poland</t>
  </si>
  <si>
    <t>POLANIEC</t>
  </si>
  <si>
    <t>Portugal</t>
  </si>
  <si>
    <t>Romania</t>
  </si>
  <si>
    <t>GEMENELE</t>
  </si>
  <si>
    <t>Brazil</t>
  </si>
  <si>
    <t>JIRAU</t>
  </si>
  <si>
    <t>Chile</t>
  </si>
  <si>
    <t>MEJILLONES CTA</t>
  </si>
  <si>
    <t>MEJILLONES CTH</t>
  </si>
  <si>
    <t>TOCOPILLA</t>
  </si>
  <si>
    <t>CHAPIQUIÑA</t>
  </si>
  <si>
    <t>LAJA</t>
  </si>
  <si>
    <t>MONTE REDONDO</t>
  </si>
  <si>
    <t>Peru</t>
  </si>
  <si>
    <t>CHILCA</t>
  </si>
  <si>
    <t>ILO 21</t>
  </si>
  <si>
    <t>QUITARACSA</t>
  </si>
  <si>
    <t>YUNCAN</t>
  </si>
  <si>
    <t>North America</t>
  </si>
  <si>
    <t>Canada</t>
  </si>
  <si>
    <t>BROCKVILLE</t>
  </si>
  <si>
    <t>Mexico</t>
  </si>
  <si>
    <t>MONTERREY COGENERATION</t>
  </si>
  <si>
    <t>PANUCO (DUPONT)</t>
  </si>
  <si>
    <t>Puerto Rico</t>
  </si>
  <si>
    <t>ECOELECTRICA (PR)</t>
  </si>
  <si>
    <t>USA</t>
  </si>
  <si>
    <t>MIDLOTHIAN (TX)</t>
  </si>
  <si>
    <t>HAYS (TX)</t>
  </si>
  <si>
    <t>WISE COUNTY POWER</t>
  </si>
  <si>
    <t>ARMSTRONG (PA)</t>
  </si>
  <si>
    <t>TROY (OH)</t>
  </si>
  <si>
    <t>ASTORIA 2</t>
  </si>
  <si>
    <t>ASTORIA</t>
  </si>
  <si>
    <t>ANP BELLINGHAM (MA)</t>
  </si>
  <si>
    <t>BLACKSTONE (MA)</t>
  </si>
  <si>
    <t>OYSTER CREEK (TX)</t>
  </si>
  <si>
    <t>ENNIS POWER STATION</t>
  </si>
  <si>
    <t>PLEASANTS (WV)</t>
  </si>
  <si>
    <t>CALUMET (IL)</t>
  </si>
  <si>
    <t>MILFORD (MA)</t>
  </si>
  <si>
    <t>COLETO CREEK (TX)</t>
  </si>
  <si>
    <t>COLORADO (COORS)</t>
  </si>
  <si>
    <t>NORTHEASTERN POWER COMPANY</t>
  </si>
  <si>
    <t>SCHKORTLEBEN</t>
  </si>
  <si>
    <t>United Kingdom</t>
  </si>
  <si>
    <t>DEESIDE</t>
  </si>
  <si>
    <t>SALTEND</t>
  </si>
  <si>
    <t>CRIMP</t>
  </si>
  <si>
    <t>INDIAN QUEENS</t>
  </si>
  <si>
    <t>FUJAIRAH F2</t>
  </si>
  <si>
    <t>SHUWEIHAT 2</t>
  </si>
  <si>
    <t>SHUWEIHAT S1</t>
  </si>
  <si>
    <t>TAWEELAH</t>
  </si>
  <si>
    <t>UMM AL NAR</t>
  </si>
  <si>
    <t>AL DUR</t>
  </si>
  <si>
    <t>AL EZZEL</t>
  </si>
  <si>
    <t>AL HIDD</t>
  </si>
  <si>
    <t>Oman</t>
  </si>
  <si>
    <t>AL-RUSAIL</t>
  </si>
  <si>
    <t>BARKA II</t>
  </si>
  <si>
    <t>BARKA III</t>
  </si>
  <si>
    <t>AL KAMIL</t>
  </si>
  <si>
    <t>SOHAR</t>
  </si>
  <si>
    <t>Qatar</t>
  </si>
  <si>
    <t>RAS LAFFAN B</t>
  </si>
  <si>
    <t>RAS LAFFAN C</t>
  </si>
  <si>
    <t>JU'AYMAH</t>
  </si>
  <si>
    <t>MARAFIQ</t>
  </si>
  <si>
    <t>RAS TANURA</t>
  </si>
  <si>
    <t>RIYADH PP11</t>
  </si>
  <si>
    <t>SHEDGUM</t>
  </si>
  <si>
    <t>UTHMANIYAH</t>
  </si>
  <si>
    <t>Turkey</t>
  </si>
  <si>
    <t>ANKARA BOO</t>
  </si>
  <si>
    <t>MARMARA</t>
  </si>
  <si>
    <t>China</t>
  </si>
  <si>
    <t>Indonesia</t>
  </si>
  <si>
    <t>Laos</t>
  </si>
  <si>
    <t>HOUAY HO</t>
  </si>
  <si>
    <t>Pakistan</t>
  </si>
  <si>
    <t>UCH 2</t>
  </si>
  <si>
    <t>Singapore</t>
  </si>
  <si>
    <t>SENOKO</t>
  </si>
  <si>
    <t>Thailand</t>
  </si>
  <si>
    <t>GLOW IPP</t>
  </si>
  <si>
    <t>GLOW SPP1</t>
  </si>
  <si>
    <t>GLOW SPP2</t>
  </si>
  <si>
    <t>GLOW PHASE II</t>
  </si>
  <si>
    <t>GLOW PHASE IV</t>
  </si>
  <si>
    <t>GLOW PHASE V</t>
  </si>
  <si>
    <t>GLOW CFB3</t>
  </si>
  <si>
    <t>GHECO ONE</t>
  </si>
  <si>
    <t>GLOW SPP3</t>
  </si>
  <si>
    <t>Australia</t>
  </si>
  <si>
    <t>HAZELWOOD</t>
  </si>
  <si>
    <t>LOY YANG B</t>
  </si>
  <si>
    <t>KWINANA</t>
  </si>
  <si>
    <t>PELICAN POINT</t>
  </si>
  <si>
    <t>SYNERGEN</t>
  </si>
  <si>
    <t>CANUNDA</t>
  </si>
  <si>
    <t>COFELY SUD OUEST</t>
  </si>
  <si>
    <t>CPCU SNC COGEN VITRY</t>
  </si>
  <si>
    <t>CPCU ST OUEN</t>
  </si>
  <si>
    <t>COFELY SUD-EST</t>
  </si>
  <si>
    <t>COFELY NORD-EST</t>
  </si>
  <si>
    <t>NE VARIETUR</t>
  </si>
  <si>
    <t>ENERSOL</t>
  </si>
  <si>
    <t>COFELY CENTRE OUEST</t>
  </si>
  <si>
    <t>COFELY DEUTSCHLAND GMBH</t>
  </si>
  <si>
    <t>COFELY ITALIA - ENR SOLAIRE</t>
  </si>
  <si>
    <t>COFELY SPAIN</t>
  </si>
  <si>
    <t>SOLVAY</t>
  </si>
  <si>
    <t>CENTRALE E. MARTIN</t>
  </si>
  <si>
    <t>CENTRALE VAIRAATOA</t>
  </si>
  <si>
    <t>EDT - ENR SOLAIRE</t>
  </si>
  <si>
    <t>New Caledonia</t>
  </si>
  <si>
    <t>EEC - ENR SOLAIRE</t>
  </si>
  <si>
    <t>EEC - ENR EOLIEN</t>
  </si>
  <si>
    <t>Vanuatu</t>
  </si>
  <si>
    <t>UNELCO VANUATU - ENR SOLAIRE</t>
  </si>
  <si>
    <t>UNELCO VANUATU - ENR EOLIEN</t>
  </si>
  <si>
    <t>EEWF - ENR SOLAIRE</t>
  </si>
  <si>
    <t>Notes :</t>
  </si>
  <si>
    <t>Exploration and Production Licenses</t>
  </si>
  <si>
    <t xml:space="preserve">o/w pure Exploration Licenses </t>
  </si>
  <si>
    <t>Norway</t>
  </si>
  <si>
    <t>TOTAL</t>
  </si>
  <si>
    <t>Mboe</t>
  </si>
  <si>
    <t>Liquid hydrocarbons</t>
  </si>
  <si>
    <t>Total</t>
  </si>
  <si>
    <t>Other*</t>
  </si>
  <si>
    <t>LNG</t>
  </si>
  <si>
    <t>Azerbaijan</t>
  </si>
  <si>
    <t>Egypt</t>
  </si>
  <si>
    <t>Algeria</t>
  </si>
  <si>
    <t>Ownership</t>
  </si>
  <si>
    <t>Description</t>
  </si>
  <si>
    <t>Dahej regas terminal</t>
  </si>
  <si>
    <t>India</t>
  </si>
  <si>
    <t>No regasification capacity</t>
  </si>
  <si>
    <t>Kochi regas terminal</t>
  </si>
  <si>
    <t>Snohvit liquefaction plant</t>
  </si>
  <si>
    <t>Equity liquefaction (0.5 mtpa)</t>
  </si>
  <si>
    <t>Egypt LNG liquefaction plant</t>
  </si>
  <si>
    <t>No equity liquefaction but SPA 3.7mtpa</t>
  </si>
  <si>
    <t>Matthew LNG carrier</t>
  </si>
  <si>
    <t>NA</t>
  </si>
  <si>
    <t>Provalys LNG carrier</t>
  </si>
  <si>
    <t>Gaselys LNG carrier</t>
  </si>
  <si>
    <t xml:space="preserve">GDF SUEZ Global Energy </t>
  </si>
  <si>
    <t>GTT</t>
  </si>
  <si>
    <t>LNG containment system technologies</t>
  </si>
  <si>
    <t>GAZOCEAN</t>
  </si>
  <si>
    <t>LNG carriers operations</t>
  </si>
  <si>
    <t>GrDF</t>
  </si>
  <si>
    <t>Full</t>
  </si>
  <si>
    <t>GRTgaz</t>
  </si>
  <si>
    <t>MEGAL</t>
  </si>
  <si>
    <t>Austria</t>
  </si>
  <si>
    <t>Fos Cavaou</t>
  </si>
  <si>
    <t>Fos Tonkin</t>
  </si>
  <si>
    <t>Montoir</t>
  </si>
  <si>
    <t>Beynes</t>
  </si>
  <si>
    <t>Céré-la-Ronde</t>
  </si>
  <si>
    <t>Cerville</t>
  </si>
  <si>
    <t>Chémery</t>
  </si>
  <si>
    <t>Etrez</t>
  </si>
  <si>
    <t>Germigny-sous-Colombs</t>
  </si>
  <si>
    <t>Gournay-sur-Aronde</t>
  </si>
  <si>
    <t>Manosque</t>
  </si>
  <si>
    <t>Saint-Illiers-la-Ville</t>
  </si>
  <si>
    <t>Tersanne</t>
  </si>
  <si>
    <t>Lesum</t>
  </si>
  <si>
    <t>Uelsen</t>
  </si>
  <si>
    <t>Breitbrunn</t>
  </si>
  <si>
    <t>Schmidhausen</t>
  </si>
  <si>
    <t>Fronhofen</t>
  </si>
  <si>
    <t>Harsefeld</t>
  </si>
  <si>
    <t>Peckensen</t>
  </si>
  <si>
    <t>Litoral Gas</t>
  </si>
  <si>
    <t>Argentina</t>
  </si>
  <si>
    <t>Gasoducto Nor Andino</t>
  </si>
  <si>
    <t>Argentina &amp; Chile</t>
  </si>
  <si>
    <t>57 km gas distribution network</t>
  </si>
  <si>
    <t>Mejillones LNG</t>
  </si>
  <si>
    <t>Transportadora de Gas del Perú</t>
  </si>
  <si>
    <t>Not Consolidated</t>
  </si>
  <si>
    <t>Intragaz</t>
  </si>
  <si>
    <t>Everett LNG Terminal</t>
  </si>
  <si>
    <t>Massachusetts, USA</t>
  </si>
  <si>
    <t>Neptune LNG Terminal</t>
  </si>
  <si>
    <t>Gasoducto del Bajio</t>
  </si>
  <si>
    <t>T-DGJ - Guadalajara</t>
  </si>
  <si>
    <t>Energia Mayakan</t>
  </si>
  <si>
    <t>Natgasmex - Puebla</t>
  </si>
  <si>
    <t>T-Digaqro &amp; T-Com Gas - Querétaro</t>
  </si>
  <si>
    <t>Tamauligas</t>
  </si>
  <si>
    <t>T-GNP - Tampico</t>
  </si>
  <si>
    <t>EcoEléctrica LNG terminal</t>
  </si>
  <si>
    <t>UK</t>
  </si>
  <si>
    <t>Izgaz</t>
  </si>
  <si>
    <t xml:space="preserve">Bahrain </t>
  </si>
  <si>
    <t xml:space="preserve">Saudi Arabia </t>
  </si>
  <si>
    <t xml:space="preserve">Turkey </t>
  </si>
  <si>
    <t xml:space="preserve">Thailand </t>
  </si>
  <si>
    <t>Slovakia</t>
  </si>
  <si>
    <t>AFS</t>
  </si>
  <si>
    <t>Intermunicipalities (Wallonia)</t>
  </si>
  <si>
    <t>Proportionate</t>
  </si>
  <si>
    <t>Power generation fleet</t>
  </si>
  <si>
    <t>PTT NGD</t>
  </si>
  <si>
    <t>Amata NGD</t>
  </si>
  <si>
    <t>Region / Asset name</t>
  </si>
  <si>
    <t>Licenses: breakdown by country</t>
  </si>
  <si>
    <t>Installation &amp; Maintenance</t>
  </si>
  <si>
    <t>Engineering</t>
  </si>
  <si>
    <t>Infrastructures</t>
  </si>
  <si>
    <t>Morocco</t>
  </si>
  <si>
    <t>Electricity and Gas distribution network</t>
  </si>
  <si>
    <t>DSO zrt.</t>
  </si>
  <si>
    <t>GDF SUEZ Energy Romania</t>
  </si>
  <si>
    <t>2P Reserves</t>
  </si>
  <si>
    <t>% of Total</t>
  </si>
  <si>
    <t>Malaysia</t>
  </si>
  <si>
    <t>Number of licenses by country</t>
  </si>
  <si>
    <t>Czech republic</t>
  </si>
  <si>
    <t>Monaco</t>
  </si>
  <si>
    <t>Russia</t>
  </si>
  <si>
    <t>Tunisia</t>
  </si>
  <si>
    <t>Switzerland</t>
  </si>
  <si>
    <t>South Africa</t>
  </si>
  <si>
    <t>GT GS</t>
  </si>
  <si>
    <t>GD</t>
  </si>
  <si>
    <t>GD GS</t>
  </si>
  <si>
    <t>GS</t>
  </si>
  <si>
    <t xml:space="preserve">U.A. Emirates </t>
  </si>
  <si>
    <t>F. Polynesia</t>
  </si>
  <si>
    <t>●</t>
  </si>
  <si>
    <t>GT GD</t>
  </si>
  <si>
    <t>GT PT</t>
  </si>
  <si>
    <t>Wallis &amp; Futuna</t>
  </si>
  <si>
    <t xml:space="preserve">TOTAL </t>
  </si>
  <si>
    <t xml:space="preserve">COD </t>
  </si>
  <si>
    <t xml:space="preserve">Capacity @100% (MW) </t>
  </si>
  <si>
    <t>Nuclear assets in Belgium</t>
  </si>
  <si>
    <r>
      <t>40 year license expiration date</t>
    </r>
    <r>
      <rPr>
        <vertAlign val="superscript"/>
        <sz val="10"/>
        <rFont val="Arial"/>
        <family val="2"/>
      </rPr>
      <t xml:space="preserve">  </t>
    </r>
  </si>
  <si>
    <t>Q1</t>
  </si>
  <si>
    <t>Q2</t>
  </si>
  <si>
    <t>H1</t>
  </si>
  <si>
    <t>(1) In normal tariff conditions</t>
  </si>
  <si>
    <t>TWh</t>
  </si>
  <si>
    <t xml:space="preserve">   Impact on gas sales and distribution in TWh</t>
  </si>
  <si>
    <t xml:space="preserve">  + : cooler weather than average climate</t>
  </si>
  <si>
    <t xml:space="preserve">  - : warmer weather than average climate</t>
  </si>
  <si>
    <t>Libya</t>
  </si>
  <si>
    <t>Status</t>
  </si>
  <si>
    <t>JARMOLTOWO</t>
  </si>
  <si>
    <t>PAGOW</t>
  </si>
  <si>
    <t>WARTKOWO</t>
  </si>
  <si>
    <t>HAUT DES AILES</t>
  </si>
  <si>
    <t>ANGOUSTRINE</t>
  </si>
  <si>
    <t>ARTOUSTE</t>
  </si>
  <si>
    <t>ASSOUSTE</t>
  </si>
  <si>
    <t>ASTE BEON</t>
  </si>
  <si>
    <t>AUBE</t>
  </si>
  <si>
    <t>LES AVEILLANS</t>
  </si>
  <si>
    <t>AVIGNON</t>
  </si>
  <si>
    <t>ARTOUSTE LAC</t>
  </si>
  <si>
    <t>AGOS-VIDALOS</t>
  </si>
  <si>
    <t>BRÉGNIER CORDON</t>
  </si>
  <si>
    <t>BEAUCHASTEL</t>
  </si>
  <si>
    <t>BIOUS</t>
  </si>
  <si>
    <t>BOURG-LÈS-VALENCE</t>
  </si>
  <si>
    <t>BELLEY</t>
  </si>
  <si>
    <t>CAPDENAC</t>
  </si>
  <si>
    <t>LA CASSAGNE</t>
  </si>
  <si>
    <t>CASTET</t>
  </si>
  <si>
    <t>CADEROUSSE</t>
  </si>
  <si>
    <t>CHAUTAGNE</t>
  </si>
  <si>
    <t>COINDRE</t>
  </si>
  <si>
    <t>CASTELLA</t>
  </si>
  <si>
    <t>CURBANS(04)</t>
  </si>
  <si>
    <t>DONZÈRE-MONDRAGON</t>
  </si>
  <si>
    <t>DUNKERQUE(59)</t>
  </si>
  <si>
    <t>EGET</t>
  </si>
  <si>
    <t>ESPALUNGUE</t>
  </si>
  <si>
    <t>EAUX-BONNES</t>
  </si>
  <si>
    <t>FABRÈGES</t>
  </si>
  <si>
    <t>FOS-SUR-MER 2(13)</t>
  </si>
  <si>
    <t>FOS-SUR-MER 3(13)</t>
  </si>
  <si>
    <t>FONTPEDROUSE</t>
  </si>
  <si>
    <t>GETEU</t>
  </si>
  <si>
    <t>GÉNISSIAT</t>
  </si>
  <si>
    <t>HAUTE-LYS</t>
  </si>
  <si>
    <t>LE HOURAT</t>
  </si>
  <si>
    <t>ISABY</t>
  </si>
  <si>
    <t>JONCET</t>
  </si>
  <si>
    <t>LAGARDE</t>
  </si>
  <si>
    <t>LARRAU</t>
  </si>
  <si>
    <t>LASSOULA</t>
  </si>
  <si>
    <t>LASTOURG</t>
  </si>
  <si>
    <t>LA VERNA</t>
  </si>
  <si>
    <t>LOGIS NEUF</t>
  </si>
  <si>
    <t>LICQ-ATHEREY2</t>
  </si>
  <si>
    <t>LICQ-ATHEREY</t>
  </si>
  <si>
    <t>MARCENAC</t>
  </si>
  <si>
    <t>MARÈGES</t>
  </si>
  <si>
    <t>MEYMES</t>
  </si>
  <si>
    <t>MIÉGEBAT</t>
  </si>
  <si>
    <t>MONTOIR-DE-BRETAGNE 2(44)</t>
  </si>
  <si>
    <t>MONTOIR-DE-BRETAGNE(44)</t>
  </si>
  <si>
    <t>MONTÉLIMAR</t>
  </si>
  <si>
    <t>MONTBRUN</t>
  </si>
  <si>
    <t>MAULÉON-BAROUSSE</t>
  </si>
  <si>
    <t>NAY</t>
  </si>
  <si>
    <t>OLETTE</t>
  </si>
  <si>
    <t>OLHADOKO</t>
  </si>
  <si>
    <t>OULE</t>
  </si>
  <si>
    <t>PIERRE BÉNITE</t>
  </si>
  <si>
    <t>PORETTE DE NÉRONE(2B)</t>
  </si>
  <si>
    <t>PÉAGE DE ROUSSILLON</t>
  </si>
  <si>
    <t>PONT-DE-CAMPS</t>
  </si>
  <si>
    <t>PONT D'ESTAGNOU</t>
  </si>
  <si>
    <t>PONT-DE-PRAT</t>
  </si>
  <si>
    <t>LA RIBÉROLE</t>
  </si>
  <si>
    <t>SAULT BRÉNAZ</t>
  </si>
  <si>
    <t>SOULOM</t>
  </si>
  <si>
    <t>SAINT PIERRE DE MARÈGES</t>
  </si>
  <si>
    <t>SAINT VALLIER</t>
  </si>
  <si>
    <t>SEYSSEL</t>
  </si>
  <si>
    <t>SAINT-ENGRACE</t>
  </si>
  <si>
    <t>SAINT-GÉRY</t>
  </si>
  <si>
    <t>THUES</t>
  </si>
  <si>
    <t>TOULUCH</t>
  </si>
  <si>
    <t>TRAMEZAYGUES</t>
  </si>
  <si>
    <t>VALLABRÈGUES</t>
  </si>
  <si>
    <t>VAUGRIS</t>
  </si>
  <si>
    <t>AALST 2</t>
  </si>
  <si>
    <t>AALST 3</t>
  </si>
  <si>
    <t>AALTER</t>
  </si>
  <si>
    <t>FRASNES-LEZ-ANVAING</t>
  </si>
  <si>
    <t>ARDOOIE</t>
  </si>
  <si>
    <t>BARDONWEZ</t>
  </si>
  <si>
    <t>BEERSE</t>
  </si>
  <si>
    <t>BEVEREN 2</t>
  </si>
  <si>
    <t>BEVEREN</t>
  </si>
  <si>
    <t>BEVERCE (ROBERTVILLE)</t>
  </si>
  <si>
    <t>BULLINGEN</t>
  </si>
  <si>
    <t>BÜTGENBACH WT</t>
  </si>
  <si>
    <t>BÜTGENBACH HYD</t>
  </si>
  <si>
    <t>CIERREUX 2</t>
  </si>
  <si>
    <t>CIERREUX</t>
  </si>
  <si>
    <t>COO DERIVATION</t>
  </si>
  <si>
    <t>DENDERMONDE</t>
  </si>
  <si>
    <t>DEUX-ACREN</t>
  </si>
  <si>
    <t>DOUR</t>
  </si>
  <si>
    <t>EKE-NAZARETH</t>
  </si>
  <si>
    <t>GENK</t>
  </si>
  <si>
    <t>HEID-DE-GOREUX</t>
  </si>
  <si>
    <t>HOOGSTRATEN</t>
  </si>
  <si>
    <t>IZEGEM</t>
  </si>
  <si>
    <t>KASTERLEE</t>
  </si>
  <si>
    <t>KRUISHOUTEM</t>
  </si>
  <si>
    <t>LANAKEN 2</t>
  </si>
  <si>
    <t>LANAKEN</t>
  </si>
  <si>
    <t>LEUVEN</t>
  </si>
  <si>
    <t>LOCHRISTI LAARNE</t>
  </si>
  <si>
    <t>LORCE</t>
  </si>
  <si>
    <t>NOORDSCHOTE</t>
  </si>
  <si>
    <t>OOSTAKKER 2</t>
  </si>
  <si>
    <t>OOSTAKKER 3</t>
  </si>
  <si>
    <t>OOSTAKKER</t>
  </si>
  <si>
    <t>ORVAL</t>
  </si>
  <si>
    <t>QUEVY</t>
  </si>
  <si>
    <t>SCHAERBEEK 2</t>
  </si>
  <si>
    <t>SCHELLE</t>
  </si>
  <si>
    <t>SINT GILLIS WAAS</t>
  </si>
  <si>
    <t>STAVELOT</t>
  </si>
  <si>
    <t>LA VIERRE</t>
  </si>
  <si>
    <t>WERVIK</t>
  </si>
  <si>
    <t>WESTERLO</t>
  </si>
  <si>
    <t>WEVELGEM</t>
  </si>
  <si>
    <t>WICHELEN</t>
  </si>
  <si>
    <t>WILRIJK</t>
  </si>
  <si>
    <t>WONDELGEM 3</t>
  </si>
  <si>
    <t>WONDELGEM MULTI</t>
  </si>
  <si>
    <t>WONDELGEM VDAB</t>
  </si>
  <si>
    <t>ZANDVLIET 2</t>
  </si>
  <si>
    <t>ZEDELGEM</t>
  </si>
  <si>
    <t>ZEEBRUGGE 2</t>
  </si>
  <si>
    <t>ZEEBRUGGE 3</t>
  </si>
  <si>
    <t>ZEEBRUGGE</t>
  </si>
  <si>
    <t>ZELLIK</t>
  </si>
  <si>
    <t>ZELZATE</t>
  </si>
  <si>
    <t>ZWEVEGEM 2</t>
  </si>
  <si>
    <t>CAPRACOTTA</t>
  </si>
  <si>
    <t>MONTE CAVUTI</t>
  </si>
  <si>
    <t>MONTE DELLA DIFESA</t>
  </si>
  <si>
    <t>PIANO DEL CORNALE</t>
  </si>
  <si>
    <t>TRAPANI SALEMI</t>
  </si>
  <si>
    <t>FAFE</t>
  </si>
  <si>
    <t>MOURISCA</t>
  </si>
  <si>
    <t>NAVE</t>
  </si>
  <si>
    <t>SERRA DO RALO</t>
  </si>
  <si>
    <t>PAITON 3</t>
  </si>
  <si>
    <t>UCH 1</t>
  </si>
  <si>
    <t>ARICA</t>
  </si>
  <si>
    <t>IQUIQUE</t>
  </si>
  <si>
    <t>TAMAYA DIESELS</t>
  </si>
  <si>
    <t>ILO 1</t>
  </si>
  <si>
    <t>TARFAYA</t>
  </si>
  <si>
    <t>SOHAR 2</t>
  </si>
  <si>
    <t>AIM POWERGEN CORPORATION</t>
  </si>
  <si>
    <t>CARIBOU</t>
  </si>
  <si>
    <t>EAST LAKE ST. CLAIR</t>
  </si>
  <si>
    <t>ERIEAU</t>
  </si>
  <si>
    <t>HARROW I-IV</t>
  </si>
  <si>
    <t>NORWAY</t>
  </si>
  <si>
    <t>PLATEAU</t>
  </si>
  <si>
    <t>POINTE-AUX-ROCHES</t>
  </si>
  <si>
    <t>CAPE SCOTT</t>
  </si>
  <si>
    <t>WEST CAPE I-II</t>
  </si>
  <si>
    <t>BETHLEHEM POWER STATION</t>
  </si>
  <si>
    <t>FITCHBURG POWER STATION</t>
  </si>
  <si>
    <t>LINCOLN POWER STATION</t>
  </si>
  <si>
    <t>MCBAIN POWER STATION</t>
  </si>
  <si>
    <t>METRO WASTEWATER</t>
  </si>
  <si>
    <t>NASSAU</t>
  </si>
  <si>
    <t>NORTHUMBERLAND COGEN. FACILITY</t>
  </si>
  <si>
    <t>RYEGATE POWER STATION</t>
  </si>
  <si>
    <t>TAMWORTH POWER STATION</t>
  </si>
  <si>
    <t>WATERBURY</t>
  </si>
  <si>
    <t>WHARTON</t>
  </si>
  <si>
    <t>BARLOCKHART</t>
  </si>
  <si>
    <t>BLANTYRE</t>
  </si>
  <si>
    <t>CARSINGTON</t>
  </si>
  <si>
    <t>FLIMBY</t>
  </si>
  <si>
    <t>SOBER</t>
  </si>
  <si>
    <t>CRAIGENGELT</t>
  </si>
  <si>
    <t>LEVANTO NETHERLANDS I</t>
  </si>
  <si>
    <t>LEVANTO NETHERLANDS II</t>
  </si>
  <si>
    <t>LEVANTO NETHERLANDS III</t>
  </si>
  <si>
    <t>BIO COGELYO NORMANDIE</t>
  </si>
  <si>
    <t>BERGERAC NC</t>
  </si>
  <si>
    <t>CHAUFFERIE CONDAT</t>
  </si>
  <si>
    <t>COGELYO GTDF</t>
  </si>
  <si>
    <t>CHAMBÉRY INST BISSY-BASSENS</t>
  </si>
  <si>
    <t>COFELY RÉSEAUX IDF</t>
  </si>
  <si>
    <t>COFELY SERVICES IDF ES</t>
  </si>
  <si>
    <t>CHAUFFERIE DE MEUDON</t>
  </si>
  <si>
    <t>COGELYO FORT DE L'EST</t>
  </si>
  <si>
    <t>COMPIÈGNE</t>
  </si>
  <si>
    <t>CHAUFFERIE DE PARLY 2 (LE CHESNAY)</t>
  </si>
  <si>
    <t>COFELY SUD EST - ENR BIOGAZ</t>
  </si>
  <si>
    <t>COFELY SUD EST - ENR SOLAIRE</t>
  </si>
  <si>
    <t>CHAUFFERIE SVCU VERSAILLES</t>
  </si>
  <si>
    <t>CONSTELLATION UTILITÉS SERVICES</t>
  </si>
  <si>
    <t>CHAUFFERIE DE VÉLIZY-V3</t>
  </si>
  <si>
    <t>GENNEDITH</t>
  </si>
  <si>
    <t>GREEN YELLOW HOLDING - ENR SOLAIRE</t>
  </si>
  <si>
    <t>LE MANS</t>
  </si>
  <si>
    <t>RENNES</t>
  </si>
  <si>
    <t>CLE ST MICHEL/ORGE</t>
  </si>
  <si>
    <t>SODC</t>
  </si>
  <si>
    <t>VAULX EN VELIN</t>
  </si>
  <si>
    <t>COFELY DISTRICT ENERGY</t>
  </si>
  <si>
    <t>CELE</t>
  </si>
  <si>
    <t>COFELY UK</t>
  </si>
  <si>
    <t>LEICESTER CENTER</t>
  </si>
  <si>
    <t>CENTRALE DI MICHELIN</t>
  </si>
  <si>
    <t>CENTRALE DI SPINETTA MARENGO</t>
  </si>
  <si>
    <t>COFELY ITALIA</t>
  </si>
  <si>
    <t>Installed</t>
  </si>
  <si>
    <r>
      <t>1 m</t>
    </r>
    <r>
      <rPr>
        <vertAlign val="superscript"/>
        <sz val="9"/>
        <color theme="1"/>
        <rFont val="Arial"/>
        <family val="2"/>
      </rPr>
      <t>3</t>
    </r>
    <r>
      <rPr>
        <sz val="9"/>
        <color theme="1"/>
        <rFont val="Arial"/>
        <family val="2"/>
      </rPr>
      <t xml:space="preserve"> of gas = 10.8 kWh</t>
    </r>
  </si>
  <si>
    <r>
      <t>1 mtpa of LNG = 1.3 Gm</t>
    </r>
    <r>
      <rPr>
        <vertAlign val="superscript"/>
        <sz val="9"/>
        <color theme="1"/>
        <rFont val="Arial"/>
        <family val="2"/>
      </rPr>
      <t>3</t>
    </r>
    <r>
      <rPr>
        <sz val="9"/>
        <color theme="1"/>
        <rFont val="Arial"/>
        <family val="2"/>
      </rPr>
      <t xml:space="preserve"> of gas</t>
    </r>
  </si>
  <si>
    <t xml:space="preserve">Indicative approximative conversion table: </t>
  </si>
  <si>
    <t>SDC FIRMINY</t>
  </si>
  <si>
    <t>Contents:</t>
  </si>
  <si>
    <t>Main industrial assets</t>
  </si>
  <si>
    <r>
      <t xml:space="preserve">Nuclear assets in Belgium </t>
    </r>
    <r>
      <rPr>
        <sz val="12"/>
        <color theme="0" tint="-0.499984740745262"/>
        <rFont val="Wingdings 3"/>
        <family val="1"/>
        <charset val="2"/>
      </rPr>
      <t>Ú</t>
    </r>
  </si>
  <si>
    <r>
      <t xml:space="preserve">Other major industrial assets </t>
    </r>
    <r>
      <rPr>
        <sz val="12"/>
        <color theme="0" tint="-0.499984740745262"/>
        <rFont val="Wingdings 3"/>
        <family val="1"/>
        <charset val="2"/>
      </rPr>
      <t>Ú</t>
    </r>
  </si>
  <si>
    <r>
      <t>Exploration &amp; Production</t>
    </r>
    <r>
      <rPr>
        <sz val="12"/>
        <color theme="0" tint="-0.499984740745262"/>
        <rFont val="Wingdings 3"/>
        <family val="1"/>
        <charset val="2"/>
      </rPr>
      <t xml:space="preserve"> Ú</t>
    </r>
  </si>
  <si>
    <t>POPERINGE</t>
  </si>
  <si>
    <t>BISTERSBERG</t>
  </si>
  <si>
    <t>HORN</t>
  </si>
  <si>
    <t>KARSTADT II</t>
  </si>
  <si>
    <t>LOVENICH</t>
  </si>
  <si>
    <t>PECKELSHEIM</t>
  </si>
  <si>
    <t>QUERSTEDT</t>
  </si>
  <si>
    <t>SPESENROTH</t>
  </si>
  <si>
    <t>BESSE-SUR-ISSOLE(83)</t>
  </si>
  <si>
    <t>LE BOSC(34)</t>
  </si>
  <si>
    <t>MONTPELLIER(34)</t>
  </si>
  <si>
    <t>SAINT JEAN DU PIN(30)</t>
  </si>
  <si>
    <t>BALENI</t>
  </si>
  <si>
    <t>SPP11</t>
  </si>
  <si>
    <t>SPP12</t>
  </si>
  <si>
    <t>EL AGUILA</t>
  </si>
  <si>
    <t>BECKWITH</t>
  </si>
  <si>
    <t>VREDENBURG</t>
  </si>
  <si>
    <t>Kuwait</t>
  </si>
  <si>
    <t>1,070 km gas transportation network</t>
  </si>
  <si>
    <t>Gas storage with working capacity of 5 Bcf</t>
  </si>
  <si>
    <t>400 MMcfd (design capacity) regasification terminal</t>
  </si>
  <si>
    <t>88 MMcfd (design capacity) regasification terminal</t>
  </si>
  <si>
    <t>Boston LNG Carrier</t>
  </si>
  <si>
    <t>LEUZE-EN-HAINAUT 2</t>
  </si>
  <si>
    <t>ZELE</t>
  </si>
  <si>
    <t>ZELZATE KNIPPEGROEN</t>
  </si>
  <si>
    <t>ZWIJNDRECHT (LANXESS RUBBER)</t>
  </si>
  <si>
    <t>HARTENFELSER KOPF 13</t>
  </si>
  <si>
    <t>BOOS(40)</t>
  </si>
  <si>
    <t>CHATEAURENARD(13)</t>
  </si>
  <si>
    <t>LARGENTIÈRE (07)</t>
  </si>
  <si>
    <t>ORGNAC L'AVEN (07)</t>
  </si>
  <si>
    <t>OZON/ARRAS-SUR-RHÔNE (07)</t>
  </si>
  <si>
    <t>SAINT-GEORGES-LES-BAINS (07)</t>
  </si>
  <si>
    <t>VITROLLES(05)</t>
  </si>
  <si>
    <t>THAMMINAPATNAM PHASE I</t>
  </si>
  <si>
    <t>THAMMINAPATNAM PHASE II</t>
  </si>
  <si>
    <t>AZ ZOUR NORTH</t>
  </si>
  <si>
    <t>DURBAN</t>
  </si>
  <si>
    <t>PORT ELIZABETH</t>
  </si>
  <si>
    <t>HUMBER ENERGY</t>
  </si>
  <si>
    <t>(Tous)</t>
  </si>
  <si>
    <t>194 MMcfd (design capacity) regasification terminal</t>
  </si>
  <si>
    <t>275 km power transmission network</t>
  </si>
  <si>
    <t>Philippines</t>
  </si>
  <si>
    <t>BELGIUM</t>
  </si>
  <si>
    <t>GERMANY</t>
  </si>
  <si>
    <t>LUXEMBOURG</t>
  </si>
  <si>
    <t>NETHERLANDS</t>
  </si>
  <si>
    <t>FRANCE</t>
  </si>
  <si>
    <t>ARTHEZ D'ASSON</t>
  </si>
  <si>
    <t>BARRAGARY</t>
  </si>
  <si>
    <t>BEAUCAIRE/TARASCON (30)</t>
  </si>
  <si>
    <t>LES TOURRETTES (26)</t>
  </si>
  <si>
    <t>SAULCE SUR RHÔNE (27)</t>
  </si>
  <si>
    <t>VALLABRÈGUES (30)</t>
  </si>
  <si>
    <t>GREECE</t>
  </si>
  <si>
    <t>ITALY</t>
  </si>
  <si>
    <t>POLAND</t>
  </si>
  <si>
    <t>PORTUGAL</t>
  </si>
  <si>
    <t>PEGO I</t>
  </si>
  <si>
    <t>PEGO II - ELECGAS</t>
  </si>
  <si>
    <t>TAPADA - TURBOGAS</t>
  </si>
  <si>
    <t>ROMANIA</t>
  </si>
  <si>
    <t>SPAIN</t>
  </si>
  <si>
    <t>AUSTRALIA</t>
  </si>
  <si>
    <t>INDONESIA</t>
  </si>
  <si>
    <t>SINGAPORE</t>
  </si>
  <si>
    <t>THAILAND</t>
  </si>
  <si>
    <t>BRAZIL</t>
  </si>
  <si>
    <t>SANTA MONICA</t>
  </si>
  <si>
    <t>CHILE</t>
  </si>
  <si>
    <t>PERU</t>
  </si>
  <si>
    <t>CANADA</t>
  </si>
  <si>
    <t>MEXICO</t>
  </si>
  <si>
    <t>PUERTO RICO</t>
  </si>
  <si>
    <t>BAHRAIN</t>
  </si>
  <si>
    <t>INDIA</t>
  </si>
  <si>
    <t>KUWAIT</t>
  </si>
  <si>
    <t>MOROCCO</t>
  </si>
  <si>
    <t>OMAN</t>
  </si>
  <si>
    <t>PAKISTAN</t>
  </si>
  <si>
    <t>QATAR</t>
  </si>
  <si>
    <t>SAUDI ARABIA</t>
  </si>
  <si>
    <t>SOUTH AFRICA</t>
  </si>
  <si>
    <t>TURKEY</t>
  </si>
  <si>
    <t>NEW CALEDONIA</t>
  </si>
  <si>
    <t>VANUATU</t>
  </si>
  <si>
    <t>WALLIS AND FUTUNA</t>
  </si>
  <si>
    <t>GEMBLOUX</t>
  </si>
  <si>
    <t>Not consolidated</t>
  </si>
  <si>
    <t>PERWEZ</t>
  </si>
  <si>
    <t>RAMACCA - SICILIA</t>
  </si>
  <si>
    <t>SAN BARTOLOMEO - APULIA</t>
  </si>
  <si>
    <t>SAN PANCRAZIO - PUGLIA</t>
  </si>
  <si>
    <t>SANT'ANNA - PUGLIA</t>
  </si>
  <si>
    <t>Values</t>
  </si>
  <si>
    <t>Q3</t>
  </si>
  <si>
    <t>Q4</t>
  </si>
  <si>
    <t>H2</t>
  </si>
  <si>
    <t>FY</t>
  </si>
  <si>
    <t>Non merchant refers to assets with one or several long term (&gt; 3 years) contracts</t>
  </si>
  <si>
    <t>Total général</t>
  </si>
  <si>
    <t>Fuel</t>
  </si>
  <si>
    <t>Somme de Capa. MW 100%</t>
  </si>
  <si>
    <t>V 2013.08.08</t>
  </si>
  <si>
    <t>Stublach</t>
  </si>
  <si>
    <t>MOSTLY CONTRACTED</t>
  </si>
  <si>
    <t>MERCHANT</t>
  </si>
  <si>
    <t>NON MERCHANT</t>
  </si>
  <si>
    <t>GENK ZUID</t>
  </si>
  <si>
    <t>GENT HAVEN</t>
  </si>
  <si>
    <t>GINGELOM</t>
  </si>
  <si>
    <t>PARTIALLY CONTRACTED</t>
  </si>
  <si>
    <t>WUUSTWEZEL</t>
  </si>
  <si>
    <t>GROS-CHASTANG(19)</t>
  </si>
  <si>
    <t>MARCOLÈS(15)</t>
  </si>
  <si>
    <t>TUBARAO</t>
  </si>
  <si>
    <t>CAMARONES</t>
  </si>
  <si>
    <t>SAFI</t>
  </si>
  <si>
    <t>MIRFA</t>
  </si>
  <si>
    <t>FICOBEL</t>
  </si>
  <si>
    <t>* ”Other” covers Algeria, Egypt and Indonesia.</t>
  </si>
  <si>
    <t xml:space="preserve"> GS</t>
  </si>
  <si>
    <t>Construction</t>
  </si>
  <si>
    <t>2,290 km  power transmission &amp; distribution network</t>
  </si>
  <si>
    <t>786 km gas distribution network</t>
  </si>
  <si>
    <t>308 km gas transportation network</t>
  </si>
  <si>
    <t>GHENT</t>
  </si>
  <si>
    <t>ASPRES-SUR-BÜECH (05)</t>
  </si>
  <si>
    <t>CN'AIR OTHER</t>
  </si>
  <si>
    <t>SAINT-RESTITUT (26)</t>
  </si>
  <si>
    <t>SIGNES (83)</t>
  </si>
  <si>
    <t>DABROWICE</t>
  </si>
  <si>
    <t>PAITON 7&amp;8</t>
  </si>
  <si>
    <t>MEJILLONES I-II-III-VII</t>
  </si>
  <si>
    <t>WEST WINDSOR COGENERATION FACILITY</t>
  </si>
  <si>
    <t>BELLINGHAM COGENERATION FACILITY</t>
  </si>
  <si>
    <t>HOPEWELL COGENERATION FACILITY</t>
  </si>
  <si>
    <t>SAYREVILLE COGENERATION FACILITY</t>
  </si>
  <si>
    <t>CLE COGÉNÉRATION SETHELEC D'ARLES</t>
  </si>
  <si>
    <t>CLE COGÉNÉRATION SETHELEC SAILLAT</t>
  </si>
  <si>
    <t>COGÉNÉRATION INDUSTRIELLE SITE CONDAT</t>
  </si>
  <si>
    <t>Nordstream</t>
  </si>
  <si>
    <t>Russia to Germany</t>
  </si>
  <si>
    <t>1,224 km of 2 off-shore natural gas pipelines</t>
  </si>
  <si>
    <t>Capacity 126,540 m3, Operator Hoegh</t>
  </si>
  <si>
    <t>Capacity 154,500 m3, Operator GAZOCEAN</t>
  </si>
  <si>
    <t>Capacity 74,130  m3, Operator GAZOCEAN</t>
  </si>
  <si>
    <t>Capacity 138,000 m3, Operator BW Gas</t>
  </si>
  <si>
    <r>
      <t xml:space="preserve">ENGIE presence </t>
    </r>
    <r>
      <rPr>
        <sz val="12"/>
        <color theme="0" tint="-0.499984740745262"/>
        <rFont val="Wingdings 3"/>
        <family val="1"/>
        <charset val="2"/>
      </rPr>
      <t>Ú</t>
    </r>
  </si>
  <si>
    <t>Regasification terminal, capacity of 8,25 Gm3/year</t>
  </si>
  <si>
    <t>Regasification terminal, capacity of 3 Gm3/year</t>
  </si>
  <si>
    <t>Regasification terminal, capacity of 10 Gm3/year</t>
  </si>
  <si>
    <t>Gas Storage with working capacity of 497 Mm3 (*)</t>
  </si>
  <si>
    <t>Gas Storage with working capacity of 570 Mm3 (*)</t>
  </si>
  <si>
    <t>Gas Storage with working capacity of 650 Mm3 (*)</t>
  </si>
  <si>
    <t>Gas Storage with working capacity of 3710 Mm3  (*)</t>
  </si>
  <si>
    <t>Gas Storage with working capacity of 1310 Mm3 (*)</t>
  </si>
  <si>
    <t>Gas Storage with working capacity of 530 Mm3 (*)</t>
  </si>
  <si>
    <t>Gas Storage with working capacity of 690 Mm3 (*)</t>
  </si>
  <si>
    <t>Gas Storage with working capacity of 220 Mm3 (*)</t>
  </si>
  <si>
    <t>Gas Storage with working capacity of 80 Mm3 (*)</t>
  </si>
  <si>
    <t>Gas Storage with working capacity of 840 Mm3 (*)</t>
  </si>
  <si>
    <t>Gas Storage with working capacity of 150 Mm3 (*)</t>
  </si>
  <si>
    <r>
      <t xml:space="preserve">Saint-Clair-sur-Epte </t>
    </r>
    <r>
      <rPr>
        <vertAlign val="superscript"/>
        <sz val="10"/>
        <rFont val="Arial"/>
        <family val="2"/>
      </rPr>
      <t>(1)</t>
    </r>
  </si>
  <si>
    <r>
      <t xml:space="preserve">Soings-en-Sologne </t>
    </r>
    <r>
      <rPr>
        <vertAlign val="superscript"/>
        <sz val="10"/>
        <rFont val="Arial"/>
        <family val="2"/>
      </rPr>
      <t>(1)</t>
    </r>
  </si>
  <si>
    <r>
      <t xml:space="preserve">Trois Fontaines </t>
    </r>
    <r>
      <rPr>
        <vertAlign val="superscript"/>
        <sz val="10"/>
        <rFont val="Arial"/>
        <family val="2"/>
      </rPr>
      <t>(1)</t>
    </r>
  </si>
  <si>
    <t>(1) storage sites mothballed; (*) in proportion to the ownership detained</t>
  </si>
  <si>
    <t>Ramones II South - in construction</t>
  </si>
  <si>
    <t>Production 2015</t>
  </si>
  <si>
    <t>OTHER</t>
  </si>
  <si>
    <t>Japan</t>
  </si>
  <si>
    <t>* ”Other” covers France, Egypt, Algeria, Azerbaijan, Libya, Indonesia, Malaysia, Australia, and Brazil.</t>
  </si>
  <si>
    <t>* ”Other” covers Egypt.</t>
  </si>
  <si>
    <t>32,323 km gas transmission network in France, connexions with Germany, Belgium and Switzerland</t>
  </si>
  <si>
    <t>1,334 km gas transmission network in Germany, connexions with Austria, Czeck Republic and France</t>
  </si>
  <si>
    <t>Gas Storage with working capacity of 168 Mm3 (*)</t>
  </si>
  <si>
    <t>Gas Storage with working capacity of 12 Mm3 (*)</t>
  </si>
  <si>
    <t>Gas Storage with working capacity of 112 Mm3 (*)</t>
  </si>
  <si>
    <t>Gas Storage with working capacity of 407 Mm3 (*)</t>
  </si>
  <si>
    <t>Gas Storage with working capacity of 200 Mm3 (*)</t>
  </si>
  <si>
    <t>Solar</t>
  </si>
  <si>
    <t>DOUR EXTENSION</t>
  </si>
  <si>
    <t>STERPENICH</t>
  </si>
  <si>
    <t>NIJMEGEN</t>
  </si>
  <si>
    <t>ALOS</t>
  </si>
  <si>
    <t>BOCOS</t>
  </si>
  <si>
    <t>CAMI BELLMUNT, JUNEDAS 1-10</t>
  </si>
  <si>
    <t>CATELLAS</t>
  </si>
  <si>
    <t>GELSA</t>
  </si>
  <si>
    <t>JUNEDA 11</t>
  </si>
  <si>
    <t>JUNEDA 12</t>
  </si>
  <si>
    <t>LA FLECHA</t>
  </si>
  <si>
    <t>LA RIBERA</t>
  </si>
  <si>
    <t>LOGRONO</t>
  </si>
  <si>
    <t>MENDAVIA</t>
  </si>
  <si>
    <t>MENUZA</t>
  </si>
  <si>
    <t>MONASTERIO</t>
  </si>
  <si>
    <t>OLVERA</t>
  </si>
  <si>
    <t>QUINTANA</t>
  </si>
  <si>
    <t>SARDON</t>
  </si>
  <si>
    <t>SASTAGO 1</t>
  </si>
  <si>
    <t>SASTAGO 2</t>
  </si>
  <si>
    <t>SOSSIS</t>
  </si>
  <si>
    <t>TORO</t>
  </si>
  <si>
    <t>TUDELA</t>
  </si>
  <si>
    <t>IEM 1</t>
  </si>
  <si>
    <t>ILO 31</t>
  </si>
  <si>
    <t>ILO NODO</t>
  </si>
  <si>
    <t>HUNTLY</t>
  </si>
  <si>
    <t>ANDACOLLO</t>
  </si>
  <si>
    <t>LOS LOROS</t>
  </si>
  <si>
    <t>AMBLARD ET OUSSOULX</t>
  </si>
  <si>
    <t>AUDIBERTE</t>
  </si>
  <si>
    <t>BEAUMORT</t>
  </si>
  <si>
    <t>BEGAAR</t>
  </si>
  <si>
    <t>BLOND</t>
  </si>
  <si>
    <t>BOUTRE</t>
  </si>
  <si>
    <t>CAILLAVET</t>
  </si>
  <si>
    <t>CAISSARGUES</t>
  </si>
  <si>
    <t>CODELANNES</t>
  </si>
  <si>
    <t>FONTENAY</t>
  </si>
  <si>
    <t>HAUTE MONTAGNE</t>
  </si>
  <si>
    <t>IOVI</t>
  </si>
  <si>
    <t>JONQUIERES</t>
  </si>
  <si>
    <t>LA CITRINCHE</t>
  </si>
  <si>
    <t>LA MAISSE</t>
  </si>
  <si>
    <t>LA MASSUGUIÈRE</t>
  </si>
  <si>
    <t>LA MONTAGNE</t>
  </si>
  <si>
    <t>LA ROCHE ET FLORIMONDE</t>
  </si>
  <si>
    <t>L'AUVIÈRE</t>
  </si>
  <si>
    <t>LE SALZET</t>
  </si>
  <si>
    <t>LEI ROUMPIDOU DE BONNEVA</t>
  </si>
  <si>
    <t>LES PALLIÈRES</t>
  </si>
  <si>
    <t>LES PLAINES DE LA GARDE</t>
  </si>
  <si>
    <t>LES TOURETTES</t>
  </si>
  <si>
    <t>LIGUGE</t>
  </si>
  <si>
    <t>MONTBETON</t>
  </si>
  <si>
    <t>MONTJAY</t>
  </si>
  <si>
    <t>NOHIC</t>
  </si>
  <si>
    <t>PIANICCIA</t>
  </si>
  <si>
    <t>PLAINE DES ESPÈCES</t>
  </si>
  <si>
    <t>QUARCIOLO</t>
  </si>
  <si>
    <t>ROQUE SENGLÉ ET SARGLES</t>
  </si>
  <si>
    <t>ROUTE DE PUYRAVEAU</t>
  </si>
  <si>
    <t>SADIRAC</t>
  </si>
  <si>
    <t>SELVES</t>
  </si>
  <si>
    <t>SG PEYRISSAN</t>
  </si>
  <si>
    <t>SORBIERS</t>
  </si>
  <si>
    <t>ST FONS (RHODIA)</t>
  </si>
  <si>
    <t>SUIE BLANC</t>
  </si>
  <si>
    <t>TARISSOU</t>
  </si>
  <si>
    <t>TIPER 1</t>
  </si>
  <si>
    <t>TRENTE VENTS</t>
  </si>
  <si>
    <t>ZAC NICOPOLIS</t>
  </si>
  <si>
    <t>ABOHAR</t>
  </si>
  <si>
    <t>BAAP LEPL</t>
  </si>
  <si>
    <t>BAAP NSM2A</t>
  </si>
  <si>
    <t>BERG RIVER</t>
  </si>
  <si>
    <t>MATSIKAMA</t>
  </si>
  <si>
    <t>CHALON TOTAL</t>
  </si>
  <si>
    <t>EDT AUTRES</t>
  </si>
  <si>
    <t>MONACO</t>
  </si>
  <si>
    <t>SMA -50MW</t>
  </si>
  <si>
    <t>ELECTRICITÉ EAUX CALÉDONIE (&lt; 20 MWTH)</t>
  </si>
  <si>
    <t>VANUATU - CONSOLIDATION (&lt; 100 MWTH)</t>
  </si>
  <si>
    <t>EEWF (&lt; 20 MWTH)</t>
  </si>
  <si>
    <t>-</t>
  </si>
  <si>
    <t>23,184 km gas distribution network</t>
  </si>
  <si>
    <t>18,693 km gas distribution network and gas storage of 300 Mm3</t>
  </si>
  <si>
    <t>Conso. Method</t>
  </si>
  <si>
    <t>Capa. MW
%conso</t>
  </si>
  <si>
    <t>Capa.
MW Net
owner.</t>
  </si>
  <si>
    <t>Net ownership %: ENGIE shareholding</t>
  </si>
  <si>
    <r>
      <t xml:space="preserve">Weather sensitivity </t>
    </r>
    <r>
      <rPr>
        <sz val="12"/>
        <color theme="0" tint="-0.499984740745262"/>
        <rFont val="Wingdings 3"/>
        <family val="1"/>
        <charset val="2"/>
      </rPr>
      <t>Ú</t>
    </r>
  </si>
  <si>
    <r>
      <t xml:space="preserve">Contractual position </t>
    </r>
    <r>
      <rPr>
        <b/>
        <vertAlign val="superscript"/>
        <sz val="14"/>
        <color theme="0"/>
        <rFont val="Arial"/>
        <family val="2"/>
      </rPr>
      <t>(2)</t>
    </r>
  </si>
  <si>
    <r>
      <t xml:space="preserve">% Conso. </t>
    </r>
    <r>
      <rPr>
        <b/>
        <vertAlign val="superscript"/>
        <sz val="14"/>
        <color theme="0"/>
        <rFont val="Arial"/>
        <family val="2"/>
      </rPr>
      <t>(3)</t>
    </r>
  </si>
  <si>
    <r>
      <t xml:space="preserve">% Net Owner. </t>
    </r>
    <r>
      <rPr>
        <b/>
        <vertAlign val="superscript"/>
        <sz val="14"/>
        <color theme="0"/>
        <rFont val="Arial"/>
        <family val="2"/>
      </rPr>
      <t>(4)</t>
    </r>
  </si>
  <si>
    <t>Capa. MW 
100%</t>
  </si>
  <si>
    <t>Segment</t>
  </si>
  <si>
    <t>LAO PEOPLE'S DEMOCRATIC REPUBLIC</t>
  </si>
  <si>
    <t>UNITED ARAB EMIRATES</t>
  </si>
  <si>
    <t>BENELUX</t>
  </si>
  <si>
    <t>ABLAINCOURT-PRES</t>
  </si>
  <si>
    <t>ARGUEL</t>
  </si>
  <si>
    <t>AVESNES ET BEAUVOIR</t>
  </si>
  <si>
    <t>BAIS</t>
  </si>
  <si>
    <t>BEAUCAIRE</t>
  </si>
  <si>
    <t>BEAUFOU</t>
  </si>
  <si>
    <t>BETHENIVILLE</t>
  </si>
  <si>
    <t>BOLLENE</t>
  </si>
  <si>
    <t>BONNE VOISINE</t>
  </si>
  <si>
    <t>BUIGNY</t>
  </si>
  <si>
    <t>CAMBERNON</t>
  </si>
  <si>
    <t>CAMPAGNES</t>
  </si>
  <si>
    <t>CANEHAN</t>
  </si>
  <si>
    <t>CERNON</t>
  </si>
  <si>
    <t>CHATAIGNIERS</t>
  </si>
  <si>
    <t>CHEMIN DES HAGUENETS</t>
  </si>
  <si>
    <t>CHEMIN DU BOIS HUBERT</t>
  </si>
  <si>
    <t>COLLINES DU MAINE</t>
  </si>
  <si>
    <t>COTE DE LA BOUCHERE</t>
  </si>
  <si>
    <t>CRENNES-SUR-FRAUBEE</t>
  </si>
  <si>
    <t>CRETE TARLARE</t>
  </si>
  <si>
    <t>CRUGUEL</t>
  </si>
  <si>
    <t>CRUSCADES</t>
  </si>
  <si>
    <t>ECHALOT</t>
  </si>
  <si>
    <t>ERBRAY</t>
  </si>
  <si>
    <t>ESPINASSIERE</t>
  </si>
  <si>
    <t>FALFOSSE</t>
  </si>
  <si>
    <t>FALLERON</t>
  </si>
  <si>
    <t>FITOU</t>
  </si>
  <si>
    <t>FOS-SUR-MER</t>
  </si>
  <si>
    <t>FREIGNE</t>
  </si>
  <si>
    <t>GOURGANCON</t>
  </si>
  <si>
    <t>GRANDS GATS</t>
  </si>
  <si>
    <t>GUERVILLE MELLEVILLE</t>
  </si>
  <si>
    <t>HAMBERS</t>
  </si>
  <si>
    <t>HANGEST</t>
  </si>
  <si>
    <t>HARCANVILLE</t>
  </si>
  <si>
    <t>KERIGARET</t>
  </si>
  <si>
    <t>LA BRETELLE</t>
  </si>
  <si>
    <t>LA CROISETTE</t>
  </si>
  <si>
    <t>LA DIVATTE</t>
  </si>
  <si>
    <t>LA HAUTE BORNE</t>
  </si>
  <si>
    <t>LA MONJOIE</t>
  </si>
  <si>
    <t>LA NISANDIERE</t>
  </si>
  <si>
    <t>LA PICOTERIE</t>
  </si>
  <si>
    <t>LA PREVOTERIE</t>
  </si>
  <si>
    <t>LA SAURUPT</t>
  </si>
  <si>
    <t>LA SOLERIE</t>
  </si>
  <si>
    <t>LANDES DE COUESME</t>
  </si>
  <si>
    <t>LANRIVOARE</t>
  </si>
  <si>
    <t>L'AUXERROIS</t>
  </si>
  <si>
    <t>LE CANET</t>
  </si>
  <si>
    <t>LE CHAMP VERT</t>
  </si>
  <si>
    <t>LE CHAMP VERT-SOMMER</t>
  </si>
  <si>
    <t>LE CLOS DU PRESSOIR</t>
  </si>
  <si>
    <t>LE MIROIR</t>
  </si>
  <si>
    <t>LE MONT DE L'ARBRE</t>
  </si>
  <si>
    <t>LE MONT DE PONCHE</t>
  </si>
  <si>
    <t>LE PETIT TERROIR</t>
  </si>
  <si>
    <t>LE POUZIN</t>
  </si>
  <si>
    <t>LE VIEUX MOULIN</t>
  </si>
  <si>
    <t>L'EPINE</t>
  </si>
  <si>
    <t>L'EPIVENT</t>
  </si>
  <si>
    <t>LES HAUTS PAYS</t>
  </si>
  <si>
    <t>LES PRES HAUTS</t>
  </si>
  <si>
    <t>LIHUS</t>
  </si>
  <si>
    <t>LONGS CHAMPS</t>
  </si>
  <si>
    <t>MAISNIERES</t>
  </si>
  <si>
    <t>MANNEVILLE</t>
  </si>
  <si>
    <t>MENEAC</t>
  </si>
  <si>
    <t>MESANGER</t>
  </si>
  <si>
    <t>MONT HEUDELAN</t>
  </si>
  <si>
    <t>MOTTE DE GALAURE</t>
  </si>
  <si>
    <t>MOULIN DE SEHEN</t>
  </si>
  <si>
    <t>NEVIAN</t>
  </si>
  <si>
    <t>OPOUL</t>
  </si>
  <si>
    <t>PLATEAU DE CABALAS</t>
  </si>
  <si>
    <t>PLOUARZEL</t>
  </si>
  <si>
    <t>PLOURIN</t>
  </si>
  <si>
    <t>PLUMIEUX</t>
  </si>
  <si>
    <t>PONTRU</t>
  </si>
  <si>
    <t>PORT-LA-NOUVELLE,SIGEAN</t>
  </si>
  <si>
    <t>RADENAC</t>
  </si>
  <si>
    <t>RAMBURES</t>
  </si>
  <si>
    <t>RAMONT</t>
  </si>
  <si>
    <t>REFFROY</t>
  </si>
  <si>
    <t>RETHONVILLERS</t>
  </si>
  <si>
    <t>REZENTIERES</t>
  </si>
  <si>
    <t>ROCHEFORT</t>
  </si>
  <si>
    <t>ROQUETAILLADE</t>
  </si>
  <si>
    <t>RUMONT</t>
  </si>
  <si>
    <t>SAINT COULITZ</t>
  </si>
  <si>
    <t>SAINT SAUMONT</t>
  </si>
  <si>
    <t>SAINT SERVANT</t>
  </si>
  <si>
    <t>SAINT-SERVAIS</t>
  </si>
  <si>
    <t>SOMME SOUDE</t>
  </si>
  <si>
    <t>SOUDAN</t>
  </si>
  <si>
    <t>ST QUENTIN EN MAUGES</t>
  </si>
  <si>
    <t>ST QUENTIN LA MOTTE</t>
  </si>
  <si>
    <t>TAMBOURS</t>
  </si>
  <si>
    <t>VALLEE DU ROGNON</t>
  </si>
  <si>
    <t>FRENCH POLYNESIA (TOM)</t>
  </si>
  <si>
    <t>ALEGRETE</t>
  </si>
  <si>
    <t>AREIA BRANCA</t>
  </si>
  <si>
    <t>BEBERIBE</t>
  </si>
  <si>
    <t>CAMPO LARGO</t>
  </si>
  <si>
    <t>CANA BRAVA</t>
  </si>
  <si>
    <t>CHARQUEADAS</t>
  </si>
  <si>
    <t>CIDADE AZUL</t>
  </si>
  <si>
    <t>ESTREITO</t>
  </si>
  <si>
    <t>FERRARI</t>
  </si>
  <si>
    <t>IBITIUVA</t>
  </si>
  <si>
    <t>ITÁ</t>
  </si>
  <si>
    <t>JORGE LACERDA</t>
  </si>
  <si>
    <t>JOSÉ GELÁZIO</t>
  </si>
  <si>
    <t>LAGES</t>
  </si>
  <si>
    <t>MACHADINHO</t>
  </si>
  <si>
    <t>PAMPA SUL</t>
  </si>
  <si>
    <t>PASSO FUNDO</t>
  </si>
  <si>
    <t>PEDRA DO SAL</t>
  </si>
  <si>
    <t>PONTE DE PEDRA</t>
  </si>
  <si>
    <t>RONDONOPOLIS</t>
  </si>
  <si>
    <t>SALTO OSÓRIO</t>
  </si>
  <si>
    <t>SALTO SANTIAGO</t>
  </si>
  <si>
    <t>SAO SALVADOR</t>
  </si>
  <si>
    <t>TRAIRI</t>
  </si>
  <si>
    <t>WILLIAM ARJONA</t>
  </si>
  <si>
    <t>UNITED KINGDOM</t>
  </si>
  <si>
    <t>HELMSTADT BAYERN</t>
  </si>
  <si>
    <t>KARSTADT BLUTHEN</t>
  </si>
  <si>
    <t>MOLAU LEISLAU</t>
  </si>
  <si>
    <t>ROMERBERG II</t>
  </si>
  <si>
    <t>GIRIFALCO</t>
  </si>
  <si>
    <t>Capacity MW</t>
  </si>
  <si>
    <t>CUSTOMER SOLUTIONS</t>
  </si>
  <si>
    <t>GLOBAL NETWORKS</t>
  </si>
  <si>
    <t>Benelux</t>
  </si>
  <si>
    <t>Europe ex. France &amp; Benelux</t>
  </si>
  <si>
    <t>Data as at 30 June 2016</t>
  </si>
  <si>
    <t>Data as at 30 June 2016, unless otherwise stated</t>
  </si>
  <si>
    <r>
      <t>Power generation fleet</t>
    </r>
    <r>
      <rPr>
        <sz val="8"/>
        <color theme="0" tint="-0.499984740745262"/>
        <rFont val="Arial"/>
        <family val="2"/>
      </rPr>
      <t xml:space="preserve"> (as of 30 June 2016)</t>
    </r>
    <r>
      <rPr>
        <sz val="12"/>
        <color theme="0" tint="-0.499984740745262"/>
        <rFont val="Arial"/>
        <family val="2"/>
      </rPr>
      <t xml:space="preserve"> </t>
    </r>
    <r>
      <rPr>
        <sz val="12"/>
        <color theme="0" tint="-0.499984740745262"/>
        <rFont val="Wingdings 3"/>
        <family val="1"/>
        <charset val="2"/>
      </rPr>
      <t>Ú</t>
    </r>
  </si>
  <si>
    <r>
      <t>Power generation fleet (synthesis)</t>
    </r>
    <r>
      <rPr>
        <sz val="8"/>
        <color theme="0" tint="-0.499984740745262"/>
        <rFont val="Arial"/>
        <family val="2"/>
      </rPr>
      <t xml:space="preserve"> (as of 30 June 2016)</t>
    </r>
    <r>
      <rPr>
        <sz val="12"/>
        <color theme="0" tint="-0.499984740745262"/>
        <rFont val="Arial"/>
        <family val="2"/>
      </rPr>
      <t xml:space="preserve"> </t>
    </r>
    <r>
      <rPr>
        <sz val="12"/>
        <color theme="0" tint="-0.499984740745262"/>
        <rFont val="Wingdings 3"/>
        <family val="1"/>
        <charset val="2"/>
      </rPr>
      <t>Ú</t>
    </r>
  </si>
  <si>
    <t>Major industrial assets in operation  
in Global Networks</t>
  </si>
  <si>
    <t>Africa Asia</t>
  </si>
  <si>
    <t>Europe ex.France &amp; Benelux</t>
  </si>
  <si>
    <t>Presence by country, by activity</t>
  </si>
  <si>
    <t>Data as at 31 December 2015</t>
  </si>
  <si>
    <t>Production H1 2016</t>
  </si>
  <si>
    <t>197,928 km gas distribution network in France as of 31 Dec. 2015</t>
  </si>
  <si>
    <t>Services</t>
  </si>
  <si>
    <t>Power energy sales (B2B/B2C)</t>
  </si>
  <si>
    <t>Gas energy sales (B2B/B2C)</t>
  </si>
  <si>
    <t>1035 MMcfd (design capacity) regasification terminal</t>
  </si>
  <si>
    <t>12,190 km gas distribution network</t>
  </si>
  <si>
    <t>Engie Gas Chile (merger Solgas / Distrinor)</t>
  </si>
  <si>
    <t>EECL (Engie Energia de Chile, ex E-CL)</t>
  </si>
  <si>
    <t>202 km gas transportation network</t>
  </si>
  <si>
    <t>780 km gas transportation network</t>
  </si>
  <si>
    <t>Consorcio Mexigas</t>
  </si>
  <si>
    <t>2,098 km gas distribution network</t>
  </si>
  <si>
    <t>1175 km gas distribution network</t>
  </si>
  <si>
    <t>1,303 km gas distribution network</t>
  </si>
  <si>
    <t>744 km gas distribution network</t>
  </si>
  <si>
    <t>539 km gas distribution network</t>
  </si>
  <si>
    <t>866 km gas transportation network + 560 km liquids transportation network</t>
  </si>
  <si>
    <t>EEP (Engie Energia de Peru, ex EnerSur)</t>
  </si>
  <si>
    <t>191 km gas distribution network</t>
  </si>
  <si>
    <t>81 km gas distribution network</t>
  </si>
  <si>
    <t>2,726 km gas distribution network</t>
  </si>
  <si>
    <t>Gas Storage with working capacity of 634 Mm3 (*)</t>
  </si>
  <si>
    <t>Gas Storage with working capacity of 820 Mm3 (*)</t>
  </si>
  <si>
    <t>Gas Storage with working capacity of 139 Mm3 (*)</t>
  </si>
  <si>
    <t>Gas Storage with working capacity of 159 Mm3 (*)</t>
  </si>
  <si>
    <t>Gas Storage with working capacity of 196 Mm3 (*)</t>
  </si>
  <si>
    <t>CHINA</t>
  </si>
  <si>
    <t>CZECH REPUBLIC</t>
  </si>
  <si>
    <t>KATHU</t>
  </si>
  <si>
    <t>GUANG AN</t>
  </si>
  <si>
    <t>ARCELOR MITTAL</t>
  </si>
  <si>
    <t>BERINGEN RAVENSHOUT</t>
  </si>
  <si>
    <t>LINCENT</t>
  </si>
  <si>
    <t>OLEN UMICORE</t>
  </si>
  <si>
    <t>PATHOEKEWEG REP.</t>
  </si>
  <si>
    <t>SINT-PIETERS-LEEUW</t>
  </si>
  <si>
    <t>TESSENDERLO RAVENSHOUT</t>
  </si>
  <si>
    <t>WIELSBEKE</t>
  </si>
  <si>
    <t>BRASSY</t>
  </si>
  <si>
    <t>CHEPPES</t>
  </si>
  <si>
    <t>COTIGNAC</t>
  </si>
  <si>
    <t>CULOZ</t>
  </si>
  <si>
    <t>DONZERE</t>
  </si>
  <si>
    <t>ERNON</t>
  </si>
  <si>
    <t>GAREIN</t>
  </si>
  <si>
    <t>HAUTE SOMME</t>
  </si>
  <si>
    <t>MONTFROC</t>
  </si>
  <si>
    <t>PONTEVES</t>
  </si>
  <si>
    <t>ROANNE</t>
  </si>
  <si>
    <t>SACQUENAY-CAHZNEUIL</t>
  </si>
  <si>
    <t>SAINT-PRIEST DE GIMEL</t>
  </si>
  <si>
    <t>SAUGERE</t>
  </si>
  <si>
    <t>ST GEORGES LES BAINS</t>
  </si>
  <si>
    <t>VISMES</t>
  </si>
  <si>
    <t>VOIE DU MOULIN</t>
  </si>
  <si>
    <t>WALON</t>
  </si>
  <si>
    <t>ASSU</t>
  </si>
  <si>
    <t>OORDEREN (LANXESS EX-BAYER)</t>
  </si>
  <si>
    <t>DRASOV</t>
  </si>
  <si>
    <t>PUNJAB</t>
  </si>
  <si>
    <t>TELANGANA</t>
  </si>
  <si>
    <t>BRAVO</t>
  </si>
  <si>
    <t>CARRECO OUTERIO II</t>
  </si>
  <si>
    <t>MOSQUEIROS II</t>
  </si>
  <si>
    <t>MOUGEIRAS</t>
  </si>
  <si>
    <t>PRADOS</t>
  </si>
  <si>
    <t>TERRA FRIA</t>
  </si>
  <si>
    <t>FIVE OAK GREEN</t>
  </si>
  <si>
    <t>Somme de Capa. MW %conso</t>
  </si>
  <si>
    <t>Somme de Capa. MW Net owner.</t>
  </si>
  <si>
    <t>DOEL 1</t>
  </si>
  <si>
    <t>DOEL 2</t>
  </si>
  <si>
    <t>TIHANGE 1</t>
  </si>
  <si>
    <t>Lifetime extension expiration date (*)</t>
  </si>
  <si>
    <t>DOEL 3</t>
  </si>
  <si>
    <t>DOEL 4</t>
  </si>
  <si>
    <t>TIHANGE 2</t>
  </si>
  <si>
    <t>TIHANGE 3</t>
  </si>
  <si>
    <t>GT = Gas Transport
GD = Gas Distribution
GS = Gas Storage
LNG= LNG terminal
PT = Power Transmission</t>
  </si>
  <si>
    <t>GT GD GS LNG</t>
  </si>
  <si>
    <t>GT GD PT LNG</t>
  </si>
  <si>
    <t>GS LNG</t>
  </si>
  <si>
    <t>(1) Including pumped storage</t>
  </si>
  <si>
    <t>(2) Non merchant refers to assets with one or several long term (&gt; 3 years) contracts</t>
  </si>
  <si>
    <t>(3) % Conso: % of consolidation for fully consolidated companies (global) and joint operations affiliates (proportional) and % holding for equity consolidated companies (equity)</t>
  </si>
  <si>
    <t>(4) % Net Ownership: ENGIE shareholding</t>
  </si>
  <si>
    <t>* On November 30th, 2015, the Belgian Government, ENGIE and Electrabel signed an agreement on the lifetime extension of units Doel 1 and 2. This extension is related to the royalties and the nuclear contributions due for years 2015 to 2026. The triggering of the commencement of the agreement depends on the coming into force of the laws regulating such fees and contributions. The Law of 12th June 2016, which extends the royalties for Doel units 1 and 2, has been published on June 22nd  2016; the law regulating the nuclear contributions to the units Doel 3 and 4 and Tihange 2 and 3 still has be voted in the Belgian Parliament.</t>
  </si>
  <si>
    <r>
      <t>Sales - Sales - B2C/B2B:
 ~±10m EBITDA / TWh</t>
    </r>
    <r>
      <rPr>
        <b/>
        <vertAlign val="superscript"/>
        <sz val="10"/>
        <color theme="0"/>
        <rFont val="Arial"/>
        <family val="2"/>
      </rPr>
      <t>(1)</t>
    </r>
  </si>
  <si>
    <r>
      <rPr>
        <b/>
        <sz val="10"/>
        <color theme="0"/>
        <rFont val="Arial"/>
        <family val="2"/>
      </rPr>
      <t>Distribution - Infrastructures:</t>
    </r>
    <r>
      <rPr>
        <b/>
        <sz val="10"/>
        <color rgb="FFFF0000"/>
        <rFont val="Arial"/>
        <family val="2"/>
      </rPr>
      <t xml:space="preserve">
</t>
    </r>
    <r>
      <rPr>
        <b/>
        <sz val="10"/>
        <color theme="0"/>
        <rFont val="Arial"/>
        <family val="2"/>
      </rPr>
      <t xml:space="preserve"> ~±€7m EBITDA / TWh </t>
    </r>
  </si>
  <si>
    <t>% conso: % of consolidation for fully and proportionally affiliates and % holding for equity consolidated companies</t>
  </si>
  <si>
    <t>Latin America</t>
  </si>
  <si>
    <t>Africa / Asia</t>
  </si>
  <si>
    <t>LOW CO2 POWER GENERATION</t>
  </si>
  <si>
    <r>
      <t>Upstream</t>
    </r>
    <r>
      <rPr>
        <vertAlign val="superscript"/>
        <sz val="16"/>
        <color rgb="FFFFFFFF"/>
        <rFont val="Arial Narrow"/>
        <family val="2"/>
      </rPr>
      <t>(*)</t>
    </r>
  </si>
  <si>
    <r>
      <rPr>
        <vertAlign val="superscript"/>
        <sz val="12"/>
        <rFont val="Arial Narrow"/>
        <family val="2"/>
      </rPr>
      <t>(*)</t>
    </r>
    <r>
      <rPr>
        <sz val="12"/>
        <rFont val="Arial Narrow"/>
        <family val="2"/>
      </rPr>
      <t xml:space="preserve"> E&amp;P and LNG supply &amp; sales</t>
    </r>
  </si>
  <si>
    <t>Power Generation</t>
  </si>
  <si>
    <t xml:space="preserve">ENGIE ownership </t>
  </si>
  <si>
    <t>E&amp;P and GNL  metrics</t>
  </si>
  <si>
    <t xml:space="preserve">          Weather sensitivity (France)</t>
  </si>
  <si>
    <t>Hydro (1)</t>
  </si>
  <si>
    <t>CN'AIR HYDRO</t>
  </si>
  <si>
    <t>EDT - ENR HYDRO</t>
  </si>
  <si>
    <t>EEWF - ENR HYDRO</t>
  </si>
  <si>
    <t>BKW HYDRO</t>
  </si>
  <si>
    <t>BAIXO ALENTEJO / MERTOLA</t>
  </si>
  <si>
    <t>VALE DE ESTRELA</t>
  </si>
  <si>
    <t>FIRST HYDRO</t>
  </si>
  <si>
    <t>AFRICA ASIA</t>
  </si>
  <si>
    <t>LATAM</t>
  </si>
  <si>
    <t>NORAM</t>
  </si>
  <si>
    <t>OTHER EUROPE</t>
  </si>
  <si>
    <t>GEM&amp;LNG</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</si>
</sst>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44" formatCode="_-* #,##0.00\ &quot;€&quot;_-;\-* #,##0.00\ &quot;€&quot;_-;_-* &quot;-&quot;??\ &quot;€&quot;_-;_-@_-"/>
    <numFmt numFmtId="43" formatCode="_-* #,##0.00\ _€_-;\-* #,##0.00\ _€_-;_-* &quot;-&quot;??\ _€_-;_-@_-"/>
    <numFmt numFmtId="164" formatCode="_(* #,##0.00_);_(* \(#,##0.00\);_(* &quot;-&quot;??_);_(@_)"/>
    <numFmt numFmtId="165" formatCode="0.0%"/>
    <numFmt numFmtId="166" formatCode="[$-409]dd\-mmm\-yyyy;@"/>
    <numFmt numFmtId="167" formatCode="\+#,##0.0;\ \-#,##0.0"/>
    <numFmt numFmtId="168" formatCode="0.0"/>
    <numFmt numFmtId="169" formatCode="0.000%"/>
    <numFmt numFmtId="170" formatCode="#,##0.000"/>
    <numFmt numFmtId="171" formatCode="#,##0.0"/>
  </numFmts>
  <fonts count="86" x14ac:knownFonts="1">
    <font>
      <sz val="11"/>
      <color theme="1"/>
      <name val="Calibri"/>
      <family val="2"/>
      <scheme val="minor"/>
    </font>
    <font>
      <sz val="10"/>
      <color theme="1"/>
      <name val="Arial"/>
      <family val="2"/>
    </font>
    <font>
      <b/>
      <sz val="10"/>
      <color theme="1"/>
      <name val="Arial"/>
      <family val="2"/>
    </font>
    <font>
      <sz val="11"/>
      <color theme="1"/>
      <name val="Calibri"/>
      <family val="2"/>
      <scheme val="minor"/>
    </font>
    <font>
      <sz val="8"/>
      <name val="Arial"/>
      <family val="2"/>
    </font>
    <font>
      <b/>
      <sz val="10"/>
      <name val="Arial"/>
      <family val="2"/>
    </font>
    <font>
      <b/>
      <sz val="8"/>
      <name val="Arial"/>
      <family val="2"/>
    </font>
    <font>
      <sz val="11"/>
      <color indexed="8"/>
      <name val="Calibri"/>
      <family val="2"/>
    </font>
    <font>
      <sz val="11"/>
      <color indexed="9"/>
      <name val="Calibri"/>
      <family val="2"/>
    </font>
    <font>
      <sz val="11"/>
      <color indexed="37"/>
      <name val="Calibri"/>
      <family val="2"/>
    </font>
    <font>
      <b/>
      <sz val="11"/>
      <color indexed="17"/>
      <name val="Calibri"/>
      <family val="2"/>
    </font>
    <font>
      <b/>
      <sz val="11"/>
      <color indexed="9"/>
      <name val="Calibri"/>
      <family val="2"/>
    </font>
    <font>
      <sz val="10"/>
      <color theme="1"/>
      <name val="Calibri"/>
      <family val="2"/>
      <scheme val="minor"/>
    </font>
    <font>
      <b/>
      <sz val="11"/>
      <color indexed="8"/>
      <name val="Calibri"/>
      <family val="2"/>
    </font>
    <font>
      <b/>
      <sz val="15"/>
      <color indexed="62"/>
      <name val="Calibri"/>
      <family val="2"/>
    </font>
    <font>
      <b/>
      <sz val="13"/>
      <color indexed="62"/>
      <name val="Calibri"/>
      <family val="2"/>
    </font>
    <font>
      <b/>
      <sz val="11"/>
      <color indexed="62"/>
      <name val="Calibri"/>
      <family val="2"/>
    </font>
    <font>
      <sz val="11"/>
      <color indexed="48"/>
      <name val="Calibri"/>
      <family val="2"/>
    </font>
    <font>
      <sz val="11"/>
      <color indexed="17"/>
      <name val="Calibri"/>
      <family val="2"/>
    </font>
    <font>
      <b/>
      <sz val="11"/>
      <color indexed="63"/>
      <name val="Calibri"/>
      <family val="2"/>
    </font>
    <font>
      <sz val="8"/>
      <color indexed="62"/>
      <name val="Arial"/>
      <family val="2"/>
    </font>
    <font>
      <b/>
      <sz val="8"/>
      <color indexed="8"/>
      <name val="Arial"/>
      <family val="2"/>
    </font>
    <font>
      <sz val="10"/>
      <name val="Arial"/>
      <family val="2"/>
    </font>
    <font>
      <sz val="8"/>
      <color indexed="8"/>
      <name val="Arial"/>
      <family val="2"/>
    </font>
    <font>
      <sz val="19"/>
      <name val="Arial"/>
      <family val="2"/>
    </font>
    <font>
      <sz val="8"/>
      <color indexed="14"/>
      <name val="Arial"/>
      <family val="2"/>
    </font>
    <font>
      <b/>
      <sz val="18"/>
      <color indexed="62"/>
      <name val="Cambria"/>
      <family val="2"/>
    </font>
    <font>
      <sz val="11"/>
      <color indexed="14"/>
      <name val="Calibri"/>
      <family val="2"/>
    </font>
    <font>
      <sz val="11"/>
      <color theme="1"/>
      <name val="Arial"/>
      <family val="2"/>
    </font>
    <font>
      <b/>
      <sz val="11"/>
      <color theme="1"/>
      <name val="Arial"/>
      <family val="2"/>
    </font>
    <font>
      <sz val="8"/>
      <color theme="1"/>
      <name val="Arial"/>
      <family val="2"/>
    </font>
    <font>
      <i/>
      <sz val="10"/>
      <color theme="1"/>
      <name val="Arial"/>
      <family val="2"/>
    </font>
    <font>
      <b/>
      <sz val="10"/>
      <color theme="0"/>
      <name val="Arial"/>
      <family val="2"/>
    </font>
    <font>
      <vertAlign val="superscript"/>
      <sz val="10"/>
      <name val="Arial"/>
      <family val="2"/>
    </font>
    <font>
      <b/>
      <sz val="16"/>
      <color theme="0"/>
      <name val="Arial"/>
      <family val="2"/>
    </font>
    <font>
      <b/>
      <sz val="12"/>
      <color theme="0"/>
      <name val="Arial"/>
      <family val="2"/>
    </font>
    <font>
      <sz val="11"/>
      <name val="Arial"/>
      <family val="2"/>
    </font>
    <font>
      <b/>
      <sz val="16"/>
      <color rgb="FFFFFFFF"/>
      <name val="Arial"/>
      <family val="2"/>
    </font>
    <font>
      <b/>
      <sz val="10"/>
      <color rgb="FFFF0000"/>
      <name val="Arial"/>
      <family val="2"/>
    </font>
    <font>
      <i/>
      <sz val="10"/>
      <name val="Arial"/>
      <family val="2"/>
    </font>
    <font>
      <sz val="11"/>
      <color theme="0"/>
      <name val="Calibri"/>
      <family val="2"/>
      <scheme val="minor"/>
    </font>
    <font>
      <sz val="11"/>
      <color theme="0"/>
      <name val="Arial"/>
      <family val="2"/>
    </font>
    <font>
      <sz val="9"/>
      <color theme="1"/>
      <name val="Arial"/>
      <family val="2"/>
    </font>
    <font>
      <sz val="16"/>
      <color theme="1"/>
      <name val="Arial"/>
      <family val="2"/>
    </font>
    <font>
      <sz val="16"/>
      <color theme="1"/>
      <name val="Arial Narrow"/>
      <family val="2"/>
    </font>
    <font>
      <sz val="16"/>
      <color theme="0"/>
      <name val="Arial Narrow"/>
      <family val="2"/>
    </font>
    <font>
      <sz val="16"/>
      <color rgb="FFFFFFFF"/>
      <name val="Arial Narrow"/>
      <family val="2"/>
    </font>
    <font>
      <sz val="16"/>
      <name val="Arial Narrow"/>
      <family val="2"/>
    </font>
    <font>
      <b/>
      <sz val="16"/>
      <color theme="0"/>
      <name val="Arial Narrow"/>
      <family val="2"/>
    </font>
    <font>
      <i/>
      <sz val="11"/>
      <color theme="1"/>
      <name val="Calibri"/>
      <family val="2"/>
      <scheme val="minor"/>
    </font>
    <font>
      <vertAlign val="superscript"/>
      <sz val="9"/>
      <color theme="1"/>
      <name val="Arial"/>
      <family val="2"/>
    </font>
    <font>
      <b/>
      <sz val="12"/>
      <color theme="1" tint="0.499984740745262"/>
      <name val="Arial"/>
      <family val="2"/>
    </font>
    <font>
      <u/>
      <sz val="11"/>
      <color theme="10"/>
      <name val="Calibri"/>
      <family val="2"/>
    </font>
    <font>
      <sz val="12"/>
      <color theme="0" tint="-0.499984740745262"/>
      <name val="Arial"/>
      <family val="2"/>
    </font>
    <font>
      <sz val="12"/>
      <color theme="0" tint="-0.499984740745262"/>
      <name val="Wingdings 3"/>
      <family val="1"/>
      <charset val="2"/>
    </font>
    <font>
      <sz val="12"/>
      <color theme="1" tint="0.499984740745262"/>
      <name val="Arial"/>
      <family val="2"/>
    </font>
    <font>
      <sz val="8"/>
      <color theme="0" tint="-0.499984740745262"/>
      <name val="Arial"/>
      <family val="2"/>
    </font>
    <font>
      <b/>
      <vertAlign val="superscript"/>
      <sz val="10"/>
      <color theme="0"/>
      <name val="Arial"/>
      <family val="2"/>
    </font>
    <font>
      <i/>
      <sz val="9"/>
      <color theme="1"/>
      <name val="Arial"/>
      <family val="2"/>
    </font>
    <font>
      <sz val="14"/>
      <color rgb="FF0086CD"/>
      <name val="Arial"/>
      <family val="2"/>
    </font>
    <font>
      <b/>
      <sz val="36"/>
      <color rgb="FF403387"/>
      <name val="Arial"/>
      <family val="2"/>
    </font>
    <font>
      <b/>
      <sz val="20"/>
      <color rgb="FF403387"/>
      <name val="Arial"/>
      <family val="2"/>
    </font>
    <font>
      <b/>
      <sz val="16"/>
      <color rgb="FF403387"/>
      <name val="Arial"/>
      <family val="2"/>
    </font>
    <font>
      <i/>
      <sz val="10"/>
      <color rgb="FFFF0000"/>
      <name val="Arial"/>
      <family val="2"/>
    </font>
    <font>
      <sz val="11"/>
      <color theme="1"/>
      <name val="Arial Narrow"/>
      <family val="2"/>
    </font>
    <font>
      <i/>
      <sz val="12"/>
      <color theme="1"/>
      <name val="Arial Narrow"/>
      <family val="2"/>
    </font>
    <font>
      <i/>
      <sz val="11"/>
      <color theme="1"/>
      <name val="Arial Narrow"/>
      <family val="2"/>
    </font>
    <font>
      <b/>
      <sz val="14"/>
      <color theme="0"/>
      <name val="Arial"/>
      <family val="2"/>
    </font>
    <font>
      <b/>
      <vertAlign val="superscript"/>
      <sz val="14"/>
      <color theme="0"/>
      <name val="Arial"/>
      <family val="2"/>
    </font>
    <font>
      <sz val="16"/>
      <color rgb="FFFF0000"/>
      <name val="Arial Narrow"/>
      <family val="2"/>
    </font>
    <font>
      <b/>
      <sz val="24"/>
      <color rgb="FF00AAFF"/>
      <name val="Arial"/>
      <family val="2"/>
    </font>
    <font>
      <b/>
      <sz val="36"/>
      <color rgb="FF00AAFF"/>
      <name val="Arial"/>
      <family val="2"/>
    </font>
    <font>
      <b/>
      <sz val="16"/>
      <color rgb="FF00AAFF"/>
      <name val="Arial"/>
      <family val="2"/>
    </font>
    <font>
      <b/>
      <sz val="10"/>
      <color rgb="FF00AAFF"/>
      <name val="Arial"/>
      <family val="2"/>
    </font>
    <font>
      <sz val="10"/>
      <color rgb="FF00AAFF"/>
      <name val="Arial"/>
      <family val="2"/>
    </font>
    <font>
      <b/>
      <sz val="18"/>
      <color rgb="FF00AAFF"/>
      <name val="Arial"/>
      <family val="2"/>
    </font>
    <font>
      <b/>
      <sz val="14"/>
      <color rgb="FF00AAFF"/>
      <name val="Arial"/>
      <family val="2"/>
    </font>
    <font>
      <b/>
      <sz val="20"/>
      <color rgb="FF00AAFF"/>
      <name val="Arial"/>
      <family val="2"/>
    </font>
    <font>
      <b/>
      <sz val="26"/>
      <color rgb="FF00AAFF"/>
      <name val="Arial"/>
      <family val="2"/>
    </font>
    <font>
      <sz val="14"/>
      <color theme="1"/>
      <name val="Arial Narrow"/>
      <family val="2"/>
    </font>
    <font>
      <b/>
      <sz val="10"/>
      <color theme="3"/>
      <name val="Arial"/>
      <family val="2"/>
    </font>
    <font>
      <sz val="10"/>
      <color rgb="FFFF0000"/>
      <name val="Arial"/>
      <family val="2"/>
    </font>
    <font>
      <b/>
      <sz val="11"/>
      <color theme="1"/>
      <name val="Calibri"/>
      <family val="2"/>
      <scheme val="minor"/>
    </font>
    <font>
      <vertAlign val="superscript"/>
      <sz val="16"/>
      <color rgb="FFFFFFFF"/>
      <name val="Arial Narrow"/>
      <family val="2"/>
    </font>
    <font>
      <sz val="12"/>
      <name val="Arial Narrow"/>
      <family val="2"/>
    </font>
    <font>
      <vertAlign val="superscript"/>
      <sz val="12"/>
      <name val="Arial Narrow"/>
      <family val="2"/>
    </font>
  </fonts>
  <fills count="71">
    <fill>
      <patternFill patternType="none"/>
    </fill>
    <fill>
      <patternFill patternType="gray125"/>
    </fill>
    <fill>
      <patternFill patternType="solid">
        <fgColor indexed="60"/>
      </patternFill>
    </fill>
    <fill>
      <patternFill patternType="solid">
        <fgColor indexed="49"/>
      </patternFill>
    </fill>
    <fill>
      <patternFill patternType="solid">
        <fgColor indexed="61"/>
        <bgColor indexed="61"/>
      </patternFill>
    </fill>
    <fill>
      <patternFill patternType="solid">
        <fgColor indexed="22"/>
        <bgColor indexed="22"/>
      </patternFill>
    </fill>
    <fill>
      <patternFill patternType="solid">
        <fgColor indexed="58"/>
        <bgColor indexed="58"/>
      </patternFill>
    </fill>
    <fill>
      <patternFill patternType="solid">
        <fgColor indexed="48"/>
        <bgColor indexed="48"/>
      </patternFill>
    </fill>
    <fill>
      <patternFill patternType="solid">
        <fgColor indexed="31"/>
        <bgColor indexed="31"/>
      </patternFill>
    </fill>
    <fill>
      <patternFill patternType="solid">
        <fgColor indexed="40"/>
        <bgColor indexed="40"/>
      </patternFill>
    </fill>
    <fill>
      <patternFill patternType="solid">
        <fgColor indexed="45"/>
        <bgColor indexed="45"/>
      </patternFill>
    </fill>
    <fill>
      <patternFill patternType="solid">
        <fgColor indexed="25"/>
        <bgColor indexed="25"/>
      </patternFill>
    </fill>
    <fill>
      <patternFill patternType="solid">
        <fgColor indexed="60"/>
        <bgColor indexed="60"/>
      </patternFill>
    </fill>
    <fill>
      <patternFill patternType="solid">
        <fgColor indexed="11"/>
        <bgColor indexed="11"/>
      </patternFill>
    </fill>
    <fill>
      <patternFill patternType="solid">
        <fgColor indexed="50"/>
        <bgColor indexed="50"/>
      </patternFill>
    </fill>
    <fill>
      <patternFill patternType="solid">
        <fgColor indexed="57"/>
        <bgColor indexed="57"/>
      </patternFill>
    </fill>
    <fill>
      <patternFill patternType="solid">
        <fgColor indexed="55"/>
        <bgColor indexed="55"/>
      </patternFill>
    </fill>
    <fill>
      <patternFill patternType="solid">
        <fgColor indexed="18"/>
        <bgColor indexed="18"/>
      </patternFill>
    </fill>
    <fill>
      <patternFill patternType="solid">
        <fgColor indexed="41"/>
        <bgColor indexed="41"/>
      </patternFill>
    </fill>
    <fill>
      <patternFill patternType="solid">
        <fgColor indexed="54"/>
        <bgColor indexed="54"/>
      </patternFill>
    </fill>
    <fill>
      <patternFill patternType="solid">
        <fgColor indexed="26"/>
        <bgColor indexed="26"/>
      </patternFill>
    </fill>
    <fill>
      <patternFill patternType="solid">
        <fgColor indexed="47"/>
        <bgColor indexed="47"/>
      </patternFill>
    </fill>
    <fill>
      <patternFill patternType="solid">
        <fgColor indexed="51"/>
        <bgColor indexed="51"/>
      </patternFill>
    </fill>
    <fill>
      <patternFill patternType="solid">
        <fgColor indexed="53"/>
        <bgColor indexed="53"/>
      </patternFill>
    </fill>
    <fill>
      <patternFill patternType="solid">
        <fgColor indexed="35"/>
        <bgColor indexed="35"/>
      </patternFill>
    </fill>
    <fill>
      <patternFill patternType="lightUp">
        <fgColor indexed="9"/>
        <bgColor indexed="24"/>
      </patternFill>
    </fill>
    <fill>
      <patternFill patternType="lightUp">
        <fgColor indexed="9"/>
        <bgColor indexed="12"/>
      </patternFill>
    </fill>
    <fill>
      <patternFill patternType="lightUp">
        <fgColor indexed="9"/>
        <bgColor indexed="57"/>
      </patternFill>
    </fill>
    <fill>
      <patternFill patternType="solid">
        <fgColor indexed="43"/>
      </patternFill>
    </fill>
    <fill>
      <patternFill patternType="solid">
        <fgColor indexed="43"/>
        <bgColor indexed="64"/>
      </patternFill>
    </fill>
    <fill>
      <patternFill patternType="solid">
        <fgColor indexed="45"/>
      </patternFill>
    </fill>
    <fill>
      <patternFill patternType="solid">
        <fgColor indexed="12"/>
      </patternFill>
    </fill>
    <fill>
      <patternFill patternType="solid">
        <fgColor indexed="10"/>
      </patternFill>
    </fill>
    <fill>
      <patternFill patternType="solid">
        <fgColor indexed="51"/>
      </patternFill>
    </fill>
    <fill>
      <patternFill patternType="solid">
        <fgColor indexed="52"/>
      </patternFill>
    </fill>
    <fill>
      <patternFill patternType="solid">
        <fgColor indexed="53"/>
      </patternFill>
    </fill>
    <fill>
      <patternFill patternType="solid">
        <fgColor indexed="57"/>
      </patternFill>
    </fill>
    <fill>
      <patternFill patternType="solid">
        <fgColor indexed="50"/>
      </patternFill>
    </fill>
    <fill>
      <patternFill patternType="solid">
        <fgColor indexed="11"/>
      </patternFill>
    </fill>
    <fill>
      <patternFill patternType="lightUp">
        <fgColor indexed="48"/>
        <bgColor indexed="41"/>
      </patternFill>
    </fill>
    <fill>
      <patternFill patternType="solid">
        <fgColor indexed="54"/>
      </patternFill>
    </fill>
    <fill>
      <patternFill patternType="solid">
        <fgColor indexed="40"/>
      </patternFill>
    </fill>
    <fill>
      <patternFill patternType="solid">
        <fgColor indexed="41"/>
      </patternFill>
    </fill>
    <fill>
      <patternFill patternType="solid">
        <fgColor indexed="22"/>
      </patternFill>
    </fill>
    <fill>
      <patternFill patternType="solid">
        <fgColor indexed="23"/>
      </patternFill>
    </fill>
    <fill>
      <patternFill patternType="solid">
        <fgColor indexed="44"/>
      </patternFill>
    </fill>
    <fill>
      <patternFill patternType="solid">
        <fgColor indexed="9"/>
      </patternFill>
    </fill>
    <fill>
      <patternFill patternType="solid">
        <fgColor indexed="26"/>
      </patternFill>
    </fill>
    <fill>
      <patternFill patternType="solid">
        <fgColor indexed="26"/>
        <bgColor indexed="64"/>
      </patternFill>
    </fill>
    <fill>
      <patternFill patternType="solid">
        <fgColor indexed="9"/>
        <bgColor indexed="64"/>
      </patternFill>
    </fill>
    <fill>
      <patternFill patternType="solid">
        <fgColor indexed="15"/>
      </patternFill>
    </fill>
    <fill>
      <patternFill patternType="solid">
        <fgColor indexed="20"/>
      </patternFill>
    </fill>
    <fill>
      <patternFill patternType="solid">
        <fgColor theme="0"/>
        <bgColor indexed="64"/>
      </patternFill>
    </fill>
    <fill>
      <patternFill patternType="solid">
        <fgColor theme="1" tint="0.499984740745262"/>
        <bgColor indexed="64"/>
      </patternFill>
    </fill>
    <fill>
      <patternFill patternType="solid">
        <fgColor theme="0" tint="-4.9989318521683403E-2"/>
        <bgColor indexed="64"/>
      </patternFill>
    </fill>
    <fill>
      <patternFill patternType="solid">
        <fgColor theme="8" tint="0.79998168889431442"/>
        <bgColor indexed="64"/>
      </patternFill>
    </fill>
    <fill>
      <patternFill patternType="solid">
        <fgColor theme="4"/>
        <bgColor indexed="64"/>
      </patternFill>
    </fill>
    <fill>
      <patternFill patternType="solid">
        <fgColor rgb="FFF2F2F2"/>
        <bgColor indexed="64"/>
      </patternFill>
    </fill>
    <fill>
      <patternFill patternType="solid">
        <fgColor rgb="FFFFFF00"/>
        <bgColor indexed="64"/>
      </patternFill>
    </fill>
    <fill>
      <patternFill patternType="solid">
        <fgColor theme="4" tint="0.79998168889431442"/>
        <bgColor indexed="64"/>
      </patternFill>
    </fill>
    <fill>
      <patternFill patternType="solid">
        <fgColor rgb="FF0086CD"/>
        <bgColor indexed="64"/>
      </patternFill>
    </fill>
    <fill>
      <patternFill patternType="solid">
        <fgColor rgb="FF004169"/>
        <bgColor indexed="64"/>
      </patternFill>
    </fill>
    <fill>
      <patternFill patternType="solid">
        <fgColor rgb="FF00AAFF"/>
        <bgColor indexed="64"/>
      </patternFill>
    </fill>
    <fill>
      <patternFill patternType="solid">
        <fgColor rgb="FFFFFFFF"/>
        <bgColor indexed="64"/>
      </patternFill>
    </fill>
    <fill>
      <patternFill patternType="solid">
        <fgColor rgb="FF007873"/>
        <bgColor indexed="64"/>
      </patternFill>
    </fill>
    <fill>
      <patternFill patternType="solid">
        <fgColor rgb="FFF07D00"/>
        <bgColor indexed="64"/>
      </patternFill>
    </fill>
    <fill>
      <patternFill patternType="solid">
        <fgColor rgb="FF0078BE"/>
        <bgColor indexed="64"/>
      </patternFill>
    </fill>
    <fill>
      <patternFill patternType="solid">
        <fgColor rgb="FFCBD7D6"/>
        <bgColor indexed="64"/>
      </patternFill>
    </fill>
    <fill>
      <patternFill patternType="solid">
        <fgColor rgb="FFFFE9D1"/>
        <bgColor indexed="64"/>
      </patternFill>
    </fill>
    <fill>
      <patternFill patternType="solid">
        <fgColor rgb="FF00B0F0"/>
        <bgColor indexed="64"/>
      </patternFill>
    </fill>
    <fill>
      <patternFill patternType="solid">
        <fgColor rgb="FFF39733"/>
        <bgColor indexed="64"/>
      </patternFill>
    </fill>
  </fills>
  <borders count="53">
    <border>
      <left/>
      <right/>
      <top/>
      <bottom/>
      <diagonal/>
    </border>
    <border>
      <left style="thin">
        <color indexed="18"/>
      </left>
      <right style="thin">
        <color indexed="18"/>
      </right>
      <top style="thin">
        <color indexed="18"/>
      </top>
      <bottom style="thin">
        <color indexed="18"/>
      </bottom>
      <diagonal/>
    </border>
    <border>
      <left style="double">
        <color indexed="63"/>
      </left>
      <right style="double">
        <color indexed="63"/>
      </right>
      <top style="double">
        <color indexed="63"/>
      </top>
      <bottom style="double">
        <color indexed="63"/>
      </bottom>
      <diagonal/>
    </border>
    <border>
      <left/>
      <right/>
      <top/>
      <bottom style="thick">
        <color indexed="48"/>
      </bottom>
      <diagonal/>
    </border>
    <border>
      <left/>
      <right/>
      <top/>
      <bottom style="thick">
        <color indexed="58"/>
      </bottom>
      <diagonal/>
    </border>
    <border>
      <left/>
      <right/>
      <top/>
      <bottom style="medium">
        <color indexed="58"/>
      </bottom>
      <diagonal/>
    </border>
    <border>
      <left/>
      <right/>
      <top/>
      <bottom style="double">
        <color indexed="17"/>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8"/>
      </left>
      <right style="medium">
        <color indexed="58"/>
      </right>
      <top style="medium">
        <color indexed="58"/>
      </top>
      <bottom style="thin">
        <color indexed="58"/>
      </bottom>
      <diagonal/>
    </border>
    <border>
      <left style="thin">
        <color indexed="54"/>
      </left>
      <right/>
      <top style="thin">
        <color indexed="54"/>
      </top>
      <bottom/>
      <diagonal/>
    </border>
    <border>
      <left style="thin">
        <color indexed="64"/>
      </left>
      <right style="thin">
        <color indexed="64"/>
      </right>
      <top style="thin">
        <color indexed="64"/>
      </top>
      <bottom style="thin">
        <color indexed="64"/>
      </bottom>
      <diagonal/>
    </border>
    <border>
      <left/>
      <right/>
      <top style="thin">
        <color indexed="48"/>
      </top>
      <bottom style="double">
        <color indexed="48"/>
      </bottom>
      <diagonal/>
    </border>
    <border>
      <left style="thin">
        <color indexed="64"/>
      </left>
      <right/>
      <top style="thin">
        <color indexed="64"/>
      </top>
      <bottom style="thin">
        <color indexed="64"/>
      </bottom>
      <diagonal/>
    </border>
    <border>
      <left/>
      <right/>
      <top/>
      <bottom style="thin">
        <color indexed="64"/>
      </bottom>
      <diagonal/>
    </border>
    <border>
      <left/>
      <right/>
      <top/>
      <bottom style="medium">
        <color auto="1"/>
      </bottom>
      <diagonal/>
    </border>
    <border>
      <left/>
      <right/>
      <top style="thin">
        <color auto="1"/>
      </top>
      <bottom style="thin">
        <color auto="1"/>
      </bottom>
      <diagonal/>
    </border>
    <border>
      <left/>
      <right/>
      <top/>
      <bottom style="thin">
        <color rgb="FF006666"/>
      </bottom>
      <diagonal/>
    </border>
    <border>
      <left style="thin">
        <color auto="1"/>
      </left>
      <right style="thin">
        <color auto="1"/>
      </right>
      <top style="thin">
        <color auto="1"/>
      </top>
      <bottom style="thin">
        <color auto="1"/>
      </bottom>
      <diagonal/>
    </border>
    <border>
      <left style="thin">
        <color indexed="64"/>
      </left>
      <right/>
      <top/>
      <bottom/>
      <diagonal/>
    </border>
    <border>
      <left/>
      <right/>
      <top style="dotted">
        <color theme="3"/>
      </top>
      <bottom style="dotted">
        <color theme="3"/>
      </bottom>
      <diagonal/>
    </border>
    <border>
      <left/>
      <right/>
      <top style="dotted">
        <color theme="3"/>
      </top>
      <bottom/>
      <diagonal/>
    </border>
    <border>
      <left/>
      <right/>
      <top/>
      <bottom style="dotted">
        <color theme="3"/>
      </bottom>
      <diagonal/>
    </border>
    <border>
      <left style="thin">
        <color indexed="64"/>
      </left>
      <right/>
      <top/>
      <bottom style="thin">
        <color indexed="64"/>
      </bottom>
      <diagonal/>
    </border>
    <border>
      <left/>
      <right/>
      <top style="dotted">
        <color theme="3"/>
      </top>
      <bottom style="thin">
        <color indexed="64"/>
      </bottom>
      <diagonal/>
    </border>
    <border>
      <left style="thin">
        <color theme="2"/>
      </left>
      <right style="thin">
        <color theme="2"/>
      </right>
      <top style="dotted">
        <color theme="3"/>
      </top>
      <bottom style="dotted">
        <color theme="3"/>
      </bottom>
      <diagonal/>
    </border>
    <border>
      <left style="thin">
        <color theme="2"/>
      </left>
      <right style="thin">
        <color theme="2"/>
      </right>
      <top style="dotted">
        <color theme="3"/>
      </top>
      <bottom/>
      <diagonal/>
    </border>
    <border>
      <left style="thin">
        <color theme="2"/>
      </left>
      <right style="thin">
        <color theme="2"/>
      </right>
      <top/>
      <bottom/>
      <diagonal/>
    </border>
    <border>
      <left style="thin">
        <color theme="2"/>
      </left>
      <right style="thin">
        <color theme="2"/>
      </right>
      <top/>
      <bottom style="dotted">
        <color theme="3"/>
      </bottom>
      <diagonal/>
    </border>
    <border>
      <left style="thin">
        <color theme="2"/>
      </left>
      <right style="thin">
        <color theme="2"/>
      </right>
      <top style="dotted">
        <color theme="3"/>
      </top>
      <bottom style="thin">
        <color indexed="64"/>
      </bottom>
      <diagonal/>
    </border>
    <border>
      <left/>
      <right/>
      <top style="medium">
        <color auto="1"/>
      </top>
      <bottom style="thin">
        <color indexed="64"/>
      </bottom>
      <diagonal/>
    </border>
    <border>
      <left style="thin">
        <color indexed="18"/>
      </left>
      <right style="thin">
        <color indexed="18"/>
      </right>
      <top style="thin">
        <color indexed="18"/>
      </top>
      <bottom style="thin">
        <color indexed="18"/>
      </bottom>
      <diagonal/>
    </border>
    <border>
      <left/>
      <right/>
      <top style="thick">
        <color rgb="FF009999"/>
      </top>
      <bottom/>
      <diagonal/>
    </border>
    <border>
      <left/>
      <right/>
      <top/>
      <bottom style="thick">
        <color rgb="FF009999"/>
      </bottom>
      <diagonal/>
    </border>
    <border>
      <left style="thin">
        <color auto="1"/>
      </left>
      <right style="thin">
        <color auto="1"/>
      </right>
      <top style="thin">
        <color auto="1"/>
      </top>
      <bottom style="thin">
        <color auto="1"/>
      </bottom>
      <diagonal/>
    </border>
    <border>
      <left/>
      <right/>
      <top/>
      <bottom style="thick">
        <color rgb="FF403387"/>
      </bottom>
      <diagonal/>
    </border>
    <border>
      <left/>
      <right/>
      <top style="thick">
        <color rgb="FF403387"/>
      </top>
      <bottom style="thick">
        <color rgb="FF403387"/>
      </bottom>
      <diagonal/>
    </border>
    <border>
      <left/>
      <right/>
      <top style="thick">
        <color rgb="FF403387"/>
      </top>
      <bottom style="thick">
        <color rgb="FF009999"/>
      </bottom>
      <diagonal/>
    </border>
    <border>
      <left/>
      <right/>
      <top style="thick">
        <color rgb="FF009999"/>
      </top>
      <bottom style="thick">
        <color rgb="FF403387"/>
      </bottom>
      <diagonal/>
    </border>
    <border>
      <left/>
      <right/>
      <top style="thick">
        <color rgb="FF403387"/>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theme="4" tint="0.39997558519241921"/>
      </bottom>
      <diagonal/>
    </border>
    <border>
      <left style="thin">
        <color indexed="18"/>
      </left>
      <right style="thin">
        <color indexed="18"/>
      </right>
      <top style="thin">
        <color indexed="18"/>
      </top>
      <bottom style="thin">
        <color indexed="18"/>
      </bottom>
      <diagonal/>
    </border>
    <border>
      <left/>
      <right/>
      <top style="thin">
        <color rgb="FFCCEEFF"/>
      </top>
      <bottom style="thin">
        <color rgb="FFCCEEFF"/>
      </bottom>
      <diagonal/>
    </border>
    <border>
      <left/>
      <right style="medium">
        <color rgb="FFFFFFFF"/>
      </right>
      <top style="thin">
        <color rgb="FFCCEEFF"/>
      </top>
      <bottom style="thin">
        <color rgb="FFCCEEFF"/>
      </bottom>
      <diagonal/>
    </border>
    <border>
      <left style="medium">
        <color rgb="FFFFFFFF"/>
      </left>
      <right style="medium">
        <color rgb="FFFFFFFF"/>
      </right>
      <top style="thin">
        <color rgb="FFCCEEFF"/>
      </top>
      <bottom style="thin">
        <color rgb="FFCCEEFF"/>
      </bottom>
      <diagonal/>
    </border>
    <border>
      <left style="medium">
        <color rgb="FFFFFFFF"/>
      </left>
      <right/>
      <top style="thin">
        <color rgb="FFCCEEFF"/>
      </top>
      <bottom style="thin">
        <color rgb="FFCCEEFF"/>
      </bottom>
      <diagonal/>
    </border>
    <border>
      <left style="thin">
        <color indexed="18"/>
      </left>
      <right style="thin">
        <color indexed="18"/>
      </right>
      <top style="thin">
        <color indexed="18"/>
      </top>
      <bottom style="thin">
        <color indexed="18"/>
      </bottom>
      <diagonal/>
    </border>
    <border>
      <left/>
      <right/>
      <top style="medium">
        <color indexed="64"/>
      </top>
      <bottom style="medium">
        <color indexed="64"/>
      </bottom>
      <diagonal/>
    </border>
    <border>
      <left/>
      <right/>
      <top style="thin">
        <color auto="1"/>
      </top>
      <bottom style="thin">
        <color auto="1"/>
      </bottom>
      <diagonal/>
    </border>
    <border>
      <left style="thin">
        <color indexed="64"/>
      </left>
      <right/>
      <top style="thin">
        <color indexed="64"/>
      </top>
      <bottom/>
      <diagonal/>
    </border>
  </borders>
  <cellStyleXfs count="1022">
    <xf numFmtId="0" fontId="0" fillId="0" borderId="0"/>
    <xf numFmtId="9" fontId="3" fillId="0" borderId="0" applyFont="0" applyFill="0" applyBorder="0" applyAlignment="0" applyProtection="0"/>
    <xf numFmtId="0" fontId="4" fillId="2" borderId="0"/>
    <xf numFmtId="4" fontId="4" fillId="3" borderId="1" applyNumberFormat="0" applyProtection="0">
      <alignment horizontal="left" vertical="center" indent="1"/>
    </xf>
    <xf numFmtId="4" fontId="4" fillId="3" borderId="1" applyNumberFormat="0" applyProtection="0">
      <alignment horizontal="left" vertical="center" indent="1"/>
    </xf>
    <xf numFmtId="4" fontId="4" fillId="3" borderId="1" applyNumberFormat="0" applyProtection="0">
      <alignment horizontal="left" vertical="center" indent="1"/>
    </xf>
    <xf numFmtId="9" fontId="4" fillId="0" borderId="0" applyFont="0" applyFill="0" applyBorder="0" applyAlignment="0" applyProtection="0"/>
    <xf numFmtId="4" fontId="4" fillId="0" borderId="1" applyNumberFormat="0" applyProtection="0">
      <alignment horizontal="right" vertical="center"/>
    </xf>
    <xf numFmtId="4" fontId="4" fillId="0" borderId="1" applyNumberFormat="0" applyProtection="0">
      <alignment horizontal="right" vertical="center"/>
    </xf>
    <xf numFmtId="0" fontId="7" fillId="4" borderId="0" applyNumberFormat="0" applyBorder="0" applyAlignment="0" applyProtection="0"/>
    <xf numFmtId="0" fontId="7" fillId="4" borderId="0" applyNumberFormat="0" applyBorder="0" applyAlignment="0" applyProtection="0"/>
    <xf numFmtId="166" fontId="7" fillId="4" borderId="0" applyNumberFormat="0" applyBorder="0" applyAlignment="0" applyProtection="0"/>
    <xf numFmtId="166" fontId="7" fillId="4"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166" fontId="7" fillId="5" borderId="0" applyNumberFormat="0" applyBorder="0" applyAlignment="0" applyProtection="0"/>
    <xf numFmtId="166" fontId="7" fillId="5"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166" fontId="8" fillId="6" borderId="0" applyNumberFormat="0" applyBorder="0" applyAlignment="0" applyProtection="0"/>
    <xf numFmtId="166" fontId="8" fillId="6"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166" fontId="7" fillId="8" borderId="0" applyNumberFormat="0" applyBorder="0" applyAlignment="0" applyProtection="0"/>
    <xf numFmtId="166" fontId="7" fillId="8"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166" fontId="7" fillId="9" borderId="0" applyNumberFormat="0" applyBorder="0" applyAlignment="0" applyProtection="0"/>
    <xf numFmtId="166" fontId="7" fillId="9"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166" fontId="8" fillId="10" borderId="0" applyNumberFormat="0" applyBorder="0" applyAlignment="0" applyProtection="0"/>
    <xf numFmtId="166" fontId="8" fillId="10"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166" fontId="7" fillId="12" borderId="0" applyNumberFormat="0" applyBorder="0" applyAlignment="0" applyProtection="0"/>
    <xf numFmtId="166" fontId="7" fillId="12"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166" fontId="7" fillId="13" borderId="0" applyNumberFormat="0" applyBorder="0" applyAlignment="0" applyProtection="0"/>
    <xf numFmtId="166" fontId="7" fillId="13"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166" fontId="8" fillId="14" borderId="0" applyNumberFormat="0" applyBorder="0" applyAlignment="0" applyProtection="0"/>
    <xf numFmtId="166" fontId="8" fillId="14"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166" fontId="7" fillId="8" borderId="0" applyNumberFormat="0" applyBorder="0" applyAlignment="0" applyProtection="0"/>
    <xf numFmtId="166" fontId="7" fillId="8"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166" fontId="7" fillId="16" borderId="0" applyNumberFormat="0" applyBorder="0" applyAlignment="0" applyProtection="0"/>
    <xf numFmtId="166" fontId="7" fillId="16"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166" fontId="8" fillId="9" borderId="0" applyNumberFormat="0" applyBorder="0" applyAlignment="0" applyProtection="0"/>
    <xf numFmtId="166" fontId="8" fillId="9"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166" fontId="7" fillId="18" borderId="0" applyNumberFormat="0" applyBorder="0" applyAlignment="0" applyProtection="0"/>
    <xf numFmtId="166" fontId="7" fillId="18"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166" fontId="7" fillId="19" borderId="0" applyNumberFormat="0" applyBorder="0" applyAlignment="0" applyProtection="0"/>
    <xf numFmtId="166" fontId="7" fillId="19"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166" fontId="8" fillId="6" borderId="0" applyNumberFormat="0" applyBorder="0" applyAlignment="0" applyProtection="0"/>
    <xf numFmtId="166"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166" fontId="7" fillId="20" borderId="0" applyNumberFormat="0" applyBorder="0" applyAlignment="0" applyProtection="0"/>
    <xf numFmtId="166" fontId="7" fillId="20"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166" fontId="7" fillId="21" borderId="0" applyNumberFormat="0" applyBorder="0" applyAlignment="0" applyProtection="0"/>
    <xf numFmtId="166" fontId="7" fillId="21" borderId="0" applyNumberFormat="0" applyBorder="0" applyAlignment="0" applyProtection="0"/>
    <xf numFmtId="0" fontId="8" fillId="22" borderId="0" applyNumberFormat="0" applyBorder="0" applyAlignment="0" applyProtection="0"/>
    <xf numFmtId="0" fontId="8" fillId="22" borderId="0" applyNumberFormat="0" applyBorder="0" applyAlignment="0" applyProtection="0"/>
    <xf numFmtId="166" fontId="8" fillId="22" borderId="0" applyNumberFormat="0" applyBorder="0" applyAlignment="0" applyProtection="0"/>
    <xf numFmtId="166" fontId="8" fillId="22" borderId="0" applyNumberFormat="0" applyBorder="0" applyAlignment="0" applyProtection="0"/>
    <xf numFmtId="0" fontId="8" fillId="23" borderId="0" applyNumberFormat="0" applyBorder="0" applyAlignment="0" applyProtection="0"/>
    <xf numFmtId="0" fontId="8" fillId="23" borderId="0" applyNumberFormat="0" applyBorder="0" applyAlignment="0" applyProtection="0"/>
    <xf numFmtId="0" fontId="8" fillId="23" borderId="0" applyNumberFormat="0" applyBorder="0" applyAlignment="0" applyProtection="0"/>
    <xf numFmtId="0" fontId="8" fillId="23" borderId="0" applyNumberFormat="0" applyBorder="0" applyAlignment="0" applyProtection="0"/>
    <xf numFmtId="0" fontId="8" fillId="23" borderId="0" applyNumberFormat="0" applyBorder="0" applyAlignment="0" applyProtection="0"/>
    <xf numFmtId="0" fontId="8" fillId="23" borderId="0" applyNumberFormat="0" applyBorder="0" applyAlignment="0" applyProtection="0"/>
    <xf numFmtId="0" fontId="8" fillId="23" borderId="0" applyNumberFormat="0" applyBorder="0" applyAlignment="0" applyProtection="0"/>
    <xf numFmtId="0" fontId="8" fillId="23" borderId="0" applyNumberFormat="0" applyBorder="0" applyAlignment="0" applyProtection="0"/>
    <xf numFmtId="0" fontId="8" fillId="23" borderId="0" applyNumberFormat="0" applyBorder="0" applyAlignment="0" applyProtection="0"/>
    <xf numFmtId="0" fontId="8" fillId="23" borderId="0" applyNumberFormat="0" applyBorder="0" applyAlignment="0" applyProtection="0"/>
    <xf numFmtId="0" fontId="8" fillId="23" borderId="0" applyNumberFormat="0" applyBorder="0" applyAlignment="0" applyProtection="0"/>
    <xf numFmtId="0" fontId="8" fillId="23" borderId="0" applyNumberFormat="0" applyBorder="0" applyAlignment="0" applyProtection="0"/>
    <xf numFmtId="0" fontId="8" fillId="23" borderId="0" applyNumberFormat="0" applyBorder="0" applyAlignment="0" applyProtection="0"/>
    <xf numFmtId="0" fontId="8" fillId="23" borderId="0" applyNumberFormat="0" applyBorder="0" applyAlignment="0" applyProtection="0"/>
    <xf numFmtId="0" fontId="8" fillId="23" borderId="0" applyNumberFormat="0" applyBorder="0" applyAlignment="0" applyProtection="0"/>
    <xf numFmtId="0" fontId="8" fillId="23" borderId="0" applyNumberFormat="0" applyBorder="0" applyAlignment="0" applyProtection="0"/>
    <xf numFmtId="0" fontId="8" fillId="23" borderId="0" applyNumberFormat="0" applyBorder="0" applyAlignment="0" applyProtection="0"/>
    <xf numFmtId="0" fontId="8" fillId="23" borderId="0" applyNumberFormat="0" applyBorder="0" applyAlignment="0" applyProtection="0"/>
    <xf numFmtId="0" fontId="8" fillId="23" borderId="0" applyNumberFormat="0" applyBorder="0" applyAlignment="0" applyProtection="0"/>
    <xf numFmtId="0" fontId="8" fillId="23" borderId="0" applyNumberFormat="0" applyBorder="0" applyAlignment="0" applyProtection="0"/>
    <xf numFmtId="0" fontId="8" fillId="23" borderId="0" applyNumberFormat="0" applyBorder="0" applyAlignment="0" applyProtection="0"/>
    <xf numFmtId="0" fontId="8" fillId="23" borderId="0" applyNumberFormat="0" applyBorder="0" applyAlignment="0" applyProtection="0"/>
    <xf numFmtId="0" fontId="9" fillId="20" borderId="0" applyNumberFormat="0" applyBorder="0" applyAlignment="0" applyProtection="0"/>
    <xf numFmtId="0" fontId="10" fillId="24" borderId="1" applyNumberFormat="0" applyAlignment="0" applyProtection="0"/>
    <xf numFmtId="0" fontId="10" fillId="24" borderId="1" applyNumberFormat="0" applyAlignment="0" applyProtection="0"/>
    <xf numFmtId="0" fontId="10" fillId="24" borderId="1" applyNumberFormat="0" applyAlignment="0" applyProtection="0"/>
    <xf numFmtId="0" fontId="10" fillId="24" borderId="1" applyNumberFormat="0" applyAlignment="0" applyProtection="0"/>
    <xf numFmtId="0" fontId="10" fillId="24" borderId="1" applyNumberFormat="0" applyAlignment="0" applyProtection="0"/>
    <xf numFmtId="0" fontId="10" fillId="24" borderId="1" applyNumberFormat="0" applyAlignment="0" applyProtection="0"/>
    <xf numFmtId="0" fontId="10" fillId="24" borderId="1" applyNumberFormat="0" applyAlignment="0" applyProtection="0"/>
    <xf numFmtId="0" fontId="10" fillId="24" borderId="1" applyNumberFormat="0" applyAlignment="0" applyProtection="0"/>
    <xf numFmtId="0" fontId="10" fillId="24" borderId="1" applyNumberFormat="0" applyAlignment="0" applyProtection="0"/>
    <xf numFmtId="0" fontId="10" fillId="24" borderId="1" applyNumberFormat="0" applyAlignment="0" applyProtection="0"/>
    <xf numFmtId="0" fontId="10" fillId="24" borderId="1" applyNumberFormat="0" applyAlignment="0" applyProtection="0"/>
    <xf numFmtId="0" fontId="10" fillId="24" borderId="1" applyNumberFormat="0" applyAlignment="0" applyProtection="0"/>
    <xf numFmtId="0" fontId="10" fillId="24" borderId="1" applyNumberFormat="0" applyAlignment="0" applyProtection="0"/>
    <xf numFmtId="0" fontId="10" fillId="24" borderId="1" applyNumberFormat="0" applyAlignment="0" applyProtection="0"/>
    <xf numFmtId="0" fontId="10" fillId="24" borderId="1" applyNumberFormat="0" applyAlignment="0" applyProtection="0"/>
    <xf numFmtId="0" fontId="11" fillId="17" borderId="2" applyNumberFormat="0" applyAlignment="0" applyProtection="0"/>
    <xf numFmtId="43" fontId="1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0" fontId="13" fillId="25" borderId="0" applyNumberFormat="0" applyBorder="0" applyAlignment="0" applyProtection="0"/>
    <xf numFmtId="0" fontId="13" fillId="25" borderId="0" applyNumberFormat="0" applyBorder="0" applyAlignment="0" applyProtection="0"/>
    <xf numFmtId="166" fontId="13" fillId="25" borderId="0" applyNumberFormat="0" applyBorder="0" applyAlignment="0" applyProtection="0"/>
    <xf numFmtId="166" fontId="13" fillId="25" borderId="0" applyNumberFormat="0" applyBorder="0" applyAlignment="0" applyProtection="0"/>
    <xf numFmtId="0" fontId="13" fillId="26" borderId="0" applyNumberFormat="0" applyBorder="0" applyAlignment="0" applyProtection="0"/>
    <xf numFmtId="0" fontId="13" fillId="26" borderId="0" applyNumberFormat="0" applyBorder="0" applyAlignment="0" applyProtection="0"/>
    <xf numFmtId="166" fontId="13" fillId="26" borderId="0" applyNumberFormat="0" applyBorder="0" applyAlignment="0" applyProtection="0"/>
    <xf numFmtId="166" fontId="13" fillId="26" borderId="0" applyNumberFormat="0" applyBorder="0" applyAlignment="0" applyProtection="0"/>
    <xf numFmtId="0" fontId="13" fillId="27" borderId="0" applyNumberFormat="0" applyBorder="0" applyAlignment="0" applyProtection="0"/>
    <xf numFmtId="0" fontId="13" fillId="27" borderId="0" applyNumberFormat="0" applyBorder="0" applyAlignment="0" applyProtection="0"/>
    <xf numFmtId="166" fontId="13" fillId="27" borderId="0" applyNumberFormat="0" applyBorder="0" applyAlignment="0" applyProtection="0"/>
    <xf numFmtId="166" fontId="13" fillId="27" borderId="0" applyNumberFormat="0" applyBorder="0" applyAlignment="0" applyProtection="0"/>
    <xf numFmtId="166" fontId="7" fillId="13" borderId="0" applyNumberFormat="0" applyBorder="0" applyAlignment="0" applyProtection="0"/>
    <xf numFmtId="0" fontId="7" fillId="13" borderId="0" applyNumberFormat="0" applyBorder="0" applyAlignment="0" applyProtection="0"/>
    <xf numFmtId="0" fontId="14" fillId="0" borderId="3" applyNumberFormat="0" applyFill="0" applyAlignment="0" applyProtection="0"/>
    <xf numFmtId="0" fontId="15" fillId="0" borderId="4" applyNumberFormat="0" applyFill="0" applyAlignment="0" applyProtection="0"/>
    <xf numFmtId="0" fontId="16" fillId="0" borderId="5" applyNumberFormat="0" applyFill="0" applyAlignment="0" applyProtection="0"/>
    <xf numFmtId="0" fontId="16" fillId="0" borderId="0" applyNumberFormat="0" applyFill="0" applyBorder="0" applyAlignment="0" applyProtection="0"/>
    <xf numFmtId="0" fontId="17" fillId="21" borderId="1" applyNumberFormat="0" applyAlignment="0" applyProtection="0"/>
    <xf numFmtId="0" fontId="17" fillId="21" borderId="1" applyNumberFormat="0" applyAlignment="0" applyProtection="0"/>
    <xf numFmtId="0" fontId="17" fillId="21" borderId="1" applyNumberFormat="0" applyAlignment="0" applyProtection="0"/>
    <xf numFmtId="0" fontId="17" fillId="21" borderId="1" applyNumberFormat="0" applyAlignment="0" applyProtection="0"/>
    <xf numFmtId="0" fontId="17" fillId="21" borderId="1" applyNumberFormat="0" applyAlignment="0" applyProtection="0"/>
    <xf numFmtId="0" fontId="17" fillId="21" borderId="1" applyNumberFormat="0" applyAlignment="0" applyProtection="0"/>
    <xf numFmtId="0" fontId="17" fillId="21" borderId="1" applyNumberFormat="0" applyAlignment="0" applyProtection="0"/>
    <xf numFmtId="0" fontId="17" fillId="21" borderId="1" applyNumberFormat="0" applyAlignment="0" applyProtection="0"/>
    <xf numFmtId="0" fontId="17" fillId="21" borderId="1" applyNumberFormat="0" applyAlignment="0" applyProtection="0"/>
    <xf numFmtId="0" fontId="17" fillId="21" borderId="1" applyNumberFormat="0" applyAlignment="0" applyProtection="0"/>
    <xf numFmtId="0" fontId="17" fillId="21" borderId="1" applyNumberFormat="0" applyAlignment="0" applyProtection="0"/>
    <xf numFmtId="0" fontId="17" fillId="21" borderId="1" applyNumberFormat="0" applyAlignment="0" applyProtection="0"/>
    <xf numFmtId="0" fontId="17" fillId="21" borderId="1" applyNumberFormat="0" applyAlignment="0" applyProtection="0"/>
    <xf numFmtId="0" fontId="17" fillId="21" borderId="1" applyNumberFormat="0" applyAlignment="0" applyProtection="0"/>
    <xf numFmtId="0" fontId="17" fillId="21" borderId="1" applyNumberFormat="0" applyAlignment="0" applyProtection="0"/>
    <xf numFmtId="0" fontId="18" fillId="0" borderId="6" applyNumberFormat="0" applyFill="0" applyAlignment="0" applyProtection="0"/>
    <xf numFmtId="164" fontId="3" fillId="0" borderId="0" applyFont="0" applyFill="0" applyBorder="0" applyAlignment="0" applyProtection="0"/>
    <xf numFmtId="43" fontId="3" fillId="0" borderId="0" applyFont="0" applyFill="0" applyBorder="0" applyAlignment="0" applyProtection="0"/>
    <xf numFmtId="166" fontId="18" fillId="21" borderId="0" applyNumberFormat="0" applyBorder="0" applyAlignment="0" applyProtection="0"/>
    <xf numFmtId="0" fontId="18" fillId="21" borderId="0" applyNumberFormat="0" applyBorder="0" applyAlignment="0" applyProtection="0"/>
    <xf numFmtId="0" fontId="12" fillId="0" borderId="0"/>
    <xf numFmtId="166" fontId="4" fillId="2" borderId="0"/>
    <xf numFmtId="0" fontId="4" fillId="2" borderId="0"/>
    <xf numFmtId="0" fontId="4" fillId="2" borderId="0"/>
    <xf numFmtId="0" fontId="4" fillId="2" borderId="0"/>
    <xf numFmtId="0" fontId="3" fillId="0" borderId="0"/>
    <xf numFmtId="0" fontId="4" fillId="2" borderId="0"/>
    <xf numFmtId="0" fontId="3" fillId="0" borderId="0"/>
    <xf numFmtId="0" fontId="4" fillId="20" borderId="1" applyNumberFormat="0" applyFont="0" applyAlignment="0" applyProtection="0"/>
    <xf numFmtId="0" fontId="4" fillId="20" borderId="1" applyNumberFormat="0" applyFont="0" applyAlignment="0" applyProtection="0"/>
    <xf numFmtId="0" fontId="4" fillId="20" borderId="1" applyNumberFormat="0" applyFont="0" applyAlignment="0" applyProtection="0"/>
    <xf numFmtId="0" fontId="4" fillId="20" borderId="1" applyNumberFormat="0" applyFont="0" applyAlignment="0" applyProtection="0"/>
    <xf numFmtId="0" fontId="4" fillId="20" borderId="1" applyNumberFormat="0" applyFont="0" applyAlignment="0" applyProtection="0"/>
    <xf numFmtId="0" fontId="4" fillId="20" borderId="1" applyNumberFormat="0" applyFont="0" applyAlignment="0" applyProtection="0"/>
    <xf numFmtId="0" fontId="4" fillId="20" borderId="1" applyNumberFormat="0" applyFont="0" applyAlignment="0" applyProtection="0"/>
    <xf numFmtId="0" fontId="4" fillId="20" borderId="1" applyNumberFormat="0" applyFont="0" applyAlignment="0" applyProtection="0"/>
    <xf numFmtId="0" fontId="4" fillId="20" borderId="1" applyNumberFormat="0" applyFont="0" applyAlignment="0" applyProtection="0"/>
    <xf numFmtId="0" fontId="4" fillId="20" borderId="1" applyNumberFormat="0" applyFont="0" applyAlignment="0" applyProtection="0"/>
    <xf numFmtId="0" fontId="4" fillId="20" borderId="1" applyNumberFormat="0" applyFont="0" applyAlignment="0" applyProtection="0"/>
    <xf numFmtId="0" fontId="4" fillId="20" borderId="1" applyNumberFormat="0" applyFont="0" applyAlignment="0" applyProtection="0"/>
    <xf numFmtId="0" fontId="4" fillId="20" borderId="1" applyNumberFormat="0" applyFont="0" applyAlignment="0" applyProtection="0"/>
    <xf numFmtId="0" fontId="4" fillId="20" borderId="1" applyNumberFormat="0" applyFont="0" applyAlignment="0" applyProtection="0"/>
    <xf numFmtId="0" fontId="4" fillId="20" borderId="1" applyNumberFormat="0" applyFont="0" applyAlignment="0" applyProtection="0"/>
    <xf numFmtId="0" fontId="19" fillId="24" borderId="7" applyNumberFormat="0" applyAlignment="0" applyProtection="0"/>
    <xf numFmtId="0" fontId="19" fillId="24" borderId="7" applyNumberFormat="0" applyAlignment="0" applyProtection="0"/>
    <xf numFmtId="0" fontId="19" fillId="24" borderId="7" applyNumberFormat="0" applyAlignment="0" applyProtection="0"/>
    <xf numFmtId="0" fontId="19" fillId="24" borderId="7" applyNumberFormat="0" applyAlignment="0" applyProtection="0"/>
    <xf numFmtId="0" fontId="19" fillId="24" borderId="7" applyNumberFormat="0" applyAlignment="0" applyProtection="0"/>
    <xf numFmtId="0" fontId="19" fillId="24" borderId="7" applyNumberFormat="0" applyAlignment="0" applyProtection="0"/>
    <xf numFmtId="0" fontId="19" fillId="24" borderId="7" applyNumberFormat="0" applyAlignment="0" applyProtection="0"/>
    <xf numFmtId="0" fontId="19" fillId="24" borderId="7" applyNumberFormat="0" applyAlignment="0" applyProtection="0"/>
    <xf numFmtId="0" fontId="19" fillId="24" borderId="7" applyNumberFormat="0" applyAlignment="0" applyProtection="0"/>
    <xf numFmtId="0" fontId="19" fillId="24" borderId="7" applyNumberFormat="0" applyAlignment="0" applyProtection="0"/>
    <xf numFmtId="9" fontId="3" fillId="0" borderId="0" applyFont="0" applyFill="0" applyBorder="0" applyAlignment="0" applyProtection="0"/>
    <xf numFmtId="9" fontId="4"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4" fontId="4" fillId="28" borderId="1" applyNumberFormat="0" applyProtection="0">
      <alignment vertical="center"/>
    </xf>
    <xf numFmtId="4" fontId="4" fillId="28" borderId="1" applyNumberFormat="0" applyProtection="0">
      <alignment vertical="center"/>
    </xf>
    <xf numFmtId="4" fontId="4" fillId="28" borderId="1" applyNumberFormat="0" applyProtection="0">
      <alignment vertical="center"/>
    </xf>
    <xf numFmtId="4" fontId="4" fillId="28" borderId="1" applyNumberFormat="0" applyProtection="0">
      <alignment vertical="center"/>
    </xf>
    <xf numFmtId="4" fontId="4" fillId="28" borderId="1" applyNumberFormat="0" applyProtection="0">
      <alignment vertical="center"/>
    </xf>
    <xf numFmtId="4" fontId="4" fillId="28" borderId="1" applyNumberFormat="0" applyProtection="0">
      <alignment vertical="center"/>
    </xf>
    <xf numFmtId="4" fontId="4" fillId="28" borderId="1" applyNumberFormat="0" applyProtection="0">
      <alignment vertical="center"/>
    </xf>
    <xf numFmtId="4" fontId="4" fillId="28" borderId="1" applyNumberFormat="0" applyProtection="0">
      <alignment vertical="center"/>
    </xf>
    <xf numFmtId="4" fontId="4" fillId="28" borderId="1" applyNumberFormat="0" applyProtection="0">
      <alignment vertical="center"/>
    </xf>
    <xf numFmtId="4" fontId="4" fillId="28" borderId="1" applyNumberFormat="0" applyProtection="0">
      <alignment vertical="center"/>
    </xf>
    <xf numFmtId="4" fontId="4" fillId="28" borderId="1" applyNumberFormat="0" applyProtection="0">
      <alignment vertical="center"/>
    </xf>
    <xf numFmtId="4" fontId="4" fillId="28" borderId="1" applyNumberFormat="0" applyProtection="0">
      <alignment vertical="center"/>
    </xf>
    <xf numFmtId="4" fontId="4" fillId="28" borderId="1" applyNumberFormat="0" applyProtection="0">
      <alignment vertical="center"/>
    </xf>
    <xf numFmtId="4" fontId="4" fillId="28" borderId="1" applyNumberFormat="0" applyProtection="0">
      <alignment vertical="center"/>
    </xf>
    <xf numFmtId="4" fontId="4" fillId="28" borderId="1" applyNumberFormat="0" applyProtection="0">
      <alignment vertical="center"/>
    </xf>
    <xf numFmtId="4" fontId="4" fillId="28" borderId="1" applyNumberFormat="0" applyProtection="0">
      <alignment vertical="center"/>
    </xf>
    <xf numFmtId="4" fontId="4" fillId="28" borderId="1" applyNumberFormat="0" applyProtection="0">
      <alignment vertical="center"/>
    </xf>
    <xf numFmtId="4" fontId="4" fillId="28" borderId="1" applyNumberFormat="0" applyProtection="0">
      <alignment vertical="center"/>
    </xf>
    <xf numFmtId="4" fontId="4" fillId="28" borderId="1" applyNumberFormat="0" applyProtection="0">
      <alignment vertical="center"/>
    </xf>
    <xf numFmtId="4" fontId="4" fillId="28" borderId="1" applyNumberFormat="0" applyProtection="0">
      <alignment vertical="center"/>
    </xf>
    <xf numFmtId="4" fontId="20" fillId="29" borderId="1" applyNumberFormat="0" applyProtection="0">
      <alignment vertical="center"/>
    </xf>
    <xf numFmtId="4" fontId="20" fillId="29" borderId="1" applyNumberFormat="0" applyProtection="0">
      <alignment vertical="center"/>
    </xf>
    <xf numFmtId="4" fontId="20" fillId="29" borderId="1" applyNumberFormat="0" applyProtection="0">
      <alignment vertical="center"/>
    </xf>
    <xf numFmtId="4" fontId="20" fillId="29" borderId="1" applyNumberFormat="0" applyProtection="0">
      <alignment vertical="center"/>
    </xf>
    <xf numFmtId="4" fontId="20" fillId="29" borderId="1" applyNumberFormat="0" applyProtection="0">
      <alignment vertical="center"/>
    </xf>
    <xf numFmtId="4" fontId="20" fillId="29" borderId="1" applyNumberFormat="0" applyProtection="0">
      <alignment vertical="center"/>
    </xf>
    <xf numFmtId="4" fontId="20" fillId="29" borderId="1" applyNumberFormat="0" applyProtection="0">
      <alignment vertical="center"/>
    </xf>
    <xf numFmtId="4" fontId="20" fillId="29" borderId="1" applyNumberFormat="0" applyProtection="0">
      <alignment vertical="center"/>
    </xf>
    <xf numFmtId="4" fontId="20" fillId="29" borderId="1" applyNumberFormat="0" applyProtection="0">
      <alignment vertical="center"/>
    </xf>
    <xf numFmtId="4" fontId="20" fillId="29" borderId="1" applyNumberFormat="0" applyProtection="0">
      <alignment vertical="center"/>
    </xf>
    <xf numFmtId="4" fontId="20" fillId="29" borderId="1" applyNumberFormat="0" applyProtection="0">
      <alignment vertical="center"/>
    </xf>
    <xf numFmtId="4" fontId="20" fillId="29" borderId="1" applyNumberFormat="0" applyProtection="0">
      <alignment vertical="center"/>
    </xf>
    <xf numFmtId="4" fontId="4" fillId="29" borderId="1" applyNumberFormat="0" applyProtection="0">
      <alignment horizontal="left" vertical="center" indent="1"/>
    </xf>
    <xf numFmtId="4" fontId="4" fillId="29" borderId="1" applyNumberFormat="0" applyProtection="0">
      <alignment horizontal="left" vertical="center" indent="1"/>
    </xf>
    <xf numFmtId="4" fontId="4" fillId="29" borderId="1" applyNumberFormat="0" applyProtection="0">
      <alignment horizontal="left" vertical="center" indent="1"/>
    </xf>
    <xf numFmtId="4" fontId="4" fillId="29" borderId="1" applyNumberFormat="0" applyProtection="0">
      <alignment horizontal="left" vertical="center" indent="1"/>
    </xf>
    <xf numFmtId="4" fontId="4" fillId="29" borderId="1" applyNumberFormat="0" applyProtection="0">
      <alignment horizontal="left" vertical="center" indent="1"/>
    </xf>
    <xf numFmtId="4" fontId="4" fillId="29" borderId="1" applyNumberFormat="0" applyProtection="0">
      <alignment horizontal="left" vertical="center" indent="1"/>
    </xf>
    <xf numFmtId="4" fontId="4" fillId="29" borderId="1" applyNumberFormat="0" applyProtection="0">
      <alignment horizontal="left" vertical="center" indent="1"/>
    </xf>
    <xf numFmtId="4" fontId="4" fillId="29" borderId="1" applyNumberFormat="0" applyProtection="0">
      <alignment horizontal="left" vertical="center" indent="1"/>
    </xf>
    <xf numFmtId="4" fontId="4" fillId="29" borderId="1" applyNumberFormat="0" applyProtection="0">
      <alignment horizontal="left" vertical="center" indent="1"/>
    </xf>
    <xf numFmtId="4" fontId="4" fillId="29" borderId="1" applyNumberFormat="0" applyProtection="0">
      <alignment horizontal="left" vertical="center" indent="1"/>
    </xf>
    <xf numFmtId="4" fontId="4" fillId="29" borderId="1" applyNumberFormat="0" applyProtection="0">
      <alignment horizontal="left" vertical="center" indent="1"/>
    </xf>
    <xf numFmtId="4" fontId="4" fillId="29" borderId="1" applyNumberFormat="0" applyProtection="0">
      <alignment horizontal="left" vertical="center" indent="1"/>
    </xf>
    <xf numFmtId="4" fontId="4" fillId="29" borderId="1" applyNumberFormat="0" applyProtection="0">
      <alignment horizontal="left" vertical="center" indent="1"/>
    </xf>
    <xf numFmtId="4" fontId="4" fillId="29" borderId="1" applyNumberFormat="0" applyProtection="0">
      <alignment horizontal="left" vertical="center" indent="1"/>
    </xf>
    <xf numFmtId="4" fontId="4" fillId="29" borderId="1" applyNumberFormat="0" applyProtection="0">
      <alignment horizontal="left" vertical="center" indent="1"/>
    </xf>
    <xf numFmtId="4" fontId="4" fillId="29" borderId="1" applyNumberFormat="0" applyProtection="0">
      <alignment horizontal="left" vertical="center" indent="1"/>
    </xf>
    <xf numFmtId="4" fontId="4" fillId="29" borderId="1" applyNumberFormat="0" applyProtection="0">
      <alignment horizontal="left" vertical="center" indent="1"/>
    </xf>
    <xf numFmtId="4" fontId="4" fillId="29" borderId="1" applyNumberFormat="0" applyProtection="0">
      <alignment horizontal="left" vertical="center" indent="1"/>
    </xf>
    <xf numFmtId="4" fontId="4" fillId="29" borderId="1" applyNumberFormat="0" applyProtection="0">
      <alignment horizontal="left" vertical="center" indent="1"/>
    </xf>
    <xf numFmtId="4" fontId="4" fillId="29" borderId="1" applyNumberFormat="0" applyProtection="0">
      <alignment horizontal="left" vertical="center" indent="1"/>
    </xf>
    <xf numFmtId="0" fontId="21" fillId="28" borderId="8" applyNumberFormat="0" applyProtection="0">
      <alignment horizontal="left" vertical="top" indent="1"/>
    </xf>
    <xf numFmtId="0" fontId="21" fillId="28" borderId="8" applyNumberFormat="0" applyProtection="0">
      <alignment horizontal="left" vertical="top" indent="1"/>
    </xf>
    <xf numFmtId="0" fontId="21" fillId="28" borderId="8" applyNumberFormat="0" applyProtection="0">
      <alignment horizontal="left" vertical="top" indent="1"/>
    </xf>
    <xf numFmtId="0" fontId="21" fillId="28" borderId="8" applyNumberFormat="0" applyProtection="0">
      <alignment horizontal="left" vertical="top" indent="1"/>
    </xf>
    <xf numFmtId="0" fontId="21" fillId="28" borderId="8" applyNumberFormat="0" applyProtection="0">
      <alignment horizontal="left" vertical="top" indent="1"/>
    </xf>
    <xf numFmtId="0" fontId="21" fillId="28" borderId="8" applyNumberFormat="0" applyProtection="0">
      <alignment horizontal="left" vertical="top" indent="1"/>
    </xf>
    <xf numFmtId="0" fontId="21" fillId="28" borderId="8" applyNumberFormat="0" applyProtection="0">
      <alignment horizontal="left" vertical="top" indent="1"/>
    </xf>
    <xf numFmtId="0" fontId="21" fillId="28" borderId="8" applyNumberFormat="0" applyProtection="0">
      <alignment horizontal="left" vertical="top" indent="1"/>
    </xf>
    <xf numFmtId="166" fontId="21" fillId="28" borderId="8" applyNumberFormat="0" applyProtection="0">
      <alignment horizontal="left" vertical="top" indent="1"/>
    </xf>
    <xf numFmtId="166" fontId="21" fillId="28" borderId="8" applyNumberFormat="0" applyProtection="0">
      <alignment horizontal="left" vertical="top" indent="1"/>
    </xf>
    <xf numFmtId="166" fontId="21" fillId="28" borderId="8" applyNumberFormat="0" applyProtection="0">
      <alignment horizontal="left" vertical="top" indent="1"/>
    </xf>
    <xf numFmtId="0" fontId="21" fillId="28" borderId="8" applyNumberFormat="0" applyProtection="0">
      <alignment horizontal="left" vertical="top" indent="1"/>
    </xf>
    <xf numFmtId="0" fontId="21" fillId="28" borderId="8" applyNumberFormat="0" applyProtection="0">
      <alignment horizontal="left" vertical="top" indent="1"/>
    </xf>
    <xf numFmtId="0" fontId="21" fillId="28" borderId="8" applyNumberFormat="0" applyProtection="0">
      <alignment horizontal="left" vertical="top" indent="1"/>
    </xf>
    <xf numFmtId="166" fontId="21" fillId="28" borderId="8" applyNumberFormat="0" applyProtection="0">
      <alignment horizontal="left" vertical="top" indent="1"/>
    </xf>
    <xf numFmtId="4" fontId="4" fillId="3" borderId="1" applyNumberFormat="0" applyProtection="0">
      <alignment horizontal="left" vertical="center" indent="1"/>
    </xf>
    <xf numFmtId="4" fontId="4" fillId="3" borderId="1" applyNumberFormat="0" applyProtection="0">
      <alignment horizontal="left" vertical="center" indent="1"/>
    </xf>
    <xf numFmtId="4" fontId="4" fillId="3" borderId="1" applyNumberFormat="0" applyProtection="0">
      <alignment horizontal="left" vertical="center" indent="1"/>
    </xf>
    <xf numFmtId="4" fontId="4" fillId="3" borderId="1" applyNumberFormat="0" applyProtection="0">
      <alignment horizontal="left" vertical="center" indent="1"/>
    </xf>
    <xf numFmtId="4" fontId="4" fillId="3" borderId="1" applyNumberFormat="0" applyProtection="0">
      <alignment horizontal="left" vertical="center" indent="1"/>
    </xf>
    <xf numFmtId="4" fontId="4" fillId="3" borderId="1" applyNumberFormat="0" applyProtection="0">
      <alignment horizontal="left" vertical="center" indent="1"/>
    </xf>
    <xf numFmtId="4" fontId="4" fillId="3" borderId="1" applyNumberFormat="0" applyProtection="0">
      <alignment horizontal="left" vertical="center" indent="1"/>
    </xf>
    <xf numFmtId="4" fontId="4" fillId="3" borderId="1" applyNumberFormat="0" applyProtection="0">
      <alignment horizontal="left" vertical="center" indent="1"/>
    </xf>
    <xf numFmtId="4" fontId="4" fillId="3" borderId="1" applyNumberFormat="0" applyProtection="0">
      <alignment horizontal="left" vertical="center" indent="1"/>
    </xf>
    <xf numFmtId="4" fontId="4" fillId="3" borderId="1" applyNumberFormat="0" applyProtection="0">
      <alignment horizontal="left" vertical="center" indent="1"/>
    </xf>
    <xf numFmtId="4" fontId="4" fillId="3" borderId="1" applyNumberFormat="0" applyProtection="0">
      <alignment horizontal="left" vertical="center" indent="1"/>
    </xf>
    <xf numFmtId="4" fontId="4" fillId="3" borderId="1" applyNumberFormat="0" applyProtection="0">
      <alignment horizontal="left" vertical="center" indent="1"/>
    </xf>
    <xf numFmtId="4" fontId="4" fillId="3" borderId="1" applyNumberFormat="0" applyProtection="0">
      <alignment horizontal="left" vertical="center" indent="1"/>
    </xf>
    <xf numFmtId="4" fontId="4" fillId="3" borderId="1" applyNumberFormat="0" applyProtection="0">
      <alignment horizontal="left" vertical="center" indent="1"/>
    </xf>
    <xf numFmtId="4" fontId="4" fillId="3" borderId="1" applyNumberFormat="0" applyProtection="0">
      <alignment horizontal="left" vertical="center" indent="1"/>
    </xf>
    <xf numFmtId="4" fontId="4" fillId="3" borderId="1" applyNumberFormat="0" applyProtection="0">
      <alignment horizontal="left" vertical="center" indent="1"/>
    </xf>
    <xf numFmtId="4" fontId="4" fillId="3" borderId="1" applyNumberFormat="0" applyProtection="0">
      <alignment horizontal="left" vertical="center" indent="1"/>
    </xf>
    <xf numFmtId="4" fontId="4" fillId="3" borderId="1" applyNumberFormat="0" applyProtection="0">
      <alignment horizontal="left" vertical="center" indent="1"/>
    </xf>
    <xf numFmtId="4" fontId="4" fillId="3" borderId="1" applyNumberFormat="0" applyProtection="0">
      <alignment horizontal="left" vertical="center" indent="1"/>
    </xf>
    <xf numFmtId="4" fontId="4" fillId="30" borderId="1" applyNumberFormat="0" applyProtection="0">
      <alignment horizontal="right" vertical="center"/>
    </xf>
    <xf numFmtId="4" fontId="4" fillId="30" borderId="1" applyNumberFormat="0" applyProtection="0">
      <alignment horizontal="right" vertical="center"/>
    </xf>
    <xf numFmtId="4" fontId="4" fillId="30" borderId="1" applyNumberFormat="0" applyProtection="0">
      <alignment horizontal="right" vertical="center"/>
    </xf>
    <xf numFmtId="4" fontId="4" fillId="30" borderId="1" applyNumberFormat="0" applyProtection="0">
      <alignment horizontal="right" vertical="center"/>
    </xf>
    <xf numFmtId="4" fontId="4" fillId="30" borderId="1" applyNumberFormat="0" applyProtection="0">
      <alignment horizontal="right" vertical="center"/>
    </xf>
    <xf numFmtId="4" fontId="4" fillId="30" borderId="1" applyNumberFormat="0" applyProtection="0">
      <alignment horizontal="right" vertical="center"/>
    </xf>
    <xf numFmtId="4" fontId="4" fillId="30" borderId="1" applyNumberFormat="0" applyProtection="0">
      <alignment horizontal="right" vertical="center"/>
    </xf>
    <xf numFmtId="4" fontId="4" fillId="30" borderId="1" applyNumberFormat="0" applyProtection="0">
      <alignment horizontal="right" vertical="center"/>
    </xf>
    <xf numFmtId="4" fontId="4" fillId="30" borderId="1" applyNumberFormat="0" applyProtection="0">
      <alignment horizontal="right" vertical="center"/>
    </xf>
    <xf numFmtId="4" fontId="4" fillId="30" borderId="1" applyNumberFormat="0" applyProtection="0">
      <alignment horizontal="right" vertical="center"/>
    </xf>
    <xf numFmtId="4" fontId="4" fillId="30" borderId="1" applyNumberFormat="0" applyProtection="0">
      <alignment horizontal="right" vertical="center"/>
    </xf>
    <xf numFmtId="4" fontId="4" fillId="30" borderId="1" applyNumberFormat="0" applyProtection="0">
      <alignment horizontal="right" vertical="center"/>
    </xf>
    <xf numFmtId="4" fontId="4" fillId="30" borderId="1" applyNumberFormat="0" applyProtection="0">
      <alignment horizontal="right" vertical="center"/>
    </xf>
    <xf numFmtId="4" fontId="4" fillId="30" borderId="1" applyNumberFormat="0" applyProtection="0">
      <alignment horizontal="right" vertical="center"/>
    </xf>
    <xf numFmtId="4" fontId="4" fillId="30" borderId="1" applyNumberFormat="0" applyProtection="0">
      <alignment horizontal="right" vertical="center"/>
    </xf>
    <xf numFmtId="4" fontId="4" fillId="30" borderId="1" applyNumberFormat="0" applyProtection="0">
      <alignment horizontal="right" vertical="center"/>
    </xf>
    <xf numFmtId="4" fontId="4" fillId="30" borderId="1" applyNumberFormat="0" applyProtection="0">
      <alignment horizontal="right" vertical="center"/>
    </xf>
    <xf numFmtId="4" fontId="4" fillId="30" borderId="1" applyNumberFormat="0" applyProtection="0">
      <alignment horizontal="right" vertical="center"/>
    </xf>
    <xf numFmtId="4" fontId="4" fillId="30" borderId="1" applyNumberFormat="0" applyProtection="0">
      <alignment horizontal="right" vertical="center"/>
    </xf>
    <xf numFmtId="4" fontId="4" fillId="30" borderId="1" applyNumberFormat="0" applyProtection="0">
      <alignment horizontal="right" vertical="center"/>
    </xf>
    <xf numFmtId="4" fontId="4" fillId="31" borderId="1" applyNumberFormat="0" applyProtection="0">
      <alignment horizontal="right" vertical="center"/>
    </xf>
    <xf numFmtId="4" fontId="4" fillId="31" borderId="1" applyNumberFormat="0" applyProtection="0">
      <alignment horizontal="right" vertical="center"/>
    </xf>
    <xf numFmtId="4" fontId="4" fillId="31" borderId="1" applyNumberFormat="0" applyProtection="0">
      <alignment horizontal="right" vertical="center"/>
    </xf>
    <xf numFmtId="4" fontId="4" fillId="31" borderId="1" applyNumberFormat="0" applyProtection="0">
      <alignment horizontal="right" vertical="center"/>
    </xf>
    <xf numFmtId="4" fontId="4" fillId="31" borderId="1" applyNumberFormat="0" applyProtection="0">
      <alignment horizontal="right" vertical="center"/>
    </xf>
    <xf numFmtId="4" fontId="4" fillId="31" borderId="1" applyNumberFormat="0" applyProtection="0">
      <alignment horizontal="right" vertical="center"/>
    </xf>
    <xf numFmtId="4" fontId="4" fillId="31" borderId="1" applyNumberFormat="0" applyProtection="0">
      <alignment horizontal="right" vertical="center"/>
    </xf>
    <xf numFmtId="4" fontId="4" fillId="31" borderId="1" applyNumberFormat="0" applyProtection="0">
      <alignment horizontal="right" vertical="center"/>
    </xf>
    <xf numFmtId="4" fontId="4" fillId="31" borderId="1" applyNumberFormat="0" applyProtection="0">
      <alignment horizontal="right" vertical="center"/>
    </xf>
    <xf numFmtId="4" fontId="4" fillId="31" borderId="1" applyNumberFormat="0" applyProtection="0">
      <alignment horizontal="right" vertical="center"/>
    </xf>
    <xf numFmtId="4" fontId="4" fillId="31" borderId="1" applyNumberFormat="0" applyProtection="0">
      <alignment horizontal="right" vertical="center"/>
    </xf>
    <xf numFmtId="4" fontId="4" fillId="31" borderId="1" applyNumberFormat="0" applyProtection="0">
      <alignment horizontal="right" vertical="center"/>
    </xf>
    <xf numFmtId="4" fontId="4" fillId="31" borderId="1" applyNumberFormat="0" applyProtection="0">
      <alignment horizontal="right" vertical="center"/>
    </xf>
    <xf numFmtId="4" fontId="4" fillId="31" borderId="1" applyNumberFormat="0" applyProtection="0">
      <alignment horizontal="right" vertical="center"/>
    </xf>
    <xf numFmtId="4" fontId="4" fillId="31" borderId="1" applyNumberFormat="0" applyProtection="0">
      <alignment horizontal="right" vertical="center"/>
    </xf>
    <xf numFmtId="4" fontId="4" fillId="31" borderId="1" applyNumberFormat="0" applyProtection="0">
      <alignment horizontal="right" vertical="center"/>
    </xf>
    <xf numFmtId="4" fontId="4" fillId="31" borderId="1" applyNumberFormat="0" applyProtection="0">
      <alignment horizontal="right" vertical="center"/>
    </xf>
    <xf numFmtId="4" fontId="4" fillId="31" borderId="1" applyNumberFormat="0" applyProtection="0">
      <alignment horizontal="right" vertical="center"/>
    </xf>
    <xf numFmtId="4" fontId="4" fillId="31" borderId="1" applyNumberFormat="0" applyProtection="0">
      <alignment horizontal="right" vertical="center"/>
    </xf>
    <xf numFmtId="4" fontId="4" fillId="31" borderId="1" applyNumberFormat="0" applyProtection="0">
      <alignment horizontal="right" vertical="center"/>
    </xf>
    <xf numFmtId="4" fontId="4" fillId="32" borderId="9" applyNumberFormat="0" applyProtection="0">
      <alignment horizontal="right" vertical="center"/>
    </xf>
    <xf numFmtId="4" fontId="4" fillId="32" borderId="9" applyNumberFormat="0" applyProtection="0">
      <alignment horizontal="right" vertical="center"/>
    </xf>
    <xf numFmtId="4" fontId="4" fillId="32" borderId="9" applyNumberFormat="0" applyProtection="0">
      <alignment horizontal="right" vertical="center"/>
    </xf>
    <xf numFmtId="4" fontId="4" fillId="32" borderId="9" applyNumberFormat="0" applyProtection="0">
      <alignment horizontal="right" vertical="center"/>
    </xf>
    <xf numFmtId="4" fontId="4" fillId="32" borderId="9" applyNumberFormat="0" applyProtection="0">
      <alignment horizontal="right" vertical="center"/>
    </xf>
    <xf numFmtId="4" fontId="4" fillId="32" borderId="9" applyNumberFormat="0" applyProtection="0">
      <alignment horizontal="right" vertical="center"/>
    </xf>
    <xf numFmtId="4" fontId="4" fillId="32" borderId="9" applyNumberFormat="0" applyProtection="0">
      <alignment horizontal="right" vertical="center"/>
    </xf>
    <xf numFmtId="4" fontId="4" fillId="32" borderId="9" applyNumberFormat="0" applyProtection="0">
      <alignment horizontal="right" vertical="center"/>
    </xf>
    <xf numFmtId="4" fontId="4" fillId="32" borderId="9" applyNumberFormat="0" applyProtection="0">
      <alignment horizontal="right" vertical="center"/>
    </xf>
    <xf numFmtId="4" fontId="4" fillId="32" borderId="9" applyNumberFormat="0" applyProtection="0">
      <alignment horizontal="right" vertical="center"/>
    </xf>
    <xf numFmtId="4" fontId="4" fillId="32" borderId="9" applyNumberFormat="0" applyProtection="0">
      <alignment horizontal="right" vertical="center"/>
    </xf>
    <xf numFmtId="4" fontId="4" fillId="32" borderId="9" applyNumberFormat="0" applyProtection="0">
      <alignment horizontal="right" vertical="center"/>
    </xf>
    <xf numFmtId="4" fontId="4" fillId="32" borderId="9" applyNumberFormat="0" applyProtection="0">
      <alignment horizontal="right" vertical="center"/>
    </xf>
    <xf numFmtId="4" fontId="4" fillId="32" borderId="9" applyNumberFormat="0" applyProtection="0">
      <alignment horizontal="right" vertical="center"/>
    </xf>
    <xf numFmtId="4" fontId="4" fillId="32" borderId="9" applyNumberFormat="0" applyProtection="0">
      <alignment horizontal="right" vertical="center"/>
    </xf>
    <xf numFmtId="4" fontId="4" fillId="33" borderId="1" applyNumberFormat="0" applyProtection="0">
      <alignment horizontal="right" vertical="center"/>
    </xf>
    <xf numFmtId="4" fontId="4" fillId="33" borderId="1" applyNumberFormat="0" applyProtection="0">
      <alignment horizontal="right" vertical="center"/>
    </xf>
    <xf numFmtId="4" fontId="4" fillId="33" borderId="1" applyNumberFormat="0" applyProtection="0">
      <alignment horizontal="right" vertical="center"/>
    </xf>
    <xf numFmtId="4" fontId="4" fillId="33" borderId="1" applyNumberFormat="0" applyProtection="0">
      <alignment horizontal="right" vertical="center"/>
    </xf>
    <xf numFmtId="4" fontId="4" fillId="33" borderId="1" applyNumberFormat="0" applyProtection="0">
      <alignment horizontal="right" vertical="center"/>
    </xf>
    <xf numFmtId="4" fontId="4" fillId="33" borderId="1" applyNumberFormat="0" applyProtection="0">
      <alignment horizontal="right" vertical="center"/>
    </xf>
    <xf numFmtId="4" fontId="4" fillId="33" borderId="1" applyNumberFormat="0" applyProtection="0">
      <alignment horizontal="right" vertical="center"/>
    </xf>
    <xf numFmtId="4" fontId="4" fillId="33" borderId="1" applyNumberFormat="0" applyProtection="0">
      <alignment horizontal="right" vertical="center"/>
    </xf>
    <xf numFmtId="4" fontId="4" fillId="33" borderId="1" applyNumberFormat="0" applyProtection="0">
      <alignment horizontal="right" vertical="center"/>
    </xf>
    <xf numFmtId="4" fontId="4" fillId="33" borderId="1" applyNumberFormat="0" applyProtection="0">
      <alignment horizontal="right" vertical="center"/>
    </xf>
    <xf numFmtId="4" fontId="4" fillId="33" borderId="1" applyNumberFormat="0" applyProtection="0">
      <alignment horizontal="right" vertical="center"/>
    </xf>
    <xf numFmtId="4" fontId="4" fillId="33" borderId="1" applyNumberFormat="0" applyProtection="0">
      <alignment horizontal="right" vertical="center"/>
    </xf>
    <xf numFmtId="4" fontId="4" fillId="33" borderId="1" applyNumberFormat="0" applyProtection="0">
      <alignment horizontal="right" vertical="center"/>
    </xf>
    <xf numFmtId="4" fontId="4" fillId="33" borderId="1" applyNumberFormat="0" applyProtection="0">
      <alignment horizontal="right" vertical="center"/>
    </xf>
    <xf numFmtId="4" fontId="4" fillId="33" borderId="1" applyNumberFormat="0" applyProtection="0">
      <alignment horizontal="right" vertical="center"/>
    </xf>
    <xf numFmtId="4" fontId="4" fillId="33" borderId="1" applyNumberFormat="0" applyProtection="0">
      <alignment horizontal="right" vertical="center"/>
    </xf>
    <xf numFmtId="4" fontId="4" fillId="33" borderId="1" applyNumberFormat="0" applyProtection="0">
      <alignment horizontal="right" vertical="center"/>
    </xf>
    <xf numFmtId="4" fontId="4" fillId="33" borderId="1" applyNumberFormat="0" applyProtection="0">
      <alignment horizontal="right" vertical="center"/>
    </xf>
    <xf numFmtId="4" fontId="4" fillId="33" borderId="1" applyNumberFormat="0" applyProtection="0">
      <alignment horizontal="right" vertical="center"/>
    </xf>
    <xf numFmtId="4" fontId="4" fillId="33" borderId="1" applyNumberFormat="0" applyProtection="0">
      <alignment horizontal="right" vertical="center"/>
    </xf>
    <xf numFmtId="4" fontId="4" fillId="34" borderId="1" applyNumberFormat="0" applyProtection="0">
      <alignment horizontal="right" vertical="center"/>
    </xf>
    <xf numFmtId="4" fontId="4" fillId="34" borderId="1" applyNumberFormat="0" applyProtection="0">
      <alignment horizontal="right" vertical="center"/>
    </xf>
    <xf numFmtId="4" fontId="4" fillId="34" borderId="1" applyNumberFormat="0" applyProtection="0">
      <alignment horizontal="right" vertical="center"/>
    </xf>
    <xf numFmtId="4" fontId="4" fillId="34" borderId="1" applyNumberFormat="0" applyProtection="0">
      <alignment horizontal="right" vertical="center"/>
    </xf>
    <xf numFmtId="4" fontId="4" fillId="34" borderId="1" applyNumberFormat="0" applyProtection="0">
      <alignment horizontal="right" vertical="center"/>
    </xf>
    <xf numFmtId="4" fontId="4" fillId="34" borderId="1" applyNumberFormat="0" applyProtection="0">
      <alignment horizontal="right" vertical="center"/>
    </xf>
    <xf numFmtId="4" fontId="4" fillId="34" borderId="1" applyNumberFormat="0" applyProtection="0">
      <alignment horizontal="right" vertical="center"/>
    </xf>
    <xf numFmtId="4" fontId="4" fillId="34" borderId="1" applyNumberFormat="0" applyProtection="0">
      <alignment horizontal="right" vertical="center"/>
    </xf>
    <xf numFmtId="4" fontId="4" fillId="34" borderId="1" applyNumberFormat="0" applyProtection="0">
      <alignment horizontal="right" vertical="center"/>
    </xf>
    <xf numFmtId="4" fontId="4" fillId="34" borderId="1" applyNumberFormat="0" applyProtection="0">
      <alignment horizontal="right" vertical="center"/>
    </xf>
    <xf numFmtId="4" fontId="4" fillId="34" borderId="1" applyNumberFormat="0" applyProtection="0">
      <alignment horizontal="right" vertical="center"/>
    </xf>
    <xf numFmtId="4" fontId="4" fillId="34" borderId="1" applyNumberFormat="0" applyProtection="0">
      <alignment horizontal="right" vertical="center"/>
    </xf>
    <xf numFmtId="4" fontId="4" fillId="34" borderId="1" applyNumberFormat="0" applyProtection="0">
      <alignment horizontal="right" vertical="center"/>
    </xf>
    <xf numFmtId="4" fontId="4" fillId="34" borderId="1" applyNumberFormat="0" applyProtection="0">
      <alignment horizontal="right" vertical="center"/>
    </xf>
    <xf numFmtId="4" fontId="4" fillId="34" borderId="1" applyNumberFormat="0" applyProtection="0">
      <alignment horizontal="right" vertical="center"/>
    </xf>
    <xf numFmtId="4" fontId="4" fillId="34" borderId="1" applyNumberFormat="0" applyProtection="0">
      <alignment horizontal="right" vertical="center"/>
    </xf>
    <xf numFmtId="4" fontId="4" fillId="34" borderId="1" applyNumberFormat="0" applyProtection="0">
      <alignment horizontal="right" vertical="center"/>
    </xf>
    <xf numFmtId="4" fontId="4" fillId="34" borderId="1" applyNumberFormat="0" applyProtection="0">
      <alignment horizontal="right" vertical="center"/>
    </xf>
    <xf numFmtId="4" fontId="4" fillId="34" borderId="1" applyNumberFormat="0" applyProtection="0">
      <alignment horizontal="right" vertical="center"/>
    </xf>
    <xf numFmtId="4" fontId="4" fillId="34" borderId="1" applyNumberFormat="0" applyProtection="0">
      <alignment horizontal="right" vertical="center"/>
    </xf>
    <xf numFmtId="4" fontId="4" fillId="35" borderId="1" applyNumberFormat="0" applyProtection="0">
      <alignment horizontal="right" vertical="center"/>
    </xf>
    <xf numFmtId="4" fontId="4" fillId="35" borderId="1" applyNumberFormat="0" applyProtection="0">
      <alignment horizontal="right" vertical="center"/>
    </xf>
    <xf numFmtId="4" fontId="4" fillId="35" borderId="1" applyNumberFormat="0" applyProtection="0">
      <alignment horizontal="right" vertical="center"/>
    </xf>
    <xf numFmtId="4" fontId="4" fillId="35" borderId="1" applyNumberFormat="0" applyProtection="0">
      <alignment horizontal="right" vertical="center"/>
    </xf>
    <xf numFmtId="4" fontId="4" fillId="35" borderId="1" applyNumberFormat="0" applyProtection="0">
      <alignment horizontal="right" vertical="center"/>
    </xf>
    <xf numFmtId="4" fontId="4" fillId="35" borderId="1" applyNumberFormat="0" applyProtection="0">
      <alignment horizontal="right" vertical="center"/>
    </xf>
    <xf numFmtId="4" fontId="4" fillId="35" borderId="1" applyNumberFormat="0" applyProtection="0">
      <alignment horizontal="right" vertical="center"/>
    </xf>
    <xf numFmtId="4" fontId="4" fillId="35" borderId="1" applyNumberFormat="0" applyProtection="0">
      <alignment horizontal="right" vertical="center"/>
    </xf>
    <xf numFmtId="4" fontId="4" fillId="35" borderId="1" applyNumberFormat="0" applyProtection="0">
      <alignment horizontal="right" vertical="center"/>
    </xf>
    <xf numFmtId="4" fontId="4" fillId="35" borderId="1" applyNumberFormat="0" applyProtection="0">
      <alignment horizontal="right" vertical="center"/>
    </xf>
    <xf numFmtId="4" fontId="4" fillId="35" borderId="1" applyNumberFormat="0" applyProtection="0">
      <alignment horizontal="right" vertical="center"/>
    </xf>
    <xf numFmtId="4" fontId="4" fillId="35" borderId="1" applyNumberFormat="0" applyProtection="0">
      <alignment horizontal="right" vertical="center"/>
    </xf>
    <xf numFmtId="4" fontId="4" fillId="35" borderId="1" applyNumberFormat="0" applyProtection="0">
      <alignment horizontal="right" vertical="center"/>
    </xf>
    <xf numFmtId="4" fontId="4" fillId="35" borderId="1" applyNumberFormat="0" applyProtection="0">
      <alignment horizontal="right" vertical="center"/>
    </xf>
    <xf numFmtId="4" fontId="4" fillId="35" borderId="1" applyNumberFormat="0" applyProtection="0">
      <alignment horizontal="right" vertical="center"/>
    </xf>
    <xf numFmtId="4" fontId="4" fillId="35" borderId="1" applyNumberFormat="0" applyProtection="0">
      <alignment horizontal="right" vertical="center"/>
    </xf>
    <xf numFmtId="4" fontId="4" fillId="35" borderId="1" applyNumberFormat="0" applyProtection="0">
      <alignment horizontal="right" vertical="center"/>
    </xf>
    <xf numFmtId="4" fontId="4" fillId="35" borderId="1" applyNumberFormat="0" applyProtection="0">
      <alignment horizontal="right" vertical="center"/>
    </xf>
    <xf numFmtId="4" fontId="4" fillId="35" borderId="1" applyNumberFormat="0" applyProtection="0">
      <alignment horizontal="right" vertical="center"/>
    </xf>
    <xf numFmtId="4" fontId="4" fillId="35" borderId="1" applyNumberFormat="0" applyProtection="0">
      <alignment horizontal="right" vertical="center"/>
    </xf>
    <xf numFmtId="4" fontId="4" fillId="36" borderId="1" applyNumberFormat="0" applyProtection="0">
      <alignment horizontal="right" vertical="center"/>
    </xf>
    <xf numFmtId="4" fontId="4" fillId="36" borderId="1" applyNumberFormat="0" applyProtection="0">
      <alignment horizontal="right" vertical="center"/>
    </xf>
    <xf numFmtId="4" fontId="4" fillId="36" borderId="1" applyNumberFormat="0" applyProtection="0">
      <alignment horizontal="right" vertical="center"/>
    </xf>
    <xf numFmtId="4" fontId="4" fillId="36" borderId="1" applyNumberFormat="0" applyProtection="0">
      <alignment horizontal="right" vertical="center"/>
    </xf>
    <xf numFmtId="4" fontId="4" fillId="36" borderId="1" applyNumberFormat="0" applyProtection="0">
      <alignment horizontal="right" vertical="center"/>
    </xf>
    <xf numFmtId="4" fontId="4" fillId="36" borderId="1" applyNumberFormat="0" applyProtection="0">
      <alignment horizontal="right" vertical="center"/>
    </xf>
    <xf numFmtId="4" fontId="4" fillId="36" borderId="1" applyNumberFormat="0" applyProtection="0">
      <alignment horizontal="right" vertical="center"/>
    </xf>
    <xf numFmtId="4" fontId="4" fillId="36" borderId="1" applyNumberFormat="0" applyProtection="0">
      <alignment horizontal="right" vertical="center"/>
    </xf>
    <xf numFmtId="4" fontId="4" fillId="36" borderId="1" applyNumberFormat="0" applyProtection="0">
      <alignment horizontal="right" vertical="center"/>
    </xf>
    <xf numFmtId="4" fontId="4" fillId="36" borderId="1" applyNumberFormat="0" applyProtection="0">
      <alignment horizontal="right" vertical="center"/>
    </xf>
    <xf numFmtId="4" fontId="4" fillId="36" borderId="1" applyNumberFormat="0" applyProtection="0">
      <alignment horizontal="right" vertical="center"/>
    </xf>
    <xf numFmtId="4" fontId="4" fillId="36" borderId="1" applyNumberFormat="0" applyProtection="0">
      <alignment horizontal="right" vertical="center"/>
    </xf>
    <xf numFmtId="4" fontId="4" fillId="36" borderId="1" applyNumberFormat="0" applyProtection="0">
      <alignment horizontal="right" vertical="center"/>
    </xf>
    <xf numFmtId="4" fontId="4" fillId="36" borderId="1" applyNumberFormat="0" applyProtection="0">
      <alignment horizontal="right" vertical="center"/>
    </xf>
    <xf numFmtId="4" fontId="4" fillId="36" borderId="1" applyNumberFormat="0" applyProtection="0">
      <alignment horizontal="right" vertical="center"/>
    </xf>
    <xf numFmtId="4" fontId="4" fillId="36" borderId="1" applyNumberFormat="0" applyProtection="0">
      <alignment horizontal="right" vertical="center"/>
    </xf>
    <xf numFmtId="4" fontId="4" fillId="36" borderId="1" applyNumberFormat="0" applyProtection="0">
      <alignment horizontal="right" vertical="center"/>
    </xf>
    <xf numFmtId="4" fontId="4" fillId="36" borderId="1" applyNumberFormat="0" applyProtection="0">
      <alignment horizontal="right" vertical="center"/>
    </xf>
    <xf numFmtId="4" fontId="4" fillId="36" borderId="1" applyNumberFormat="0" applyProtection="0">
      <alignment horizontal="right" vertical="center"/>
    </xf>
    <xf numFmtId="4" fontId="4" fillId="36" borderId="1" applyNumberFormat="0" applyProtection="0">
      <alignment horizontal="right" vertical="center"/>
    </xf>
    <xf numFmtId="4" fontId="4" fillId="37" borderId="1" applyNumberFormat="0" applyProtection="0">
      <alignment horizontal="right" vertical="center"/>
    </xf>
    <xf numFmtId="4" fontId="4" fillId="37" borderId="1" applyNumberFormat="0" applyProtection="0">
      <alignment horizontal="right" vertical="center"/>
    </xf>
    <xf numFmtId="4" fontId="4" fillId="37" borderId="1" applyNumberFormat="0" applyProtection="0">
      <alignment horizontal="right" vertical="center"/>
    </xf>
    <xf numFmtId="4" fontId="4" fillId="37" borderId="1" applyNumberFormat="0" applyProtection="0">
      <alignment horizontal="right" vertical="center"/>
    </xf>
    <xf numFmtId="4" fontId="4" fillId="37" borderId="1" applyNumberFormat="0" applyProtection="0">
      <alignment horizontal="right" vertical="center"/>
    </xf>
    <xf numFmtId="4" fontId="4" fillId="37" borderId="1" applyNumberFormat="0" applyProtection="0">
      <alignment horizontal="right" vertical="center"/>
    </xf>
    <xf numFmtId="4" fontId="4" fillId="37" borderId="1" applyNumberFormat="0" applyProtection="0">
      <alignment horizontal="right" vertical="center"/>
    </xf>
    <xf numFmtId="4" fontId="4" fillId="37" borderId="1" applyNumberFormat="0" applyProtection="0">
      <alignment horizontal="right" vertical="center"/>
    </xf>
    <xf numFmtId="4" fontId="4" fillId="37" borderId="1" applyNumberFormat="0" applyProtection="0">
      <alignment horizontal="right" vertical="center"/>
    </xf>
    <xf numFmtId="4" fontId="4" fillId="37" borderId="1" applyNumberFormat="0" applyProtection="0">
      <alignment horizontal="right" vertical="center"/>
    </xf>
    <xf numFmtId="4" fontId="4" fillId="37" borderId="1" applyNumberFormat="0" applyProtection="0">
      <alignment horizontal="right" vertical="center"/>
    </xf>
    <xf numFmtId="4" fontId="4" fillId="37" borderId="1" applyNumberFormat="0" applyProtection="0">
      <alignment horizontal="right" vertical="center"/>
    </xf>
    <xf numFmtId="4" fontId="4" fillId="37" borderId="1" applyNumberFormat="0" applyProtection="0">
      <alignment horizontal="right" vertical="center"/>
    </xf>
    <xf numFmtId="4" fontId="4" fillId="37" borderId="1" applyNumberFormat="0" applyProtection="0">
      <alignment horizontal="right" vertical="center"/>
    </xf>
    <xf numFmtId="4" fontId="4" fillId="37" borderId="1" applyNumberFormat="0" applyProtection="0">
      <alignment horizontal="right" vertical="center"/>
    </xf>
    <xf numFmtId="4" fontId="4" fillId="37" borderId="1" applyNumberFormat="0" applyProtection="0">
      <alignment horizontal="right" vertical="center"/>
    </xf>
    <xf numFmtId="4" fontId="4" fillId="37" borderId="1" applyNumberFormat="0" applyProtection="0">
      <alignment horizontal="right" vertical="center"/>
    </xf>
    <xf numFmtId="4" fontId="4" fillId="37" borderId="1" applyNumberFormat="0" applyProtection="0">
      <alignment horizontal="right" vertical="center"/>
    </xf>
    <xf numFmtId="4" fontId="4" fillId="37" borderId="1" applyNumberFormat="0" applyProtection="0">
      <alignment horizontal="right" vertical="center"/>
    </xf>
    <xf numFmtId="4" fontId="4" fillId="37" borderId="1" applyNumberFormat="0" applyProtection="0">
      <alignment horizontal="right" vertical="center"/>
    </xf>
    <xf numFmtId="4" fontId="4" fillId="38" borderId="1" applyNumberFormat="0" applyProtection="0">
      <alignment horizontal="right" vertical="center"/>
    </xf>
    <xf numFmtId="4" fontId="4" fillId="38" borderId="1" applyNumberFormat="0" applyProtection="0">
      <alignment horizontal="right" vertical="center"/>
    </xf>
    <xf numFmtId="4" fontId="4" fillId="38" borderId="1" applyNumberFormat="0" applyProtection="0">
      <alignment horizontal="right" vertical="center"/>
    </xf>
    <xf numFmtId="4" fontId="4" fillId="38" borderId="1" applyNumberFormat="0" applyProtection="0">
      <alignment horizontal="right" vertical="center"/>
    </xf>
    <xf numFmtId="4" fontId="4" fillId="38" borderId="1" applyNumberFormat="0" applyProtection="0">
      <alignment horizontal="right" vertical="center"/>
    </xf>
    <xf numFmtId="4" fontId="4" fillId="38" borderId="1" applyNumberFormat="0" applyProtection="0">
      <alignment horizontal="right" vertical="center"/>
    </xf>
    <xf numFmtId="4" fontId="4" fillId="38" borderId="1" applyNumberFormat="0" applyProtection="0">
      <alignment horizontal="right" vertical="center"/>
    </xf>
    <xf numFmtId="4" fontId="4" fillId="38" borderId="1" applyNumberFormat="0" applyProtection="0">
      <alignment horizontal="right" vertical="center"/>
    </xf>
    <xf numFmtId="4" fontId="4" fillId="38" borderId="1" applyNumberFormat="0" applyProtection="0">
      <alignment horizontal="right" vertical="center"/>
    </xf>
    <xf numFmtId="4" fontId="4" fillId="38" borderId="1" applyNumberFormat="0" applyProtection="0">
      <alignment horizontal="right" vertical="center"/>
    </xf>
    <xf numFmtId="4" fontId="4" fillId="38" borderId="1" applyNumberFormat="0" applyProtection="0">
      <alignment horizontal="right" vertical="center"/>
    </xf>
    <xf numFmtId="4" fontId="4" fillId="38" borderId="1" applyNumberFormat="0" applyProtection="0">
      <alignment horizontal="right" vertical="center"/>
    </xf>
    <xf numFmtId="4" fontId="4" fillId="38" borderId="1" applyNumberFormat="0" applyProtection="0">
      <alignment horizontal="right" vertical="center"/>
    </xf>
    <xf numFmtId="4" fontId="4" fillId="38" borderId="1" applyNumberFormat="0" applyProtection="0">
      <alignment horizontal="right" vertical="center"/>
    </xf>
    <xf numFmtId="4" fontId="4" fillId="38" borderId="1" applyNumberFormat="0" applyProtection="0">
      <alignment horizontal="right" vertical="center"/>
    </xf>
    <xf numFmtId="4" fontId="4" fillId="38" borderId="1" applyNumberFormat="0" applyProtection="0">
      <alignment horizontal="right" vertical="center"/>
    </xf>
    <xf numFmtId="4" fontId="4" fillId="38" borderId="1" applyNumberFormat="0" applyProtection="0">
      <alignment horizontal="right" vertical="center"/>
    </xf>
    <xf numFmtId="4" fontId="4" fillId="38" borderId="1" applyNumberFormat="0" applyProtection="0">
      <alignment horizontal="right" vertical="center"/>
    </xf>
    <xf numFmtId="4" fontId="4" fillId="38" borderId="1" applyNumberFormat="0" applyProtection="0">
      <alignment horizontal="right" vertical="center"/>
    </xf>
    <xf numFmtId="4" fontId="4" fillId="38" borderId="1" applyNumberFormat="0" applyProtection="0">
      <alignment horizontal="right" vertical="center"/>
    </xf>
    <xf numFmtId="4" fontId="4" fillId="39" borderId="9" applyNumberFormat="0" applyProtection="0">
      <alignment horizontal="left" vertical="center" indent="1"/>
    </xf>
    <xf numFmtId="4" fontId="4" fillId="39" borderId="9" applyNumberFormat="0" applyProtection="0">
      <alignment horizontal="left" vertical="center" indent="1"/>
    </xf>
    <xf numFmtId="4" fontId="4" fillId="39" borderId="9" applyNumberFormat="0" applyProtection="0">
      <alignment horizontal="left" vertical="center" indent="1"/>
    </xf>
    <xf numFmtId="4" fontId="4" fillId="39" borderId="9" applyNumberFormat="0" applyProtection="0">
      <alignment horizontal="left" vertical="center" indent="1"/>
    </xf>
    <xf numFmtId="4" fontId="4" fillId="39" borderId="9" applyNumberFormat="0" applyProtection="0">
      <alignment horizontal="left" vertical="center" indent="1"/>
    </xf>
    <xf numFmtId="4" fontId="4" fillId="39" borderId="9" applyNumberFormat="0" applyProtection="0">
      <alignment horizontal="left" vertical="center" indent="1"/>
    </xf>
    <xf numFmtId="4" fontId="4" fillId="39" borderId="9" applyNumberFormat="0" applyProtection="0">
      <alignment horizontal="left" vertical="center" indent="1"/>
    </xf>
    <xf numFmtId="4" fontId="4" fillId="39" borderId="9" applyNumberFormat="0" applyProtection="0">
      <alignment horizontal="left" vertical="center" indent="1"/>
    </xf>
    <xf numFmtId="4" fontId="4" fillId="39" borderId="9" applyNumberFormat="0" applyProtection="0">
      <alignment horizontal="left" vertical="center" indent="1"/>
    </xf>
    <xf numFmtId="4" fontId="4" fillId="39" borderId="9" applyNumberFormat="0" applyProtection="0">
      <alignment horizontal="left" vertical="center" indent="1"/>
    </xf>
    <xf numFmtId="4" fontId="4" fillId="39" borderId="9" applyNumberFormat="0" applyProtection="0">
      <alignment horizontal="left" vertical="center" indent="1"/>
    </xf>
    <xf numFmtId="4" fontId="4" fillId="39" borderId="9" applyNumberFormat="0" applyProtection="0">
      <alignment horizontal="left" vertical="center" indent="1"/>
    </xf>
    <xf numFmtId="4" fontId="4" fillId="39" borderId="9" applyNumberFormat="0" applyProtection="0">
      <alignment horizontal="left" vertical="center" indent="1"/>
    </xf>
    <xf numFmtId="4" fontId="4" fillId="39" borderId="9" applyNumberFormat="0" applyProtection="0">
      <alignment horizontal="left" vertical="center" indent="1"/>
    </xf>
    <xf numFmtId="4" fontId="4" fillId="39" borderId="9" applyNumberFormat="0" applyProtection="0">
      <alignment horizontal="left" vertical="center" indent="1"/>
    </xf>
    <xf numFmtId="4" fontId="22" fillId="40" borderId="9" applyNumberFormat="0" applyProtection="0">
      <alignment horizontal="left" vertical="center" indent="1"/>
    </xf>
    <xf numFmtId="4" fontId="22" fillId="40" borderId="9" applyNumberFormat="0" applyProtection="0">
      <alignment horizontal="left" vertical="center" indent="1"/>
    </xf>
    <xf numFmtId="4" fontId="22" fillId="40" borderId="9" applyNumberFormat="0" applyProtection="0">
      <alignment horizontal="left" vertical="center" indent="1"/>
    </xf>
    <xf numFmtId="4" fontId="22" fillId="40" borderId="9" applyNumberFormat="0" applyProtection="0">
      <alignment horizontal="left" vertical="center" indent="1"/>
    </xf>
    <xf numFmtId="4" fontId="22" fillId="40" borderId="9" applyNumberFormat="0" applyProtection="0">
      <alignment horizontal="left" vertical="center" indent="1"/>
    </xf>
    <xf numFmtId="4" fontId="22" fillId="40" borderId="9" applyNumberFormat="0" applyProtection="0">
      <alignment horizontal="left" vertical="center" indent="1"/>
    </xf>
    <xf numFmtId="4" fontId="22" fillId="40" borderId="9" applyNumberFormat="0" applyProtection="0">
      <alignment horizontal="left" vertical="center" indent="1"/>
    </xf>
    <xf numFmtId="4" fontId="22" fillId="40" borderId="9" applyNumberFormat="0" applyProtection="0">
      <alignment horizontal="left" vertical="center" indent="1"/>
    </xf>
    <xf numFmtId="4" fontId="22" fillId="40" borderId="9" applyNumberFormat="0" applyProtection="0">
      <alignment horizontal="left" vertical="center" indent="1"/>
    </xf>
    <xf numFmtId="4" fontId="22" fillId="40" borderId="9" applyNumberFormat="0" applyProtection="0">
      <alignment horizontal="left" vertical="center" indent="1"/>
    </xf>
    <xf numFmtId="4" fontId="22" fillId="40" borderId="9" applyNumberFormat="0" applyProtection="0">
      <alignment horizontal="left" vertical="center" indent="1"/>
    </xf>
    <xf numFmtId="4" fontId="22" fillId="40" borderId="9" applyNumberFormat="0" applyProtection="0">
      <alignment horizontal="left" vertical="center" indent="1"/>
    </xf>
    <xf numFmtId="4" fontId="22" fillId="40" borderId="9" applyNumberFormat="0" applyProtection="0">
      <alignment horizontal="left" vertical="center" indent="1"/>
    </xf>
    <xf numFmtId="4" fontId="22" fillId="40" borderId="9" applyNumberFormat="0" applyProtection="0">
      <alignment horizontal="left" vertical="center" indent="1"/>
    </xf>
    <xf numFmtId="4" fontId="4" fillId="41" borderId="1" applyNumberFormat="0" applyProtection="0">
      <alignment horizontal="right" vertical="center"/>
    </xf>
    <xf numFmtId="4" fontId="4" fillId="41" borderId="1" applyNumberFormat="0" applyProtection="0">
      <alignment horizontal="right" vertical="center"/>
    </xf>
    <xf numFmtId="4" fontId="4" fillId="41" borderId="1" applyNumberFormat="0" applyProtection="0">
      <alignment horizontal="right" vertical="center"/>
    </xf>
    <xf numFmtId="4" fontId="4" fillId="41" borderId="1" applyNumberFormat="0" applyProtection="0">
      <alignment horizontal="right" vertical="center"/>
    </xf>
    <xf numFmtId="4" fontId="4" fillId="41" borderId="1" applyNumberFormat="0" applyProtection="0">
      <alignment horizontal="right" vertical="center"/>
    </xf>
    <xf numFmtId="4" fontId="4" fillId="41" borderId="1" applyNumberFormat="0" applyProtection="0">
      <alignment horizontal="right" vertical="center"/>
    </xf>
    <xf numFmtId="4" fontId="4" fillId="41" borderId="1" applyNumberFormat="0" applyProtection="0">
      <alignment horizontal="right" vertical="center"/>
    </xf>
    <xf numFmtId="4" fontId="4" fillId="41" borderId="1" applyNumberFormat="0" applyProtection="0">
      <alignment horizontal="right" vertical="center"/>
    </xf>
    <xf numFmtId="4" fontId="4" fillId="41" borderId="1" applyNumberFormat="0" applyProtection="0">
      <alignment horizontal="right" vertical="center"/>
    </xf>
    <xf numFmtId="4" fontId="4" fillId="41" borderId="1" applyNumberFormat="0" applyProtection="0">
      <alignment horizontal="right" vertical="center"/>
    </xf>
    <xf numFmtId="4" fontId="4" fillId="41" borderId="1" applyNumberFormat="0" applyProtection="0">
      <alignment horizontal="right" vertical="center"/>
    </xf>
    <xf numFmtId="4" fontId="4" fillId="41" borderId="1" applyNumberFormat="0" applyProtection="0">
      <alignment horizontal="right" vertical="center"/>
    </xf>
    <xf numFmtId="4" fontId="4" fillId="41" borderId="1" applyNumberFormat="0" applyProtection="0">
      <alignment horizontal="right" vertical="center"/>
    </xf>
    <xf numFmtId="4" fontId="4" fillId="41" borderId="1" applyNumberFormat="0" applyProtection="0">
      <alignment horizontal="right" vertical="center"/>
    </xf>
    <xf numFmtId="4" fontId="4" fillId="41" borderId="1" applyNumberFormat="0" applyProtection="0">
      <alignment horizontal="right" vertical="center"/>
    </xf>
    <xf numFmtId="4" fontId="4" fillId="41" borderId="1" applyNumberFormat="0" applyProtection="0">
      <alignment horizontal="right" vertical="center"/>
    </xf>
    <xf numFmtId="4" fontId="4" fillId="41" borderId="1" applyNumberFormat="0" applyProtection="0">
      <alignment horizontal="right" vertical="center"/>
    </xf>
    <xf numFmtId="4" fontId="4" fillId="41" borderId="1" applyNumberFormat="0" applyProtection="0">
      <alignment horizontal="right" vertical="center"/>
    </xf>
    <xf numFmtId="4" fontId="4" fillId="41" borderId="1" applyNumberFormat="0" applyProtection="0">
      <alignment horizontal="right" vertical="center"/>
    </xf>
    <xf numFmtId="4" fontId="4" fillId="41" borderId="1" applyNumberFormat="0" applyProtection="0">
      <alignment horizontal="right" vertical="center"/>
    </xf>
    <xf numFmtId="4" fontId="4" fillId="42" borderId="9" applyNumberFormat="0" applyProtection="0">
      <alignment horizontal="left" vertical="center" indent="1"/>
    </xf>
    <xf numFmtId="4" fontId="4" fillId="42" borderId="9" applyNumberFormat="0" applyProtection="0">
      <alignment horizontal="left" vertical="center" indent="1"/>
    </xf>
    <xf numFmtId="4" fontId="4" fillId="42" borderId="9" applyNumberFormat="0" applyProtection="0">
      <alignment horizontal="left" vertical="center" indent="1"/>
    </xf>
    <xf numFmtId="4" fontId="4" fillId="42" borderId="9" applyNumberFormat="0" applyProtection="0">
      <alignment horizontal="left" vertical="center" indent="1"/>
    </xf>
    <xf numFmtId="4" fontId="4" fillId="42" borderId="9" applyNumberFormat="0" applyProtection="0">
      <alignment horizontal="left" vertical="center" indent="1"/>
    </xf>
    <xf numFmtId="4" fontId="4" fillId="42" borderId="9" applyNumberFormat="0" applyProtection="0">
      <alignment horizontal="left" vertical="center" indent="1"/>
    </xf>
    <xf numFmtId="4" fontId="4" fillId="42" borderId="9" applyNumberFormat="0" applyProtection="0">
      <alignment horizontal="left" vertical="center" indent="1"/>
    </xf>
    <xf numFmtId="4" fontId="4" fillId="42" borderId="9" applyNumberFormat="0" applyProtection="0">
      <alignment horizontal="left" vertical="center" indent="1"/>
    </xf>
    <xf numFmtId="4" fontId="4" fillId="42" borderId="9" applyNumberFormat="0" applyProtection="0">
      <alignment horizontal="left" vertical="center" indent="1"/>
    </xf>
    <xf numFmtId="4" fontId="4" fillId="42" borderId="9" applyNumberFormat="0" applyProtection="0">
      <alignment horizontal="left" vertical="center" indent="1"/>
    </xf>
    <xf numFmtId="4" fontId="4" fillId="42" borderId="9" applyNumberFormat="0" applyProtection="0">
      <alignment horizontal="left" vertical="center" indent="1"/>
    </xf>
    <xf numFmtId="4" fontId="4" fillId="42" borderId="9" applyNumberFormat="0" applyProtection="0">
      <alignment horizontal="left" vertical="center" indent="1"/>
    </xf>
    <xf numFmtId="4" fontId="4" fillId="42" borderId="9" applyNumberFormat="0" applyProtection="0">
      <alignment horizontal="left" vertical="center" indent="1"/>
    </xf>
    <xf numFmtId="4" fontId="4" fillId="42" borderId="9" applyNumberFormat="0" applyProtection="0">
      <alignment horizontal="left" vertical="center" indent="1"/>
    </xf>
    <xf numFmtId="4" fontId="4" fillId="42" borderId="9" applyNumberFormat="0" applyProtection="0">
      <alignment horizontal="left" vertical="center" indent="1"/>
    </xf>
    <xf numFmtId="4" fontId="4" fillId="41" borderId="9" applyNumberFormat="0" applyProtection="0">
      <alignment horizontal="left" vertical="center" indent="1"/>
    </xf>
    <xf numFmtId="4" fontId="4" fillId="41" borderId="9" applyNumberFormat="0" applyProtection="0">
      <alignment horizontal="left" vertical="center" indent="1"/>
    </xf>
    <xf numFmtId="4" fontId="4" fillId="41" borderId="9" applyNumberFormat="0" applyProtection="0">
      <alignment horizontal="left" vertical="center" indent="1"/>
    </xf>
    <xf numFmtId="4" fontId="4" fillId="41" borderId="9" applyNumberFormat="0" applyProtection="0">
      <alignment horizontal="left" vertical="center" indent="1"/>
    </xf>
    <xf numFmtId="4" fontId="4" fillId="41" borderId="9" applyNumberFormat="0" applyProtection="0">
      <alignment horizontal="left" vertical="center" indent="1"/>
    </xf>
    <xf numFmtId="4" fontId="4" fillId="41" borderId="9" applyNumberFormat="0" applyProtection="0">
      <alignment horizontal="left" vertical="center" indent="1"/>
    </xf>
    <xf numFmtId="4" fontId="4" fillId="41" borderId="9" applyNumberFormat="0" applyProtection="0">
      <alignment horizontal="left" vertical="center" indent="1"/>
    </xf>
    <xf numFmtId="4" fontId="4" fillId="41" borderId="9" applyNumberFormat="0" applyProtection="0">
      <alignment horizontal="left" vertical="center" indent="1"/>
    </xf>
    <xf numFmtId="4" fontId="4" fillId="41" borderId="9" applyNumberFormat="0" applyProtection="0">
      <alignment horizontal="left" vertical="center" indent="1"/>
    </xf>
    <xf numFmtId="4" fontId="4" fillId="41" borderId="9" applyNumberFormat="0" applyProtection="0">
      <alignment horizontal="left" vertical="center" indent="1"/>
    </xf>
    <xf numFmtId="4" fontId="4" fillId="41" borderId="9" applyNumberFormat="0" applyProtection="0">
      <alignment horizontal="left" vertical="center" indent="1"/>
    </xf>
    <xf numFmtId="4" fontId="4" fillId="41" borderId="9" applyNumberFormat="0" applyProtection="0">
      <alignment horizontal="left" vertical="center" indent="1"/>
    </xf>
    <xf numFmtId="4" fontId="4" fillId="41" borderId="9" applyNumberFormat="0" applyProtection="0">
      <alignment horizontal="left" vertical="center" indent="1"/>
    </xf>
    <xf numFmtId="4" fontId="4" fillId="41" borderId="9" applyNumberFormat="0" applyProtection="0">
      <alignment horizontal="left" vertical="center" indent="1"/>
    </xf>
    <xf numFmtId="4" fontId="4" fillId="41" borderId="9" applyNumberFormat="0" applyProtection="0">
      <alignment horizontal="left" vertical="center" indent="1"/>
    </xf>
    <xf numFmtId="0" fontId="4" fillId="43" borderId="1" applyNumberFormat="0" applyProtection="0">
      <alignment horizontal="left" vertical="center" indent="1"/>
    </xf>
    <xf numFmtId="0" fontId="4" fillId="43" borderId="1" applyNumberFormat="0" applyProtection="0">
      <alignment horizontal="left" vertical="center" indent="1"/>
    </xf>
    <xf numFmtId="166" fontId="4" fillId="43" borderId="1" applyNumberFormat="0" applyProtection="0">
      <alignment horizontal="left" vertical="center" indent="1"/>
    </xf>
    <xf numFmtId="166" fontId="4" fillId="43" borderId="1" applyNumberFormat="0" applyProtection="0">
      <alignment horizontal="left" vertical="center" indent="1"/>
    </xf>
    <xf numFmtId="166" fontId="4" fillId="43" borderId="1" applyNumberFormat="0" applyProtection="0">
      <alignment horizontal="left" vertical="center" indent="1"/>
    </xf>
    <xf numFmtId="166" fontId="4" fillId="43" borderId="1" applyNumberFormat="0" applyProtection="0">
      <alignment horizontal="left" vertical="center" indent="1"/>
    </xf>
    <xf numFmtId="166" fontId="4" fillId="43" borderId="1" applyNumberFormat="0" applyProtection="0">
      <alignment horizontal="left" vertical="center" indent="1"/>
    </xf>
    <xf numFmtId="0" fontId="4" fillId="43" borderId="1" applyNumberFormat="0" applyProtection="0">
      <alignment horizontal="left" vertical="center" indent="1"/>
    </xf>
    <xf numFmtId="0" fontId="4" fillId="43" borderId="1" applyNumberFormat="0" applyProtection="0">
      <alignment horizontal="left" vertical="center" indent="1"/>
    </xf>
    <xf numFmtId="0" fontId="4" fillId="43" borderId="1" applyNumberFormat="0" applyProtection="0">
      <alignment horizontal="left" vertical="center" indent="1"/>
    </xf>
    <xf numFmtId="0" fontId="4" fillId="43" borderId="1" applyNumberFormat="0" applyProtection="0">
      <alignment horizontal="left" vertical="center" indent="1"/>
    </xf>
    <xf numFmtId="0" fontId="4" fillId="43" borderId="1" applyNumberFormat="0" applyProtection="0">
      <alignment horizontal="left" vertical="center" indent="1"/>
    </xf>
    <xf numFmtId="0" fontId="4" fillId="43" borderId="1" applyNumberFormat="0" applyProtection="0">
      <alignment horizontal="left" vertical="center" indent="1"/>
    </xf>
    <xf numFmtId="0" fontId="4" fillId="43" borderId="1" applyNumberFormat="0" applyProtection="0">
      <alignment horizontal="left" vertical="center" indent="1"/>
    </xf>
    <xf numFmtId="0" fontId="4" fillId="43" borderId="1" applyNumberFormat="0" applyProtection="0">
      <alignment horizontal="left" vertical="center" indent="1"/>
    </xf>
    <xf numFmtId="0" fontId="4" fillId="43" borderId="1" applyNumberFormat="0" applyProtection="0">
      <alignment horizontal="left" vertical="center" indent="1"/>
    </xf>
    <xf numFmtId="0" fontId="4" fillId="43" borderId="1" applyNumberFormat="0" applyProtection="0">
      <alignment horizontal="left" vertical="center" indent="1"/>
    </xf>
    <xf numFmtId="0" fontId="4" fillId="43" borderId="1" applyNumberFormat="0" applyProtection="0">
      <alignment horizontal="left" vertical="center" indent="1"/>
    </xf>
    <xf numFmtId="166" fontId="4" fillId="43" borderId="1" applyNumberFormat="0" applyProtection="0">
      <alignment horizontal="left" vertical="center" indent="1"/>
    </xf>
    <xf numFmtId="166" fontId="4" fillId="43" borderId="1" applyNumberFormat="0" applyProtection="0">
      <alignment horizontal="left" vertical="center" indent="1"/>
    </xf>
    <xf numFmtId="166" fontId="4" fillId="43" borderId="1" applyNumberFormat="0" applyProtection="0">
      <alignment horizontal="left" vertical="center" indent="1"/>
    </xf>
    <xf numFmtId="0" fontId="4" fillId="43" borderId="1" applyNumberFormat="0" applyProtection="0">
      <alignment horizontal="left" vertical="center" indent="1"/>
    </xf>
    <xf numFmtId="0" fontId="4" fillId="43" borderId="1" applyNumberFormat="0" applyProtection="0">
      <alignment horizontal="left" vertical="center" indent="1"/>
    </xf>
    <xf numFmtId="0" fontId="4" fillId="43" borderId="1" applyNumberFormat="0" applyProtection="0">
      <alignment horizontal="left" vertical="center" indent="1"/>
    </xf>
    <xf numFmtId="0" fontId="4" fillId="40" borderId="8" applyNumberFormat="0" applyProtection="0">
      <alignment horizontal="left" vertical="top" indent="1"/>
    </xf>
    <xf numFmtId="0" fontId="4" fillId="40" borderId="8" applyNumberFormat="0" applyProtection="0">
      <alignment horizontal="left" vertical="top" indent="1"/>
    </xf>
    <xf numFmtId="0" fontId="4" fillId="40" borderId="8" applyNumberFormat="0" applyProtection="0">
      <alignment horizontal="left" vertical="top" indent="1"/>
    </xf>
    <xf numFmtId="0" fontId="4" fillId="40" borderId="8" applyNumberFormat="0" applyProtection="0">
      <alignment horizontal="left" vertical="top" indent="1"/>
    </xf>
    <xf numFmtId="0" fontId="4" fillId="40" borderId="8" applyNumberFormat="0" applyProtection="0">
      <alignment horizontal="left" vertical="top" indent="1"/>
    </xf>
    <xf numFmtId="0" fontId="4" fillId="40" borderId="8" applyNumberFormat="0" applyProtection="0">
      <alignment horizontal="left" vertical="top" indent="1"/>
    </xf>
    <xf numFmtId="0" fontId="4" fillId="40" borderId="8" applyNumberFormat="0" applyProtection="0">
      <alignment horizontal="left" vertical="top" indent="1"/>
    </xf>
    <xf numFmtId="0" fontId="4" fillId="44" borderId="1" applyNumberFormat="0" applyProtection="0">
      <alignment horizontal="left" vertical="center" indent="1"/>
    </xf>
    <xf numFmtId="0" fontId="4" fillId="44" borderId="1" applyNumberFormat="0" applyProtection="0">
      <alignment horizontal="left" vertical="center" indent="1"/>
    </xf>
    <xf numFmtId="166" fontId="4" fillId="44" borderId="1" applyNumberFormat="0" applyProtection="0">
      <alignment horizontal="left" vertical="center" indent="1"/>
    </xf>
    <xf numFmtId="166" fontId="4" fillId="44" borderId="1" applyNumberFormat="0" applyProtection="0">
      <alignment horizontal="left" vertical="center" indent="1"/>
    </xf>
    <xf numFmtId="166" fontId="4" fillId="44" borderId="1" applyNumberFormat="0" applyProtection="0">
      <alignment horizontal="left" vertical="center" indent="1"/>
    </xf>
    <xf numFmtId="166" fontId="4" fillId="44" borderId="1" applyNumberFormat="0" applyProtection="0">
      <alignment horizontal="left" vertical="center" indent="1"/>
    </xf>
    <xf numFmtId="166" fontId="4" fillId="44" borderId="1" applyNumberFormat="0" applyProtection="0">
      <alignment horizontal="left" vertical="center" indent="1"/>
    </xf>
    <xf numFmtId="0" fontId="4" fillId="44" borderId="1" applyNumberFormat="0" applyProtection="0">
      <alignment horizontal="left" vertical="center" indent="1"/>
    </xf>
    <xf numFmtId="0" fontId="4" fillId="44" borderId="1" applyNumberFormat="0" applyProtection="0">
      <alignment horizontal="left" vertical="center" indent="1"/>
    </xf>
    <xf numFmtId="0" fontId="4" fillId="44" borderId="1" applyNumberFormat="0" applyProtection="0">
      <alignment horizontal="left" vertical="center" indent="1"/>
    </xf>
    <xf numFmtId="0" fontId="4" fillId="44" borderId="1" applyNumberFormat="0" applyProtection="0">
      <alignment horizontal="left" vertical="center" indent="1"/>
    </xf>
    <xf numFmtId="0" fontId="4" fillId="44" borderId="1" applyNumberFormat="0" applyProtection="0">
      <alignment horizontal="left" vertical="center" indent="1"/>
    </xf>
    <xf numFmtId="0" fontId="4" fillId="44" borderId="1" applyNumberFormat="0" applyProtection="0">
      <alignment horizontal="left" vertical="center" indent="1"/>
    </xf>
    <xf numFmtId="0" fontId="4" fillId="44" borderId="1" applyNumberFormat="0" applyProtection="0">
      <alignment horizontal="left" vertical="center" indent="1"/>
    </xf>
    <xf numFmtId="0" fontId="4" fillId="44" borderId="1" applyNumberFormat="0" applyProtection="0">
      <alignment horizontal="left" vertical="center" indent="1"/>
    </xf>
    <xf numFmtId="0" fontId="4" fillId="44" borderId="1" applyNumberFormat="0" applyProtection="0">
      <alignment horizontal="left" vertical="center" indent="1"/>
    </xf>
    <xf numFmtId="0" fontId="4" fillId="44" borderId="1" applyNumberFormat="0" applyProtection="0">
      <alignment horizontal="left" vertical="center" indent="1"/>
    </xf>
    <xf numFmtId="0" fontId="4" fillId="44" borderId="1" applyNumberFormat="0" applyProtection="0">
      <alignment horizontal="left" vertical="center" indent="1"/>
    </xf>
    <xf numFmtId="166" fontId="4" fillId="44" borderId="1" applyNumberFormat="0" applyProtection="0">
      <alignment horizontal="left" vertical="center" indent="1"/>
    </xf>
    <xf numFmtId="166" fontId="4" fillId="44" borderId="1" applyNumberFormat="0" applyProtection="0">
      <alignment horizontal="left" vertical="center" indent="1"/>
    </xf>
    <xf numFmtId="166" fontId="4" fillId="44" borderId="1" applyNumberFormat="0" applyProtection="0">
      <alignment horizontal="left" vertical="center" indent="1"/>
    </xf>
    <xf numFmtId="0" fontId="4" fillId="44" borderId="1" applyNumberFormat="0" applyProtection="0">
      <alignment horizontal="left" vertical="center" indent="1"/>
    </xf>
    <xf numFmtId="0" fontId="4" fillId="44" borderId="1" applyNumberFormat="0" applyProtection="0">
      <alignment horizontal="left" vertical="center" indent="1"/>
    </xf>
    <xf numFmtId="0" fontId="4" fillId="44" borderId="1" applyNumberFormat="0" applyProtection="0">
      <alignment horizontal="left" vertical="center" indent="1"/>
    </xf>
    <xf numFmtId="0" fontId="4" fillId="41" borderId="8" applyNumberFormat="0" applyProtection="0">
      <alignment horizontal="left" vertical="top" indent="1"/>
    </xf>
    <xf numFmtId="0" fontId="4" fillId="41" borderId="8" applyNumberFormat="0" applyProtection="0">
      <alignment horizontal="left" vertical="top" indent="1"/>
    </xf>
    <xf numFmtId="0" fontId="4" fillId="41" borderId="8" applyNumberFormat="0" applyProtection="0">
      <alignment horizontal="left" vertical="top" indent="1"/>
    </xf>
    <xf numFmtId="0" fontId="4" fillId="41" borderId="8" applyNumberFormat="0" applyProtection="0">
      <alignment horizontal="left" vertical="top" indent="1"/>
    </xf>
    <xf numFmtId="0" fontId="4" fillId="41" borderId="8" applyNumberFormat="0" applyProtection="0">
      <alignment horizontal="left" vertical="top" indent="1"/>
    </xf>
    <xf numFmtId="0" fontId="4" fillId="41" borderId="8" applyNumberFormat="0" applyProtection="0">
      <alignment horizontal="left" vertical="top" indent="1"/>
    </xf>
    <xf numFmtId="0" fontId="4" fillId="41" borderId="8" applyNumberFormat="0" applyProtection="0">
      <alignment horizontal="left" vertical="top" indent="1"/>
    </xf>
    <xf numFmtId="0" fontId="4" fillId="41" borderId="8" applyNumberFormat="0" applyProtection="0">
      <alignment horizontal="left" vertical="top" indent="1"/>
    </xf>
    <xf numFmtId="166" fontId="4" fillId="41" borderId="8" applyNumberFormat="0" applyProtection="0">
      <alignment horizontal="left" vertical="top" indent="1"/>
    </xf>
    <xf numFmtId="166" fontId="4" fillId="41" borderId="8" applyNumberFormat="0" applyProtection="0">
      <alignment horizontal="left" vertical="top" indent="1"/>
    </xf>
    <xf numFmtId="166" fontId="4" fillId="41" borderId="8" applyNumberFormat="0" applyProtection="0">
      <alignment horizontal="left" vertical="top" indent="1"/>
    </xf>
    <xf numFmtId="0" fontId="4" fillId="41" borderId="8" applyNumberFormat="0" applyProtection="0">
      <alignment horizontal="left" vertical="top" indent="1"/>
    </xf>
    <xf numFmtId="0" fontId="4" fillId="41" borderId="8" applyNumberFormat="0" applyProtection="0">
      <alignment horizontal="left" vertical="top" indent="1"/>
    </xf>
    <xf numFmtId="0" fontId="4" fillId="41" borderId="8" applyNumberFormat="0" applyProtection="0">
      <alignment horizontal="left" vertical="top" indent="1"/>
    </xf>
    <xf numFmtId="166" fontId="4" fillId="41" borderId="8" applyNumberFormat="0" applyProtection="0">
      <alignment horizontal="left" vertical="top" indent="1"/>
    </xf>
    <xf numFmtId="0" fontId="4" fillId="45" borderId="1" applyNumberFormat="0" applyProtection="0">
      <alignment horizontal="left" vertical="center" indent="1"/>
    </xf>
    <xf numFmtId="0" fontId="4" fillId="45" borderId="1" applyNumberFormat="0" applyProtection="0">
      <alignment horizontal="left" vertical="center" indent="1"/>
    </xf>
    <xf numFmtId="166" fontId="4" fillId="45" borderId="1" applyNumberFormat="0" applyProtection="0">
      <alignment horizontal="left" vertical="center" indent="1"/>
    </xf>
    <xf numFmtId="166" fontId="4" fillId="45" borderId="1" applyNumberFormat="0" applyProtection="0">
      <alignment horizontal="left" vertical="center" indent="1"/>
    </xf>
    <xf numFmtId="166" fontId="4" fillId="45" borderId="1" applyNumberFormat="0" applyProtection="0">
      <alignment horizontal="left" vertical="center" indent="1"/>
    </xf>
    <xf numFmtId="166" fontId="4" fillId="45" borderId="1" applyNumberFormat="0" applyProtection="0">
      <alignment horizontal="left" vertical="center" indent="1"/>
    </xf>
    <xf numFmtId="166" fontId="4" fillId="45" borderId="1" applyNumberFormat="0" applyProtection="0">
      <alignment horizontal="left" vertical="center" indent="1"/>
    </xf>
    <xf numFmtId="0" fontId="4" fillId="45" borderId="1" applyNumberFormat="0" applyProtection="0">
      <alignment horizontal="left" vertical="center" indent="1"/>
    </xf>
    <xf numFmtId="0" fontId="4" fillId="45" borderId="1" applyNumberFormat="0" applyProtection="0">
      <alignment horizontal="left" vertical="center" indent="1"/>
    </xf>
    <xf numFmtId="0" fontId="4" fillId="45" borderId="1" applyNumberFormat="0" applyProtection="0">
      <alignment horizontal="left" vertical="center" indent="1"/>
    </xf>
    <xf numFmtId="0" fontId="4" fillId="45" borderId="1" applyNumberFormat="0" applyProtection="0">
      <alignment horizontal="left" vertical="center" indent="1"/>
    </xf>
    <xf numFmtId="0" fontId="4" fillId="45" borderId="1" applyNumberFormat="0" applyProtection="0">
      <alignment horizontal="left" vertical="center" indent="1"/>
    </xf>
    <xf numFmtId="0" fontId="4" fillId="45" borderId="1" applyNumberFormat="0" applyProtection="0">
      <alignment horizontal="left" vertical="center" indent="1"/>
    </xf>
    <xf numFmtId="0" fontId="4" fillId="45" borderId="1" applyNumberFormat="0" applyProtection="0">
      <alignment horizontal="left" vertical="center" indent="1"/>
    </xf>
    <xf numFmtId="0" fontId="4" fillId="45" borderId="1" applyNumberFormat="0" applyProtection="0">
      <alignment horizontal="left" vertical="center" indent="1"/>
    </xf>
    <xf numFmtId="0" fontId="4" fillId="45" borderId="1" applyNumberFormat="0" applyProtection="0">
      <alignment horizontal="left" vertical="center" indent="1"/>
    </xf>
    <xf numFmtId="0" fontId="4" fillId="45" borderId="1" applyNumberFormat="0" applyProtection="0">
      <alignment horizontal="left" vertical="center" indent="1"/>
    </xf>
    <xf numFmtId="0" fontId="4" fillId="45" borderId="1" applyNumberFormat="0" applyProtection="0">
      <alignment horizontal="left" vertical="center" indent="1"/>
    </xf>
    <xf numFmtId="166" fontId="4" fillId="45" borderId="1" applyNumberFormat="0" applyProtection="0">
      <alignment horizontal="left" vertical="center" indent="1"/>
    </xf>
    <xf numFmtId="166" fontId="4" fillId="45" borderId="1" applyNumberFormat="0" applyProtection="0">
      <alignment horizontal="left" vertical="center" indent="1"/>
    </xf>
    <xf numFmtId="166" fontId="4" fillId="45" borderId="1" applyNumberFormat="0" applyProtection="0">
      <alignment horizontal="left" vertical="center" indent="1"/>
    </xf>
    <xf numFmtId="0" fontId="4" fillId="45" borderId="1" applyNumberFormat="0" applyProtection="0">
      <alignment horizontal="left" vertical="center" indent="1"/>
    </xf>
    <xf numFmtId="0" fontId="4" fillId="45" borderId="1" applyNumberFormat="0" applyProtection="0">
      <alignment horizontal="left" vertical="center" indent="1"/>
    </xf>
    <xf numFmtId="0" fontId="4" fillId="45" borderId="1" applyNumberFormat="0" applyProtection="0">
      <alignment horizontal="left" vertical="center" indent="1"/>
    </xf>
    <xf numFmtId="0" fontId="4" fillId="45" borderId="8" applyNumberFormat="0" applyProtection="0">
      <alignment horizontal="left" vertical="top" indent="1"/>
    </xf>
    <xf numFmtId="0" fontId="4" fillId="45" borderId="8" applyNumberFormat="0" applyProtection="0">
      <alignment horizontal="left" vertical="top" indent="1"/>
    </xf>
    <xf numFmtId="0" fontId="4" fillId="45" borderId="8" applyNumberFormat="0" applyProtection="0">
      <alignment horizontal="left" vertical="top" indent="1"/>
    </xf>
    <xf numFmtId="0" fontId="4" fillId="45" borderId="8" applyNumberFormat="0" applyProtection="0">
      <alignment horizontal="left" vertical="top" indent="1"/>
    </xf>
    <xf numFmtId="0" fontId="4" fillId="45" borderId="8" applyNumberFormat="0" applyProtection="0">
      <alignment horizontal="left" vertical="top" indent="1"/>
    </xf>
    <xf numFmtId="0" fontId="4" fillId="45" borderId="8" applyNumberFormat="0" applyProtection="0">
      <alignment horizontal="left" vertical="top" indent="1"/>
    </xf>
    <xf numFmtId="0" fontId="4" fillId="45" borderId="8" applyNumberFormat="0" applyProtection="0">
      <alignment horizontal="left" vertical="top" indent="1"/>
    </xf>
    <xf numFmtId="0" fontId="4" fillId="45" borderId="8" applyNumberFormat="0" applyProtection="0">
      <alignment horizontal="left" vertical="top" indent="1"/>
    </xf>
    <xf numFmtId="166" fontId="4" fillId="45" borderId="8" applyNumberFormat="0" applyProtection="0">
      <alignment horizontal="left" vertical="top" indent="1"/>
    </xf>
    <xf numFmtId="166" fontId="4" fillId="45" borderId="8" applyNumberFormat="0" applyProtection="0">
      <alignment horizontal="left" vertical="top" indent="1"/>
    </xf>
    <xf numFmtId="166" fontId="4" fillId="45" borderId="8" applyNumberFormat="0" applyProtection="0">
      <alignment horizontal="left" vertical="top" indent="1"/>
    </xf>
    <xf numFmtId="0" fontId="4" fillId="45" borderId="8" applyNumberFormat="0" applyProtection="0">
      <alignment horizontal="left" vertical="top" indent="1"/>
    </xf>
    <xf numFmtId="0" fontId="4" fillId="45" borderId="8" applyNumberFormat="0" applyProtection="0">
      <alignment horizontal="left" vertical="top" indent="1"/>
    </xf>
    <xf numFmtId="0" fontId="4" fillId="45" borderId="8" applyNumberFormat="0" applyProtection="0">
      <alignment horizontal="left" vertical="top" indent="1"/>
    </xf>
    <xf numFmtId="166" fontId="4" fillId="45" borderId="8" applyNumberFormat="0" applyProtection="0">
      <alignment horizontal="left" vertical="top" indent="1"/>
    </xf>
    <xf numFmtId="0" fontId="4" fillId="42" borderId="1" applyNumberFormat="0" applyProtection="0">
      <alignment horizontal="left" vertical="center" indent="1"/>
    </xf>
    <xf numFmtId="0" fontId="4" fillId="42" borderId="1" applyNumberFormat="0" applyProtection="0">
      <alignment horizontal="left" vertical="center" indent="1"/>
    </xf>
    <xf numFmtId="166" fontId="4" fillId="42" borderId="1" applyNumberFormat="0" applyProtection="0">
      <alignment horizontal="left" vertical="center" indent="1"/>
    </xf>
    <xf numFmtId="166" fontId="4" fillId="42" borderId="1" applyNumberFormat="0" applyProtection="0">
      <alignment horizontal="left" vertical="center" indent="1"/>
    </xf>
    <xf numFmtId="166" fontId="4" fillId="42" borderId="1" applyNumberFormat="0" applyProtection="0">
      <alignment horizontal="left" vertical="center" indent="1"/>
    </xf>
    <xf numFmtId="166" fontId="4" fillId="42" borderId="1" applyNumberFormat="0" applyProtection="0">
      <alignment horizontal="left" vertical="center" indent="1"/>
    </xf>
    <xf numFmtId="166" fontId="4" fillId="42" borderId="1" applyNumberFormat="0" applyProtection="0">
      <alignment horizontal="left" vertical="center" indent="1"/>
    </xf>
    <xf numFmtId="0" fontId="4" fillId="42" borderId="1" applyNumberFormat="0" applyProtection="0">
      <alignment horizontal="left" vertical="center" indent="1"/>
    </xf>
    <xf numFmtId="0" fontId="4" fillId="42" borderId="1" applyNumberFormat="0" applyProtection="0">
      <alignment horizontal="left" vertical="center" indent="1"/>
    </xf>
    <xf numFmtId="0" fontId="4" fillId="42" borderId="1" applyNumberFormat="0" applyProtection="0">
      <alignment horizontal="left" vertical="center" indent="1"/>
    </xf>
    <xf numFmtId="0" fontId="4" fillId="42" borderId="1" applyNumberFormat="0" applyProtection="0">
      <alignment horizontal="left" vertical="center" indent="1"/>
    </xf>
    <xf numFmtId="0" fontId="4" fillId="42" borderId="1" applyNumberFormat="0" applyProtection="0">
      <alignment horizontal="left" vertical="center" indent="1"/>
    </xf>
    <xf numFmtId="0" fontId="4" fillId="42" borderId="1" applyNumberFormat="0" applyProtection="0">
      <alignment horizontal="left" vertical="center" indent="1"/>
    </xf>
    <xf numFmtId="0" fontId="4" fillId="42" borderId="1" applyNumberFormat="0" applyProtection="0">
      <alignment horizontal="left" vertical="center" indent="1"/>
    </xf>
    <xf numFmtId="0" fontId="4" fillId="42" borderId="1" applyNumberFormat="0" applyProtection="0">
      <alignment horizontal="left" vertical="center" indent="1"/>
    </xf>
    <xf numFmtId="0" fontId="4" fillId="42" borderId="1" applyNumberFormat="0" applyProtection="0">
      <alignment horizontal="left" vertical="center" indent="1"/>
    </xf>
    <xf numFmtId="0" fontId="4" fillId="42" borderId="1" applyNumberFormat="0" applyProtection="0">
      <alignment horizontal="left" vertical="center" indent="1"/>
    </xf>
    <xf numFmtId="0" fontId="4" fillId="42" borderId="1" applyNumberFormat="0" applyProtection="0">
      <alignment horizontal="left" vertical="center" indent="1"/>
    </xf>
    <xf numFmtId="166" fontId="4" fillId="42" borderId="1" applyNumberFormat="0" applyProtection="0">
      <alignment horizontal="left" vertical="center" indent="1"/>
    </xf>
    <xf numFmtId="166" fontId="4" fillId="42" borderId="1" applyNumberFormat="0" applyProtection="0">
      <alignment horizontal="left" vertical="center" indent="1"/>
    </xf>
    <xf numFmtId="166" fontId="4" fillId="42" borderId="1" applyNumberFormat="0" applyProtection="0">
      <alignment horizontal="left" vertical="center" indent="1"/>
    </xf>
    <xf numFmtId="0" fontId="4" fillId="42" borderId="1" applyNumberFormat="0" applyProtection="0">
      <alignment horizontal="left" vertical="center" indent="1"/>
    </xf>
    <xf numFmtId="0" fontId="4" fillId="42" borderId="1" applyNumberFormat="0" applyProtection="0">
      <alignment horizontal="left" vertical="center" indent="1"/>
    </xf>
    <xf numFmtId="0" fontId="4" fillId="42" borderId="1" applyNumberFormat="0" applyProtection="0">
      <alignment horizontal="left" vertical="center" indent="1"/>
    </xf>
    <xf numFmtId="0" fontId="4" fillId="42" borderId="8" applyNumberFormat="0" applyProtection="0">
      <alignment horizontal="left" vertical="top" indent="1"/>
    </xf>
    <xf numFmtId="0" fontId="4" fillId="42" borderId="8" applyNumberFormat="0" applyProtection="0">
      <alignment horizontal="left" vertical="top" indent="1"/>
    </xf>
    <xf numFmtId="0" fontId="4" fillId="42" borderId="8" applyNumberFormat="0" applyProtection="0">
      <alignment horizontal="left" vertical="top" indent="1"/>
    </xf>
    <xf numFmtId="0" fontId="4" fillId="42" borderId="8" applyNumberFormat="0" applyProtection="0">
      <alignment horizontal="left" vertical="top" indent="1"/>
    </xf>
    <xf numFmtId="0" fontId="4" fillId="42" borderId="8" applyNumberFormat="0" applyProtection="0">
      <alignment horizontal="left" vertical="top" indent="1"/>
    </xf>
    <xf numFmtId="0" fontId="4" fillId="42" borderId="8" applyNumberFormat="0" applyProtection="0">
      <alignment horizontal="left" vertical="top" indent="1"/>
    </xf>
    <xf numFmtId="0" fontId="4" fillId="42" borderId="8" applyNumberFormat="0" applyProtection="0">
      <alignment horizontal="left" vertical="top" indent="1"/>
    </xf>
    <xf numFmtId="0" fontId="4" fillId="42" borderId="8" applyNumberFormat="0" applyProtection="0">
      <alignment horizontal="left" vertical="top" indent="1"/>
    </xf>
    <xf numFmtId="166" fontId="4" fillId="42" borderId="8" applyNumberFormat="0" applyProtection="0">
      <alignment horizontal="left" vertical="top" indent="1"/>
    </xf>
    <xf numFmtId="166" fontId="4" fillId="42" borderId="8" applyNumberFormat="0" applyProtection="0">
      <alignment horizontal="left" vertical="top" indent="1"/>
    </xf>
    <xf numFmtId="166" fontId="4" fillId="42" borderId="8" applyNumberFormat="0" applyProtection="0">
      <alignment horizontal="left" vertical="top" indent="1"/>
    </xf>
    <xf numFmtId="0" fontId="4" fillId="42" borderId="8" applyNumberFormat="0" applyProtection="0">
      <alignment horizontal="left" vertical="top" indent="1"/>
    </xf>
    <xf numFmtId="0" fontId="4" fillId="42" borderId="8" applyNumberFormat="0" applyProtection="0">
      <alignment horizontal="left" vertical="top" indent="1"/>
    </xf>
    <xf numFmtId="0" fontId="4" fillId="42" borderId="8" applyNumberFormat="0" applyProtection="0">
      <alignment horizontal="left" vertical="top" indent="1"/>
    </xf>
    <xf numFmtId="166" fontId="4" fillId="42" borderId="8" applyNumberFormat="0" applyProtection="0">
      <alignment horizontal="left" vertical="top" indent="1"/>
    </xf>
    <xf numFmtId="0" fontId="4" fillId="46" borderId="10" applyNumberFormat="0">
      <protection locked="0"/>
    </xf>
    <xf numFmtId="0" fontId="4" fillId="46" borderId="10" applyNumberFormat="0">
      <protection locked="0"/>
    </xf>
    <xf numFmtId="0" fontId="4" fillId="46" borderId="10" applyNumberFormat="0">
      <protection locked="0"/>
    </xf>
    <xf numFmtId="0" fontId="4" fillId="46" borderId="10" applyNumberFormat="0">
      <protection locked="0"/>
    </xf>
    <xf numFmtId="0" fontId="4" fillId="46" borderId="10" applyNumberFormat="0">
      <protection locked="0"/>
    </xf>
    <xf numFmtId="166" fontId="4" fillId="46" borderId="10" applyNumberFormat="0">
      <protection locked="0"/>
    </xf>
    <xf numFmtId="166" fontId="4" fillId="46" borderId="10" applyNumberFormat="0">
      <protection locked="0"/>
    </xf>
    <xf numFmtId="166" fontId="4" fillId="46" borderId="10" applyNumberFormat="0">
      <protection locked="0"/>
    </xf>
    <xf numFmtId="166" fontId="4" fillId="46" borderId="10" applyNumberFormat="0">
      <protection locked="0"/>
    </xf>
    <xf numFmtId="0" fontId="4" fillId="46" borderId="10" applyNumberFormat="0">
      <protection locked="0"/>
    </xf>
    <xf numFmtId="166" fontId="4" fillId="46" borderId="10" applyNumberFormat="0">
      <protection locked="0"/>
    </xf>
    <xf numFmtId="0" fontId="6" fillId="40" borderId="11" applyBorder="0"/>
    <xf numFmtId="0" fontId="6" fillId="40" borderId="11" applyBorder="0"/>
    <xf numFmtId="0" fontId="6" fillId="40" borderId="11" applyBorder="0"/>
    <xf numFmtId="0" fontId="6" fillId="40" borderId="11" applyBorder="0"/>
    <xf numFmtId="0" fontId="6" fillId="40" borderId="11" applyBorder="0"/>
    <xf numFmtId="0" fontId="6" fillId="40" borderId="11" applyBorder="0"/>
    <xf numFmtId="0" fontId="6" fillId="40" borderId="11" applyBorder="0"/>
    <xf numFmtId="4" fontId="23" fillId="47" borderId="8" applyNumberFormat="0" applyProtection="0">
      <alignment vertical="center"/>
    </xf>
    <xf numFmtId="4" fontId="23" fillId="47" borderId="8" applyNumberFormat="0" applyProtection="0">
      <alignment vertical="center"/>
    </xf>
    <xf numFmtId="4" fontId="23" fillId="47" borderId="8" applyNumberFormat="0" applyProtection="0">
      <alignment vertical="center"/>
    </xf>
    <xf numFmtId="4" fontId="23" fillId="47" borderId="8" applyNumberFormat="0" applyProtection="0">
      <alignment vertical="center"/>
    </xf>
    <xf numFmtId="4" fontId="23" fillId="47" borderId="8" applyNumberFormat="0" applyProtection="0">
      <alignment vertical="center"/>
    </xf>
    <xf numFmtId="4" fontId="23" fillId="47" borderId="8" applyNumberFormat="0" applyProtection="0">
      <alignment vertical="center"/>
    </xf>
    <xf numFmtId="4" fontId="23" fillId="47" borderId="8" applyNumberFormat="0" applyProtection="0">
      <alignment vertical="center"/>
    </xf>
    <xf numFmtId="4" fontId="20" fillId="48" borderId="12" applyNumberFormat="0" applyProtection="0">
      <alignment vertical="center"/>
    </xf>
    <xf numFmtId="4" fontId="20" fillId="48" borderId="12" applyNumberFormat="0" applyProtection="0">
      <alignment vertical="center"/>
    </xf>
    <xf numFmtId="4" fontId="20" fillId="48" borderId="12" applyNumberFormat="0" applyProtection="0">
      <alignment vertical="center"/>
    </xf>
    <xf numFmtId="4" fontId="20" fillId="48" borderId="12" applyNumberFormat="0" applyProtection="0">
      <alignment vertical="center"/>
    </xf>
    <xf numFmtId="4" fontId="20" fillId="48" borderId="12" applyNumberFormat="0" applyProtection="0">
      <alignment vertical="center"/>
    </xf>
    <xf numFmtId="4" fontId="20" fillId="48" borderId="12" applyNumberFormat="0" applyProtection="0">
      <alignment vertical="center"/>
    </xf>
    <xf numFmtId="4" fontId="20" fillId="48" borderId="12" applyNumberFormat="0" applyProtection="0">
      <alignment vertical="center"/>
    </xf>
    <xf numFmtId="4" fontId="20" fillId="48" borderId="12" applyNumberFormat="0" applyProtection="0">
      <alignment vertical="center"/>
    </xf>
    <xf numFmtId="4" fontId="20" fillId="48" borderId="12" applyNumberFormat="0" applyProtection="0">
      <alignment vertical="center"/>
    </xf>
    <xf numFmtId="4" fontId="20" fillId="48" borderId="12" applyNumberFormat="0" applyProtection="0">
      <alignment vertical="center"/>
    </xf>
    <xf numFmtId="4" fontId="20" fillId="48" borderId="12" applyNumberFormat="0" applyProtection="0">
      <alignment vertical="center"/>
    </xf>
    <xf numFmtId="4" fontId="23" fillId="43" borderId="8" applyNumberFormat="0" applyProtection="0">
      <alignment horizontal="left" vertical="center" indent="1"/>
    </xf>
    <xf numFmtId="4" fontId="23" fillId="43" borderId="8" applyNumberFormat="0" applyProtection="0">
      <alignment horizontal="left" vertical="center" indent="1"/>
    </xf>
    <xf numFmtId="4" fontId="23" fillId="43" borderId="8" applyNumberFormat="0" applyProtection="0">
      <alignment horizontal="left" vertical="center" indent="1"/>
    </xf>
    <xf numFmtId="4" fontId="23" fillId="43" borderId="8" applyNumberFormat="0" applyProtection="0">
      <alignment horizontal="left" vertical="center" indent="1"/>
    </xf>
    <xf numFmtId="4" fontId="23" fillId="43" borderId="8" applyNumberFormat="0" applyProtection="0">
      <alignment horizontal="left" vertical="center" indent="1"/>
    </xf>
    <xf numFmtId="4" fontId="23" fillId="43" borderId="8" applyNumberFormat="0" applyProtection="0">
      <alignment horizontal="left" vertical="center" indent="1"/>
    </xf>
    <xf numFmtId="4" fontId="23" fillId="43" borderId="8" applyNumberFormat="0" applyProtection="0">
      <alignment horizontal="left" vertical="center" indent="1"/>
    </xf>
    <xf numFmtId="0" fontId="23" fillId="47" borderId="8" applyNumberFormat="0" applyProtection="0">
      <alignment horizontal="left" vertical="top" indent="1"/>
    </xf>
    <xf numFmtId="0" fontId="23" fillId="47" borderId="8" applyNumberFormat="0" applyProtection="0">
      <alignment horizontal="left" vertical="top" indent="1"/>
    </xf>
    <xf numFmtId="0" fontId="23" fillId="47" borderId="8" applyNumberFormat="0" applyProtection="0">
      <alignment horizontal="left" vertical="top" indent="1"/>
    </xf>
    <xf numFmtId="0" fontId="23" fillId="47" borderId="8" applyNumberFormat="0" applyProtection="0">
      <alignment horizontal="left" vertical="top" indent="1"/>
    </xf>
    <xf numFmtId="0" fontId="23" fillId="47" borderId="8" applyNumberFormat="0" applyProtection="0">
      <alignment horizontal="left" vertical="top" indent="1"/>
    </xf>
    <xf numFmtId="0" fontId="23" fillId="47" borderId="8" applyNumberFormat="0" applyProtection="0">
      <alignment horizontal="left" vertical="top" indent="1"/>
    </xf>
    <xf numFmtId="0" fontId="23" fillId="47" borderId="8" applyNumberFormat="0" applyProtection="0">
      <alignment horizontal="left" vertical="top" indent="1"/>
    </xf>
    <xf numFmtId="0" fontId="23" fillId="47" borderId="8" applyNumberFormat="0" applyProtection="0">
      <alignment horizontal="left" vertical="top" indent="1"/>
    </xf>
    <xf numFmtId="166" fontId="23" fillId="47" borderId="8" applyNumberFormat="0" applyProtection="0">
      <alignment horizontal="left" vertical="top" indent="1"/>
    </xf>
    <xf numFmtId="166" fontId="23" fillId="47" borderId="8" applyNumberFormat="0" applyProtection="0">
      <alignment horizontal="left" vertical="top" indent="1"/>
    </xf>
    <xf numFmtId="166" fontId="23" fillId="47" borderId="8" applyNumberFormat="0" applyProtection="0">
      <alignment horizontal="left" vertical="top" indent="1"/>
    </xf>
    <xf numFmtId="0" fontId="23" fillId="47" borderId="8" applyNumberFormat="0" applyProtection="0">
      <alignment horizontal="left" vertical="top" indent="1"/>
    </xf>
    <xf numFmtId="0" fontId="23" fillId="47" borderId="8" applyNumberFormat="0" applyProtection="0">
      <alignment horizontal="left" vertical="top" indent="1"/>
    </xf>
    <xf numFmtId="0" fontId="23" fillId="47" borderId="8" applyNumberFormat="0" applyProtection="0">
      <alignment horizontal="left" vertical="top" indent="1"/>
    </xf>
    <xf numFmtId="166" fontId="23" fillId="47" borderId="8" applyNumberFormat="0" applyProtection="0">
      <alignment horizontal="left" vertical="top" indent="1"/>
    </xf>
    <xf numFmtId="4" fontId="4" fillId="0" borderId="1" applyNumberFormat="0" applyProtection="0">
      <alignment horizontal="right" vertical="center"/>
    </xf>
    <xf numFmtId="4" fontId="4" fillId="0" borderId="1" applyNumberFormat="0" applyProtection="0">
      <alignment horizontal="right" vertical="center"/>
    </xf>
    <xf numFmtId="4" fontId="4" fillId="0" borderId="1" applyNumberFormat="0" applyProtection="0">
      <alignment horizontal="right" vertical="center"/>
    </xf>
    <xf numFmtId="4" fontId="4" fillId="0" borderId="1" applyNumberFormat="0" applyProtection="0">
      <alignment horizontal="right" vertical="center"/>
    </xf>
    <xf numFmtId="4" fontId="4" fillId="0" borderId="1" applyNumberFormat="0" applyProtection="0">
      <alignment horizontal="right" vertical="center"/>
    </xf>
    <xf numFmtId="4" fontId="4" fillId="0" borderId="1" applyNumberFormat="0" applyProtection="0">
      <alignment horizontal="right" vertical="center"/>
    </xf>
    <xf numFmtId="4" fontId="4" fillId="0" borderId="1" applyNumberFormat="0" applyProtection="0">
      <alignment horizontal="right" vertical="center"/>
    </xf>
    <xf numFmtId="4" fontId="4" fillId="0" borderId="1" applyNumberFormat="0" applyProtection="0">
      <alignment horizontal="right" vertical="center"/>
    </xf>
    <xf numFmtId="4" fontId="4" fillId="0" borderId="1" applyNumberFormat="0" applyProtection="0">
      <alignment horizontal="right" vertical="center"/>
    </xf>
    <xf numFmtId="4" fontId="4" fillId="0" borderId="1" applyNumberFormat="0" applyProtection="0">
      <alignment horizontal="right" vertical="center"/>
    </xf>
    <xf numFmtId="4" fontId="4" fillId="0" borderId="1" applyNumberFormat="0" applyProtection="0">
      <alignment horizontal="right" vertical="center"/>
    </xf>
    <xf numFmtId="4" fontId="4" fillId="0" borderId="1" applyNumberFormat="0" applyProtection="0">
      <alignment horizontal="right" vertical="center"/>
    </xf>
    <xf numFmtId="4" fontId="4" fillId="0" borderId="1" applyNumberFormat="0" applyProtection="0">
      <alignment horizontal="right" vertical="center"/>
    </xf>
    <xf numFmtId="4" fontId="4" fillId="0" borderId="1" applyNumberFormat="0" applyProtection="0">
      <alignment horizontal="right" vertical="center"/>
    </xf>
    <xf numFmtId="4" fontId="4" fillId="0" borderId="1" applyNumberFormat="0" applyProtection="0">
      <alignment horizontal="right" vertical="center"/>
    </xf>
    <xf numFmtId="4" fontId="4" fillId="0" borderId="1" applyNumberFormat="0" applyProtection="0">
      <alignment horizontal="right" vertical="center"/>
    </xf>
    <xf numFmtId="4" fontId="4" fillId="0" borderId="1" applyNumberFormat="0" applyProtection="0">
      <alignment horizontal="right" vertical="center"/>
    </xf>
    <xf numFmtId="4" fontId="4" fillId="0" borderId="1" applyNumberFormat="0" applyProtection="0">
      <alignment horizontal="right" vertical="center"/>
    </xf>
    <xf numFmtId="4" fontId="20" fillId="49" borderId="1" applyNumberFormat="0" applyProtection="0">
      <alignment horizontal="right" vertical="center"/>
    </xf>
    <xf numFmtId="4" fontId="20" fillId="49" borderId="1" applyNumberFormat="0" applyProtection="0">
      <alignment horizontal="right" vertical="center"/>
    </xf>
    <xf numFmtId="4" fontId="20" fillId="49" borderId="1" applyNumberFormat="0" applyProtection="0">
      <alignment horizontal="right" vertical="center"/>
    </xf>
    <xf numFmtId="4" fontId="20" fillId="49" borderId="1" applyNumberFormat="0" applyProtection="0">
      <alignment horizontal="right" vertical="center"/>
    </xf>
    <xf numFmtId="4" fontId="20" fillId="49" borderId="1" applyNumberFormat="0" applyProtection="0">
      <alignment horizontal="right" vertical="center"/>
    </xf>
    <xf numFmtId="4" fontId="20" fillId="49" borderId="1" applyNumberFormat="0" applyProtection="0">
      <alignment horizontal="right" vertical="center"/>
    </xf>
    <xf numFmtId="4" fontId="20" fillId="49" borderId="1" applyNumberFormat="0" applyProtection="0">
      <alignment horizontal="right" vertical="center"/>
    </xf>
    <xf numFmtId="4" fontId="20" fillId="49" borderId="1" applyNumberFormat="0" applyProtection="0">
      <alignment horizontal="right" vertical="center"/>
    </xf>
    <xf numFmtId="4" fontId="20" fillId="49" borderId="1" applyNumberFormat="0" applyProtection="0">
      <alignment horizontal="right" vertical="center"/>
    </xf>
    <xf numFmtId="4" fontId="20" fillId="49" borderId="1" applyNumberFormat="0" applyProtection="0">
      <alignment horizontal="right" vertical="center"/>
    </xf>
    <xf numFmtId="4" fontId="20" fillId="49" borderId="1" applyNumberFormat="0" applyProtection="0">
      <alignment horizontal="right" vertical="center"/>
    </xf>
    <xf numFmtId="4" fontId="20" fillId="49" borderId="1" applyNumberFormat="0" applyProtection="0">
      <alignment horizontal="right" vertical="center"/>
    </xf>
    <xf numFmtId="4" fontId="4" fillId="3" borderId="1" applyNumberFormat="0" applyProtection="0">
      <alignment horizontal="left" vertical="center" indent="1"/>
    </xf>
    <xf numFmtId="4" fontId="4" fillId="3" borderId="1" applyNumberFormat="0" applyProtection="0">
      <alignment horizontal="left" vertical="center" indent="1"/>
    </xf>
    <xf numFmtId="4" fontId="4" fillId="3" borderId="1" applyNumberFormat="0" applyProtection="0">
      <alignment horizontal="left" vertical="center" indent="1"/>
    </xf>
    <xf numFmtId="4" fontId="4" fillId="3" borderId="1" applyNumberFormat="0" applyProtection="0">
      <alignment horizontal="left" vertical="center" indent="1"/>
    </xf>
    <xf numFmtId="4" fontId="4" fillId="3" borderId="1" applyNumberFormat="0" applyProtection="0">
      <alignment horizontal="left" vertical="center" indent="1"/>
    </xf>
    <xf numFmtId="4" fontId="4" fillId="3" borderId="1" applyNumberFormat="0" applyProtection="0">
      <alignment horizontal="left" vertical="center" indent="1"/>
    </xf>
    <xf numFmtId="4" fontId="4" fillId="3" borderId="1" applyNumberFormat="0" applyProtection="0">
      <alignment horizontal="left" vertical="center" indent="1"/>
    </xf>
    <xf numFmtId="4" fontId="4" fillId="3" borderId="1" applyNumberFormat="0" applyProtection="0">
      <alignment horizontal="left" vertical="center" indent="1"/>
    </xf>
    <xf numFmtId="4" fontId="4" fillId="3" borderId="1" applyNumberFormat="0" applyProtection="0">
      <alignment horizontal="left" vertical="center" indent="1"/>
    </xf>
    <xf numFmtId="4" fontId="4" fillId="3" borderId="1" applyNumberFormat="0" applyProtection="0">
      <alignment horizontal="left" vertical="center" indent="1"/>
    </xf>
    <xf numFmtId="4" fontId="4" fillId="3" borderId="1" applyNumberFormat="0" applyProtection="0">
      <alignment horizontal="left" vertical="center" indent="1"/>
    </xf>
    <xf numFmtId="4" fontId="4" fillId="3" borderId="1" applyNumberFormat="0" applyProtection="0">
      <alignment horizontal="left" vertical="center" indent="1"/>
    </xf>
    <xf numFmtId="4" fontId="4" fillId="3" borderId="1" applyNumberFormat="0" applyProtection="0">
      <alignment horizontal="left" vertical="center" indent="1"/>
    </xf>
    <xf numFmtId="4" fontId="4" fillId="3" borderId="1" applyNumberFormat="0" applyProtection="0">
      <alignment horizontal="left" vertical="center" indent="1"/>
    </xf>
    <xf numFmtId="4" fontId="4" fillId="3" borderId="1" applyNumberFormat="0" applyProtection="0">
      <alignment horizontal="left" vertical="center" indent="1"/>
    </xf>
    <xf numFmtId="4" fontId="4" fillId="3" borderId="1" applyNumberFormat="0" applyProtection="0">
      <alignment horizontal="left" vertical="center" indent="1"/>
    </xf>
    <xf numFmtId="4" fontId="4" fillId="3" borderId="1" applyNumberFormat="0" applyProtection="0">
      <alignment horizontal="left" vertical="center" indent="1"/>
    </xf>
    <xf numFmtId="4" fontId="4" fillId="3" borderId="1" applyNumberFormat="0" applyProtection="0">
      <alignment horizontal="left" vertical="center" indent="1"/>
    </xf>
    <xf numFmtId="0" fontId="23" fillId="41" borderId="8" applyNumberFormat="0" applyProtection="0">
      <alignment horizontal="left" vertical="top" indent="1"/>
    </xf>
    <xf numFmtId="0" fontId="23" fillId="41" borderId="8" applyNumberFormat="0" applyProtection="0">
      <alignment horizontal="left" vertical="top" indent="1"/>
    </xf>
    <xf numFmtId="0" fontId="23" fillId="41" borderId="8" applyNumberFormat="0" applyProtection="0">
      <alignment horizontal="left" vertical="top" indent="1"/>
    </xf>
    <xf numFmtId="0" fontId="23" fillId="41" borderId="8" applyNumberFormat="0" applyProtection="0">
      <alignment horizontal="left" vertical="top" indent="1"/>
    </xf>
    <xf numFmtId="0" fontId="23" fillId="41" borderId="8" applyNumberFormat="0" applyProtection="0">
      <alignment horizontal="left" vertical="top" indent="1"/>
    </xf>
    <xf numFmtId="0" fontId="23" fillId="41" borderId="8" applyNumberFormat="0" applyProtection="0">
      <alignment horizontal="left" vertical="top" indent="1"/>
    </xf>
    <xf numFmtId="0" fontId="23" fillId="41" borderId="8" applyNumberFormat="0" applyProtection="0">
      <alignment horizontal="left" vertical="top" indent="1"/>
    </xf>
    <xf numFmtId="0" fontId="23" fillId="41" borderId="8" applyNumberFormat="0" applyProtection="0">
      <alignment horizontal="left" vertical="top" indent="1"/>
    </xf>
    <xf numFmtId="166" fontId="23" fillId="41" borderId="8" applyNumberFormat="0" applyProtection="0">
      <alignment horizontal="left" vertical="top" indent="1"/>
    </xf>
    <xf numFmtId="166" fontId="23" fillId="41" borderId="8" applyNumberFormat="0" applyProtection="0">
      <alignment horizontal="left" vertical="top" indent="1"/>
    </xf>
    <xf numFmtId="166" fontId="23" fillId="41" borderId="8" applyNumberFormat="0" applyProtection="0">
      <alignment horizontal="left" vertical="top" indent="1"/>
    </xf>
    <xf numFmtId="0" fontId="23" fillId="41" borderId="8" applyNumberFormat="0" applyProtection="0">
      <alignment horizontal="left" vertical="top" indent="1"/>
    </xf>
    <xf numFmtId="0" fontId="23" fillId="41" borderId="8" applyNumberFormat="0" applyProtection="0">
      <alignment horizontal="left" vertical="top" indent="1"/>
    </xf>
    <xf numFmtId="0" fontId="23" fillId="41" borderId="8" applyNumberFormat="0" applyProtection="0">
      <alignment horizontal="left" vertical="top" indent="1"/>
    </xf>
    <xf numFmtId="166" fontId="23" fillId="41" borderId="8" applyNumberFormat="0" applyProtection="0">
      <alignment horizontal="left" vertical="top" indent="1"/>
    </xf>
    <xf numFmtId="4" fontId="24" fillId="50" borderId="9" applyNumberFormat="0" applyProtection="0">
      <alignment horizontal="left" vertical="center" indent="1"/>
    </xf>
    <xf numFmtId="4" fontId="24" fillId="50" borderId="9" applyNumberFormat="0" applyProtection="0">
      <alignment horizontal="left" vertical="center" indent="1"/>
    </xf>
    <xf numFmtId="4" fontId="24" fillId="50" borderId="9" applyNumberFormat="0" applyProtection="0">
      <alignment horizontal="left" vertical="center" indent="1"/>
    </xf>
    <xf numFmtId="4" fontId="24" fillId="50" borderId="9" applyNumberFormat="0" applyProtection="0">
      <alignment horizontal="left" vertical="center" indent="1"/>
    </xf>
    <xf numFmtId="4" fontId="24" fillId="50" borderId="9" applyNumberFormat="0" applyProtection="0">
      <alignment horizontal="left" vertical="center" indent="1"/>
    </xf>
    <xf numFmtId="4" fontId="24" fillId="50" borderId="9" applyNumberFormat="0" applyProtection="0">
      <alignment horizontal="left" vertical="center" indent="1"/>
    </xf>
    <xf numFmtId="4" fontId="24" fillId="50" borderId="9" applyNumberFormat="0" applyProtection="0">
      <alignment horizontal="left" vertical="center" indent="1"/>
    </xf>
    <xf numFmtId="0" fontId="4" fillId="51" borderId="12"/>
    <xf numFmtId="166" fontId="4" fillId="51" borderId="12"/>
    <xf numFmtId="166" fontId="4" fillId="51" borderId="12"/>
    <xf numFmtId="166" fontId="4" fillId="51" borderId="12"/>
    <xf numFmtId="166" fontId="4" fillId="51" borderId="12"/>
    <xf numFmtId="166" fontId="4" fillId="51" borderId="12"/>
    <xf numFmtId="0" fontId="4" fillId="51" borderId="12"/>
    <xf numFmtId="0" fontId="4" fillId="51" borderId="12"/>
    <xf numFmtId="0" fontId="4" fillId="51" borderId="12"/>
    <xf numFmtId="0" fontId="4" fillId="51" borderId="12"/>
    <xf numFmtId="0" fontId="4" fillId="51" borderId="12"/>
    <xf numFmtId="0" fontId="4" fillId="51" borderId="12"/>
    <xf numFmtId="0" fontId="4" fillId="51" borderId="12"/>
    <xf numFmtId="0" fontId="4" fillId="51" borderId="12"/>
    <xf numFmtId="0" fontId="4" fillId="51" borderId="12"/>
    <xf numFmtId="0" fontId="4" fillId="51" borderId="12"/>
    <xf numFmtId="0" fontId="4" fillId="51" borderId="12"/>
    <xf numFmtId="166" fontId="4" fillId="51" borderId="12"/>
    <xf numFmtId="166" fontId="4" fillId="51" borderId="12"/>
    <xf numFmtId="166" fontId="4" fillId="51" borderId="12"/>
    <xf numFmtId="0" fontId="4" fillId="51" borderId="12"/>
    <xf numFmtId="0" fontId="4" fillId="51" borderId="12"/>
    <xf numFmtId="0" fontId="4" fillId="51" borderId="12"/>
    <xf numFmtId="4" fontId="25" fillId="46" borderId="1" applyNumberFormat="0" applyProtection="0">
      <alignment horizontal="right" vertical="center"/>
    </xf>
    <xf numFmtId="4" fontId="25" fillId="46" borderId="1" applyNumberFormat="0" applyProtection="0">
      <alignment horizontal="right" vertical="center"/>
    </xf>
    <xf numFmtId="4" fontId="25" fillId="46" borderId="1" applyNumberFormat="0" applyProtection="0">
      <alignment horizontal="right" vertical="center"/>
    </xf>
    <xf numFmtId="4" fontId="25" fillId="46" borderId="1" applyNumberFormat="0" applyProtection="0">
      <alignment horizontal="right" vertical="center"/>
    </xf>
    <xf numFmtId="4" fontId="25" fillId="46" borderId="1" applyNumberFormat="0" applyProtection="0">
      <alignment horizontal="right" vertical="center"/>
    </xf>
    <xf numFmtId="4" fontId="25" fillId="46" borderId="1" applyNumberFormat="0" applyProtection="0">
      <alignment horizontal="right" vertical="center"/>
    </xf>
    <xf numFmtId="4" fontId="25" fillId="46" borderId="1" applyNumberFormat="0" applyProtection="0">
      <alignment horizontal="right" vertical="center"/>
    </xf>
    <xf numFmtId="4" fontId="25" fillId="46" borderId="1" applyNumberFormat="0" applyProtection="0">
      <alignment horizontal="right" vertical="center"/>
    </xf>
    <xf numFmtId="4" fontId="25" fillId="46" borderId="1" applyNumberFormat="0" applyProtection="0">
      <alignment horizontal="right" vertical="center"/>
    </xf>
    <xf numFmtId="4" fontId="25" fillId="46" borderId="1" applyNumberFormat="0" applyProtection="0">
      <alignment horizontal="right" vertical="center"/>
    </xf>
    <xf numFmtId="4" fontId="25" fillId="46" borderId="1" applyNumberFormat="0" applyProtection="0">
      <alignment horizontal="right" vertical="center"/>
    </xf>
    <xf numFmtId="4" fontId="25" fillId="46" borderId="1" applyNumberFormat="0" applyProtection="0">
      <alignment horizontal="right" vertical="center"/>
    </xf>
    <xf numFmtId="0" fontId="26" fillId="0" borderId="0" applyNumberFormat="0" applyFill="0" applyBorder="0" applyAlignment="0" applyProtection="0"/>
    <xf numFmtId="0" fontId="26" fillId="0" borderId="0" applyNumberFormat="0" applyFill="0" applyBorder="0" applyAlignment="0" applyProtection="0"/>
    <xf numFmtId="166" fontId="26" fillId="0" borderId="0" applyNumberFormat="0" applyFill="0" applyBorder="0" applyAlignment="0" applyProtection="0"/>
    <xf numFmtId="166" fontId="26" fillId="0" borderId="0" applyNumberFormat="0" applyFill="0" applyBorder="0" applyAlignment="0" applyProtection="0"/>
    <xf numFmtId="0" fontId="13" fillId="0" borderId="13" applyNumberFormat="0" applyFill="0" applyAlignment="0" applyProtection="0"/>
    <xf numFmtId="0" fontId="13" fillId="0" borderId="13" applyNumberFormat="0" applyFill="0" applyAlignment="0" applyProtection="0"/>
    <xf numFmtId="0" fontId="13" fillId="0" borderId="13" applyNumberFormat="0" applyFill="0" applyAlignment="0" applyProtection="0"/>
    <xf numFmtId="0" fontId="13" fillId="0" borderId="13" applyNumberFormat="0" applyFill="0" applyAlignment="0" applyProtection="0"/>
    <xf numFmtId="0" fontId="13" fillId="0" borderId="13" applyNumberFormat="0" applyFill="0" applyAlignment="0" applyProtection="0"/>
    <xf numFmtId="0" fontId="13" fillId="0" borderId="13" applyNumberFormat="0" applyFill="0" applyAlignment="0" applyProtection="0"/>
    <xf numFmtId="0" fontId="13" fillId="0" borderId="13" applyNumberFormat="0" applyFill="0" applyAlignment="0" applyProtection="0"/>
    <xf numFmtId="0" fontId="13" fillId="0" borderId="13" applyNumberFormat="0" applyFill="0" applyAlignment="0" applyProtection="0"/>
    <xf numFmtId="0" fontId="13" fillId="0" borderId="13" applyNumberFormat="0" applyFill="0" applyAlignment="0" applyProtection="0"/>
    <xf numFmtId="0" fontId="13" fillId="0" borderId="13" applyNumberFormat="0" applyFill="0" applyAlignment="0" applyProtection="0"/>
    <xf numFmtId="0" fontId="27" fillId="0" borderId="0" applyNumberFormat="0" applyFill="0" applyBorder="0" applyAlignment="0" applyProtection="0"/>
    <xf numFmtId="4" fontId="4" fillId="28" borderId="1" applyNumberFormat="0" applyProtection="0">
      <alignment vertical="center"/>
    </xf>
    <xf numFmtId="4" fontId="4" fillId="28" borderId="1" applyNumberFormat="0" applyProtection="0">
      <alignment vertical="center"/>
    </xf>
    <xf numFmtId="4" fontId="4" fillId="28" borderId="1" applyNumberFormat="0" applyProtection="0">
      <alignment vertical="center"/>
    </xf>
    <xf numFmtId="4" fontId="20" fillId="29" borderId="1" applyNumberFormat="0" applyProtection="0">
      <alignment vertical="center"/>
    </xf>
    <xf numFmtId="4" fontId="20" fillId="29" borderId="1" applyNumberFormat="0" applyProtection="0">
      <alignment vertical="center"/>
    </xf>
    <xf numFmtId="4" fontId="4" fillId="29" borderId="1" applyNumberFormat="0" applyProtection="0">
      <alignment horizontal="left" vertical="center" indent="1"/>
    </xf>
    <xf numFmtId="4" fontId="4" fillId="29" borderId="1" applyNumberFormat="0" applyProtection="0">
      <alignment horizontal="left" vertical="center" indent="1"/>
    </xf>
    <xf numFmtId="4" fontId="4" fillId="29" borderId="1" applyNumberFormat="0" applyProtection="0">
      <alignment horizontal="left" vertical="center" indent="1"/>
    </xf>
    <xf numFmtId="4" fontId="4" fillId="3" borderId="1" applyNumberFormat="0" applyProtection="0">
      <alignment horizontal="left" vertical="center" indent="1"/>
    </xf>
    <xf numFmtId="4" fontId="4" fillId="3" borderId="1" applyNumberFormat="0" applyProtection="0">
      <alignment horizontal="left" vertical="center" indent="1"/>
    </xf>
    <xf numFmtId="4" fontId="4" fillId="3" borderId="1" applyNumberFormat="0" applyProtection="0">
      <alignment horizontal="left" vertical="center" indent="1"/>
    </xf>
    <xf numFmtId="4" fontId="4" fillId="0" borderId="1" applyNumberFormat="0" applyProtection="0">
      <alignment horizontal="right" vertical="center"/>
    </xf>
    <xf numFmtId="4" fontId="4" fillId="0" borderId="1" applyNumberFormat="0" applyProtection="0">
      <alignment horizontal="right" vertical="center"/>
    </xf>
    <xf numFmtId="4" fontId="4" fillId="0" borderId="1" applyNumberFormat="0" applyProtection="0">
      <alignment horizontal="right" vertical="center"/>
    </xf>
    <xf numFmtId="4" fontId="20" fillId="49" borderId="1" applyNumberFormat="0" applyProtection="0">
      <alignment horizontal="right" vertical="center"/>
    </xf>
    <xf numFmtId="4" fontId="20" fillId="49" borderId="1" applyNumberFormat="0" applyProtection="0">
      <alignment horizontal="right" vertical="center"/>
    </xf>
    <xf numFmtId="4" fontId="4" fillId="3" borderId="1" applyNumberFormat="0" applyProtection="0">
      <alignment horizontal="left" vertical="center" indent="1"/>
    </xf>
    <xf numFmtId="4" fontId="4" fillId="3" borderId="1" applyNumberFormat="0" applyProtection="0">
      <alignment horizontal="left" vertical="center" indent="1"/>
    </xf>
    <xf numFmtId="4" fontId="4" fillId="3" borderId="1" applyNumberFormat="0" applyProtection="0">
      <alignment horizontal="left" vertical="center" indent="1"/>
    </xf>
    <xf numFmtId="4" fontId="4" fillId="3" borderId="1" applyNumberFormat="0" applyProtection="0">
      <alignment horizontal="left" vertical="center" indent="1"/>
    </xf>
    <xf numFmtId="4" fontId="4" fillId="3" borderId="32" applyNumberFormat="0" applyProtection="0">
      <alignment horizontal="left" vertical="center" indent="1"/>
    </xf>
    <xf numFmtId="4" fontId="4" fillId="3" borderId="32" applyNumberFormat="0" applyProtection="0">
      <alignment horizontal="left" vertical="center" indent="1"/>
    </xf>
    <xf numFmtId="0" fontId="4" fillId="43" borderId="32" applyNumberFormat="0" applyProtection="0">
      <alignment horizontal="left" vertical="center" indent="1"/>
    </xf>
    <xf numFmtId="4" fontId="20" fillId="49" borderId="32" applyNumberFormat="0" applyProtection="0">
      <alignment horizontal="right" vertical="center"/>
    </xf>
    <xf numFmtId="4" fontId="4" fillId="0" borderId="32" applyNumberFormat="0" applyProtection="0">
      <alignment horizontal="right" vertical="center"/>
    </xf>
    <xf numFmtId="4" fontId="4" fillId="3" borderId="32" applyNumberFormat="0" applyProtection="0">
      <alignment horizontal="left" vertical="center" indent="1"/>
    </xf>
    <xf numFmtId="0" fontId="4" fillId="43" borderId="32" applyNumberFormat="0" applyProtection="0">
      <alignment horizontal="left" vertical="center" indent="1"/>
    </xf>
    <xf numFmtId="4" fontId="20" fillId="49" borderId="32" applyNumberFormat="0" applyProtection="0">
      <alignment horizontal="right" vertical="center"/>
    </xf>
    <xf numFmtId="4" fontId="4" fillId="0" borderId="32" applyNumberFormat="0" applyProtection="0">
      <alignment horizontal="right" vertical="center"/>
    </xf>
    <xf numFmtId="0" fontId="9" fillId="20" borderId="0" applyNumberFormat="0" applyBorder="0" applyAlignment="0" applyProtection="0"/>
    <xf numFmtId="0" fontId="11" fillId="17" borderId="2" applyNumberFormat="0" applyAlignment="0" applyProtection="0"/>
    <xf numFmtId="0" fontId="7" fillId="13" borderId="0" applyNumberFormat="0" applyBorder="0" applyAlignment="0" applyProtection="0"/>
    <xf numFmtId="0" fontId="14" fillId="0" borderId="3" applyNumberFormat="0" applyFill="0" applyAlignment="0" applyProtection="0"/>
    <xf numFmtId="0" fontId="15" fillId="0" borderId="4" applyNumberFormat="0" applyFill="0" applyAlignment="0" applyProtection="0"/>
    <xf numFmtId="0" fontId="16" fillId="0" borderId="5" applyNumberFormat="0" applyFill="0" applyAlignment="0" applyProtection="0"/>
    <xf numFmtId="0" fontId="16" fillId="0" borderId="0" applyNumberFormat="0" applyFill="0" applyBorder="0" applyAlignment="0" applyProtection="0"/>
    <xf numFmtId="0" fontId="18" fillId="0" borderId="6" applyNumberFormat="0" applyFill="0" applyAlignment="0" applyProtection="0"/>
    <xf numFmtId="0" fontId="18" fillId="21" borderId="0" applyNumberFormat="0" applyBorder="0" applyAlignment="0" applyProtection="0"/>
    <xf numFmtId="0" fontId="27" fillId="0" borderId="0" applyNumberFormat="0" applyFill="0" applyBorder="0" applyAlignment="0" applyProtection="0"/>
    <xf numFmtId="0" fontId="52" fillId="0" borderId="0" applyNumberFormat="0" applyFill="0" applyBorder="0" applyAlignment="0" applyProtection="0">
      <alignment vertical="top"/>
      <protection locked="0"/>
    </xf>
    <xf numFmtId="4" fontId="4" fillId="3" borderId="44" applyNumberFormat="0" applyProtection="0">
      <alignment horizontal="left" vertical="center" indent="1"/>
    </xf>
    <xf numFmtId="4" fontId="4" fillId="3" borderId="44" applyNumberFormat="0" applyProtection="0">
      <alignment horizontal="left" vertical="center" indent="1"/>
    </xf>
    <xf numFmtId="4" fontId="4" fillId="3" borderId="44" applyNumberFormat="0" applyProtection="0">
      <alignment horizontal="left" vertical="center" indent="1"/>
    </xf>
    <xf numFmtId="4" fontId="4" fillId="3" borderId="49" applyNumberFormat="0" applyProtection="0">
      <alignment horizontal="left" vertical="center" indent="1"/>
    </xf>
    <xf numFmtId="4" fontId="4" fillId="3" borderId="49" applyNumberFormat="0" applyProtection="0">
      <alignment horizontal="left" vertical="center" indent="1"/>
    </xf>
    <xf numFmtId="0" fontId="3" fillId="0" borderId="0"/>
  </cellStyleXfs>
  <cellXfs count="242">
    <xf numFmtId="0" fontId="0" fillId="0" borderId="0" xfId="0"/>
    <xf numFmtId="0" fontId="28" fillId="0" borderId="0" xfId="0" applyFont="1"/>
    <xf numFmtId="0" fontId="5" fillId="52" borderId="0" xfId="2" applyFont="1" applyFill="1" applyBorder="1" applyAlignment="1">
      <alignment horizontal="center" vertical="center" wrapText="1"/>
    </xf>
    <xf numFmtId="165" fontId="5" fillId="52" borderId="0" xfId="2" applyNumberFormat="1" applyFont="1" applyFill="1" applyBorder="1" applyAlignment="1">
      <alignment horizontal="center" vertical="center" wrapText="1"/>
    </xf>
    <xf numFmtId="0" fontId="22" fillId="52" borderId="0" xfId="2" applyFont="1" applyFill="1" applyBorder="1" applyAlignment="1">
      <alignment horizontal="left" vertical="center" wrapText="1"/>
    </xf>
    <xf numFmtId="165" fontId="22" fillId="52" borderId="0" xfId="2" applyNumberFormat="1" applyFont="1" applyFill="1" applyBorder="1" applyAlignment="1">
      <alignment horizontal="center" vertical="center" wrapText="1"/>
    </xf>
    <xf numFmtId="0" fontId="22" fillId="52" borderId="0" xfId="2" applyFont="1" applyFill="1" applyBorder="1" applyAlignment="1">
      <alignment vertical="center" wrapText="1"/>
    </xf>
    <xf numFmtId="0" fontId="28" fillId="0" borderId="0" xfId="0" applyFont="1" applyAlignment="1">
      <alignment horizontal="center" vertical="center"/>
    </xf>
    <xf numFmtId="0" fontId="28" fillId="52" borderId="0" xfId="0" applyFont="1" applyFill="1"/>
    <xf numFmtId="0" fontId="29" fillId="52" borderId="0" xfId="0" applyFont="1" applyFill="1" applyBorder="1" applyAlignment="1">
      <alignment vertical="center"/>
    </xf>
    <xf numFmtId="0" fontId="28" fillId="52" borderId="0" xfId="0" applyFont="1" applyFill="1" applyBorder="1"/>
    <xf numFmtId="0" fontId="30" fillId="52" borderId="0" xfId="0" applyFont="1" applyFill="1"/>
    <xf numFmtId="0" fontId="34" fillId="52" borderId="0" xfId="0" applyFont="1" applyFill="1" applyBorder="1" applyAlignment="1">
      <alignment horizontal="center" vertical="center"/>
    </xf>
    <xf numFmtId="0" fontId="1" fillId="52" borderId="0" xfId="0" applyFont="1" applyFill="1"/>
    <xf numFmtId="0" fontId="1" fillId="52" borderId="0" xfId="0" applyFont="1" applyFill="1" applyBorder="1"/>
    <xf numFmtId="0" fontId="1" fillId="0" borderId="0" xfId="0" applyFont="1"/>
    <xf numFmtId="0" fontId="1" fillId="0" borderId="0" xfId="0" applyFont="1" applyAlignment="1">
      <alignment wrapText="1"/>
    </xf>
    <xf numFmtId="0" fontId="28" fillId="0" borderId="0" xfId="0" applyFont="1" applyAlignment="1"/>
    <xf numFmtId="0" fontId="0" fillId="0" borderId="0" xfId="0"/>
    <xf numFmtId="9" fontId="31" fillId="52" borderId="0" xfId="1" applyFont="1" applyFill="1" applyAlignment="1">
      <alignment horizontal="center" vertical="center"/>
    </xf>
    <xf numFmtId="0" fontId="31" fillId="52" borderId="0" xfId="0" applyFont="1" applyFill="1" applyAlignment="1">
      <alignment horizontal="left" vertical="center"/>
    </xf>
    <xf numFmtId="0" fontId="42" fillId="0" borderId="0" xfId="0" applyFont="1"/>
    <xf numFmtId="0" fontId="22" fillId="52" borderId="0" xfId="2" applyFont="1" applyFill="1" applyBorder="1" applyAlignment="1">
      <alignment horizontal="center" vertical="center" wrapText="1"/>
    </xf>
    <xf numFmtId="0" fontId="28" fillId="0" borderId="0" xfId="0" applyFont="1" applyAlignment="1">
      <alignment wrapText="1"/>
    </xf>
    <xf numFmtId="0" fontId="22" fillId="54" borderId="0" xfId="2" applyFont="1" applyFill="1" applyBorder="1" applyAlignment="1">
      <alignment horizontal="left" vertical="center" wrapText="1"/>
    </xf>
    <xf numFmtId="165" fontId="22" fillId="54" borderId="0" xfId="2" applyNumberFormat="1" applyFont="1" applyFill="1" applyBorder="1" applyAlignment="1">
      <alignment horizontal="center" vertical="center" wrapText="1"/>
    </xf>
    <xf numFmtId="0" fontId="36" fillId="0" borderId="0" xfId="0" applyFont="1" applyBorder="1" applyAlignment="1">
      <alignment wrapText="1"/>
    </xf>
    <xf numFmtId="0" fontId="36" fillId="0" borderId="0" xfId="0" applyFont="1" applyAlignment="1">
      <alignment wrapText="1"/>
    </xf>
    <xf numFmtId="0" fontId="22" fillId="54" borderId="0" xfId="2" applyFont="1" applyFill="1" applyBorder="1" applyAlignment="1">
      <alignment vertical="center" wrapText="1"/>
    </xf>
    <xf numFmtId="0" fontId="28" fillId="0" borderId="16" xfId="0" applyFont="1" applyBorder="1" applyAlignment="1">
      <alignment wrapText="1"/>
    </xf>
    <xf numFmtId="0" fontId="28" fillId="0" borderId="16" xfId="0" applyFont="1" applyBorder="1" applyAlignment="1">
      <alignment horizontal="center" vertical="center" wrapText="1"/>
    </xf>
    <xf numFmtId="0" fontId="28" fillId="0" borderId="0" xfId="0" applyFont="1" applyAlignment="1">
      <alignment horizontal="center" vertical="center" wrapText="1"/>
    </xf>
    <xf numFmtId="0" fontId="43" fillId="0" borderId="0" xfId="0" applyFont="1"/>
    <xf numFmtId="0" fontId="44" fillId="0" borderId="0" xfId="0" applyFont="1"/>
    <xf numFmtId="0" fontId="34" fillId="52" borderId="0" xfId="0" applyFont="1" applyFill="1" applyBorder="1" applyAlignment="1">
      <alignment horizontal="center" vertical="center" wrapText="1"/>
    </xf>
    <xf numFmtId="0" fontId="47" fillId="52" borderId="21" xfId="0" applyFont="1" applyFill="1" applyBorder="1" applyAlignment="1">
      <alignment horizontal="left" vertical="center" indent="1"/>
    </xf>
    <xf numFmtId="0" fontId="47" fillId="52" borderId="22" xfId="0" applyFont="1" applyFill="1" applyBorder="1" applyAlignment="1">
      <alignment horizontal="left" vertical="center" indent="1"/>
    </xf>
    <xf numFmtId="0" fontId="28" fillId="56" borderId="0" xfId="0" applyFont="1" applyFill="1" applyBorder="1"/>
    <xf numFmtId="0" fontId="47" fillId="52" borderId="23" xfId="0" applyFont="1" applyFill="1" applyBorder="1" applyAlignment="1">
      <alignment horizontal="left" vertical="center" indent="1"/>
    </xf>
    <xf numFmtId="0" fontId="43" fillId="52" borderId="0" xfId="0" applyFont="1" applyFill="1"/>
    <xf numFmtId="0" fontId="48" fillId="52" borderId="0" xfId="0" applyFont="1" applyFill="1" applyBorder="1" applyAlignment="1">
      <alignment horizontal="center" vertical="center"/>
    </xf>
    <xf numFmtId="0" fontId="47" fillId="52" borderId="25" xfId="0" applyFont="1" applyFill="1" applyBorder="1" applyAlignment="1">
      <alignment horizontal="left" vertical="center" indent="1"/>
    </xf>
    <xf numFmtId="0" fontId="32" fillId="52" borderId="0" xfId="0" applyFont="1" applyFill="1" applyBorder="1" applyAlignment="1">
      <alignment horizontal="left" vertical="center" wrapText="1"/>
    </xf>
    <xf numFmtId="0" fontId="40" fillId="52" borderId="0" xfId="0" applyFont="1" applyFill="1"/>
    <xf numFmtId="0" fontId="1" fillId="55" borderId="0" xfId="0" quotePrefix="1" applyFont="1" applyFill="1" applyAlignment="1">
      <alignment vertical="center"/>
    </xf>
    <xf numFmtId="0" fontId="1" fillId="58" borderId="0" xfId="0" quotePrefix="1" applyFont="1" applyFill="1" applyAlignment="1">
      <alignment vertical="center"/>
    </xf>
    <xf numFmtId="0" fontId="22" fillId="0" borderId="0" xfId="2" applyFont="1" applyFill="1" applyBorder="1" applyAlignment="1">
      <alignment vertical="center" wrapText="1"/>
    </xf>
    <xf numFmtId="168" fontId="2" fillId="52" borderId="0" xfId="0" applyNumberFormat="1" applyFont="1" applyFill="1" applyBorder="1" applyAlignment="1">
      <alignment horizontal="center"/>
    </xf>
    <xf numFmtId="168" fontId="2" fillId="52" borderId="0" xfId="0" applyNumberFormat="1" applyFont="1" applyFill="1" applyAlignment="1">
      <alignment horizontal="center"/>
    </xf>
    <xf numFmtId="165" fontId="22" fillId="54" borderId="0" xfId="2" applyNumberFormat="1" applyFont="1" applyFill="1" applyBorder="1" applyAlignment="1">
      <alignment horizontal="left" vertical="center" wrapText="1"/>
    </xf>
    <xf numFmtId="3" fontId="0" fillId="0" borderId="0" xfId="0" applyNumberFormat="1"/>
    <xf numFmtId="0" fontId="0" fillId="52" borderId="0" xfId="0" applyFill="1"/>
    <xf numFmtId="0" fontId="5" fillId="52" borderId="0" xfId="996" applyNumberFormat="1" applyFont="1" applyFill="1" applyBorder="1" applyAlignment="1">
      <alignment vertical="center"/>
    </xf>
    <xf numFmtId="0" fontId="22" fillId="52" borderId="0" xfId="996" applyNumberFormat="1" applyFont="1" applyFill="1" applyBorder="1" applyAlignment="1">
      <alignment vertical="center"/>
    </xf>
    <xf numFmtId="0" fontId="42" fillId="0" borderId="0" xfId="0" applyFont="1" applyAlignment="1">
      <alignment horizontal="left" indent="1"/>
    </xf>
    <xf numFmtId="0" fontId="40" fillId="0" borderId="0" xfId="0" applyFont="1"/>
    <xf numFmtId="0" fontId="51" fillId="0" borderId="0" xfId="0" applyFont="1"/>
    <xf numFmtId="0" fontId="0" fillId="0" borderId="0" xfId="0" applyAlignment="1">
      <alignment horizontal="left"/>
    </xf>
    <xf numFmtId="0" fontId="22" fillId="0" borderId="0" xfId="2" applyFont="1" applyFill="1" applyBorder="1" applyAlignment="1">
      <alignment horizontal="left" vertical="center" wrapText="1"/>
    </xf>
    <xf numFmtId="168" fontId="2" fillId="52" borderId="31" xfId="0" applyNumberFormat="1" applyFont="1" applyFill="1" applyBorder="1" applyAlignment="1">
      <alignment horizontal="center"/>
    </xf>
    <xf numFmtId="49" fontId="28" fillId="52" borderId="0" xfId="0" applyNumberFormat="1" applyFont="1" applyFill="1"/>
    <xf numFmtId="0" fontId="41" fillId="52" borderId="0" xfId="0" applyFont="1" applyFill="1"/>
    <xf numFmtId="0" fontId="28" fillId="0" borderId="0" xfId="0" quotePrefix="1" applyFont="1"/>
    <xf numFmtId="0" fontId="2" fillId="0" borderId="19" xfId="0" applyFont="1" applyBorder="1" applyAlignment="1">
      <alignment horizontal="center" vertical="center" wrapText="1"/>
    </xf>
    <xf numFmtId="0" fontId="2" fillId="0" borderId="19" xfId="0" applyFont="1" applyBorder="1" applyAlignment="1">
      <alignment horizontal="center" vertical="center"/>
    </xf>
    <xf numFmtId="0" fontId="1" fillId="0" borderId="0" xfId="0" applyFont="1" applyFill="1" applyBorder="1" applyAlignment="1">
      <alignment horizontal="left" vertical="center"/>
    </xf>
    <xf numFmtId="0" fontId="58" fillId="0" borderId="0" xfId="0" applyFont="1" applyFill="1" applyBorder="1" applyAlignment="1">
      <alignment horizontal="left" vertical="center"/>
    </xf>
    <xf numFmtId="0" fontId="36" fillId="0" borderId="0" xfId="0" applyFont="1"/>
    <xf numFmtId="0" fontId="5" fillId="52" borderId="16" xfId="0" applyFont="1" applyFill="1" applyBorder="1" applyAlignment="1">
      <alignment horizontal="center" vertical="center" wrapText="1"/>
    </xf>
    <xf numFmtId="0" fontId="22" fillId="52" borderId="16" xfId="0" applyFont="1" applyFill="1" applyBorder="1" applyAlignment="1">
      <alignment horizontal="center" vertical="center" wrapText="1"/>
    </xf>
    <xf numFmtId="0" fontId="22" fillId="52" borderId="0" xfId="0" applyFont="1" applyFill="1" applyBorder="1"/>
    <xf numFmtId="0" fontId="22" fillId="52" borderId="0" xfId="0" applyFont="1" applyFill="1"/>
    <xf numFmtId="168" fontId="22" fillId="52" borderId="0" xfId="0" applyNumberFormat="1" applyFont="1" applyFill="1" applyAlignment="1">
      <alignment horizontal="center"/>
    </xf>
    <xf numFmtId="168" fontId="22" fillId="52" borderId="0" xfId="0" applyNumberFormat="1" applyFont="1" applyFill="1" applyBorder="1" applyAlignment="1">
      <alignment horizontal="center"/>
    </xf>
    <xf numFmtId="0" fontId="39" fillId="52" borderId="0" xfId="0" applyFont="1" applyFill="1" applyAlignment="1">
      <alignment horizontal="left" vertical="center"/>
    </xf>
    <xf numFmtId="9" fontId="39" fillId="52" borderId="0" xfId="1" applyFont="1" applyFill="1" applyAlignment="1">
      <alignment horizontal="center" vertical="center"/>
    </xf>
    <xf numFmtId="0" fontId="0" fillId="0" borderId="0" xfId="0" applyFill="1"/>
    <xf numFmtId="0" fontId="0" fillId="60" borderId="0" xfId="0" applyFill="1"/>
    <xf numFmtId="0" fontId="59" fillId="0" borderId="0" xfId="0" applyFont="1"/>
    <xf numFmtId="0" fontId="51" fillId="0" borderId="36" xfId="0" applyFont="1" applyBorder="1"/>
    <xf numFmtId="0" fontId="55" fillId="0" borderId="37" xfId="0" applyFont="1" applyBorder="1"/>
    <xf numFmtId="0" fontId="0" fillId="0" borderId="40" xfId="0" applyBorder="1"/>
    <xf numFmtId="0" fontId="61" fillId="0" borderId="0" xfId="0" applyFont="1" applyFill="1" applyBorder="1" applyAlignment="1">
      <alignment vertical="center"/>
    </xf>
    <xf numFmtId="0" fontId="62" fillId="0" borderId="0" xfId="0" applyFont="1" applyFill="1" applyAlignment="1">
      <alignment vertical="center" wrapText="1"/>
    </xf>
    <xf numFmtId="0" fontId="62" fillId="0" borderId="0" xfId="0" applyFont="1" applyFill="1" applyAlignment="1">
      <alignment vertical="center"/>
    </xf>
    <xf numFmtId="49" fontId="47" fillId="53" borderId="0" xfId="0" applyNumberFormat="1" applyFont="1" applyFill="1" applyBorder="1" applyAlignment="1">
      <alignment horizontal="center" vertical="center" wrapText="1"/>
    </xf>
    <xf numFmtId="49" fontId="47" fillId="53" borderId="28" xfId="0" applyNumberFormat="1" applyFont="1" applyFill="1" applyBorder="1" applyAlignment="1">
      <alignment horizontal="center" vertical="center" wrapText="1"/>
    </xf>
    <xf numFmtId="49" fontId="47" fillId="59" borderId="26" xfId="0" applyNumberFormat="1" applyFont="1" applyFill="1" applyBorder="1" applyAlignment="1">
      <alignment horizontal="center" vertical="center" wrapText="1"/>
    </xf>
    <xf numFmtId="49" fontId="47" fillId="59" borderId="27" xfId="0" applyNumberFormat="1" applyFont="1" applyFill="1" applyBorder="1" applyAlignment="1">
      <alignment horizontal="center" vertical="center" wrapText="1"/>
    </xf>
    <xf numFmtId="49" fontId="47" fillId="59" borderId="29" xfId="0" applyNumberFormat="1" applyFont="1" applyFill="1" applyBorder="1" applyAlignment="1">
      <alignment horizontal="center" vertical="center" wrapText="1"/>
    </xf>
    <xf numFmtId="49" fontId="47" fillId="59" borderId="26" xfId="0" applyNumberFormat="1" applyFont="1" applyFill="1" applyBorder="1" applyAlignment="1">
      <alignment horizontal="center" vertical="center" wrapText="1" readingOrder="1"/>
    </xf>
    <xf numFmtId="49" fontId="47" fillId="59" borderId="29" xfId="0" applyNumberFormat="1" applyFont="1" applyFill="1" applyBorder="1" applyAlignment="1">
      <alignment horizontal="center" vertical="center" wrapText="1" readingOrder="1"/>
    </xf>
    <xf numFmtId="49" fontId="47" fillId="59" borderId="30" xfId="0" applyNumberFormat="1" applyFont="1" applyFill="1" applyBorder="1" applyAlignment="1">
      <alignment horizontal="center" vertical="center" wrapText="1"/>
    </xf>
    <xf numFmtId="0" fontId="47" fillId="53" borderId="0" xfId="0" applyFont="1" applyFill="1" applyBorder="1" applyAlignment="1">
      <alignment horizontal="left" vertical="center"/>
    </xf>
    <xf numFmtId="49" fontId="47" fillId="53" borderId="28" xfId="0" applyNumberFormat="1" applyFont="1" applyFill="1" applyBorder="1" applyAlignment="1">
      <alignment horizontal="center" vertical="center" wrapText="1" readingOrder="1"/>
    </xf>
    <xf numFmtId="0" fontId="63" fillId="52" borderId="0" xfId="0" applyFont="1" applyFill="1"/>
    <xf numFmtId="14" fontId="64" fillId="0" borderId="0" xfId="0" applyNumberFormat="1" applyFont="1" applyAlignment="1">
      <alignment horizontal="center" vertical="center"/>
    </xf>
    <xf numFmtId="0" fontId="2" fillId="0" borderId="35" xfId="0" applyFont="1" applyBorder="1" applyAlignment="1">
      <alignment horizontal="center" vertical="center" wrapText="1"/>
    </xf>
    <xf numFmtId="0" fontId="30" fillId="0" borderId="0" xfId="0" applyFont="1"/>
    <xf numFmtId="0" fontId="0" fillId="52" borderId="0" xfId="0" applyFill="1" applyAlignment="1"/>
    <xf numFmtId="0" fontId="30" fillId="52" borderId="0" xfId="0" applyFont="1" applyFill="1" applyAlignment="1">
      <alignment wrapText="1"/>
    </xf>
    <xf numFmtId="0" fontId="0" fillId="0" borderId="0" xfId="0" pivotButton="1"/>
    <xf numFmtId="0" fontId="44" fillId="53" borderId="20" xfId="0" applyFont="1" applyFill="1" applyBorder="1" applyAlignment="1">
      <alignment vertical="center" textRotation="90"/>
    </xf>
    <xf numFmtId="0" fontId="65" fillId="0" borderId="0" xfId="0" applyFont="1" applyAlignment="1">
      <alignment vertical="top"/>
    </xf>
    <xf numFmtId="167" fontId="1" fillId="55" borderId="19" xfId="0" applyNumberFormat="1" applyFont="1" applyFill="1" applyBorder="1" applyAlignment="1">
      <alignment horizontal="center" vertical="center"/>
    </xf>
    <xf numFmtId="167" fontId="1" fillId="58" borderId="35" xfId="0" applyNumberFormat="1" applyFont="1" applyFill="1" applyBorder="1" applyAlignment="1">
      <alignment horizontal="center" vertical="center"/>
    </xf>
    <xf numFmtId="167" fontId="1" fillId="55" borderId="35" xfId="0" applyNumberFormat="1" applyFont="1" applyFill="1" applyBorder="1" applyAlignment="1">
      <alignment horizontal="center" vertical="center"/>
    </xf>
    <xf numFmtId="0" fontId="60" fillId="0" borderId="0" xfId="0" applyFont="1" applyFill="1" applyBorder="1" applyAlignment="1">
      <alignment vertical="center"/>
    </xf>
    <xf numFmtId="0" fontId="66" fillId="0" borderId="0" xfId="0" applyFont="1" applyAlignment="1">
      <alignment vertical="top"/>
    </xf>
    <xf numFmtId="0" fontId="0" fillId="0" borderId="0" xfId="0" applyAlignment="1"/>
    <xf numFmtId="0" fontId="0" fillId="0" borderId="0" xfId="0" pivotButton="1" applyAlignment="1">
      <alignment horizontal="right"/>
    </xf>
    <xf numFmtId="9" fontId="0" fillId="52" borderId="0" xfId="1" applyFont="1" applyFill="1"/>
    <xf numFmtId="9" fontId="0" fillId="52" borderId="0" xfId="1" applyFont="1" applyFill="1" applyAlignment="1">
      <alignment horizontal="center"/>
    </xf>
    <xf numFmtId="165" fontId="22" fillId="0" borderId="0" xfId="2" applyNumberFormat="1" applyFont="1" applyFill="1" applyBorder="1" applyAlignment="1">
      <alignment horizontal="center" vertical="center" wrapText="1"/>
    </xf>
    <xf numFmtId="0" fontId="2" fillId="52" borderId="0" xfId="0" applyFont="1" applyFill="1" applyBorder="1" applyAlignment="1">
      <alignment vertical="center"/>
    </xf>
    <xf numFmtId="0" fontId="72" fillId="0" borderId="0" xfId="0" applyFont="1" applyFill="1" applyBorder="1" applyAlignment="1">
      <alignment vertical="center"/>
    </xf>
    <xf numFmtId="0" fontId="39" fillId="0" borderId="0" xfId="0" applyFont="1" applyBorder="1" applyAlignment="1">
      <alignment wrapText="1"/>
    </xf>
    <xf numFmtId="0" fontId="22" fillId="0" borderId="0" xfId="0" applyFont="1" applyBorder="1" applyAlignment="1">
      <alignment horizontal="center" wrapText="1" readingOrder="1"/>
    </xf>
    <xf numFmtId="0" fontId="32" fillId="62" borderId="0" xfId="0" applyFont="1" applyFill="1" applyBorder="1" applyAlignment="1">
      <alignment horizontal="center" wrapText="1" readingOrder="1"/>
    </xf>
    <xf numFmtId="0" fontId="22" fillId="0" borderId="45" xfId="0" applyFont="1" applyBorder="1" applyAlignment="1">
      <alignment horizontal="left" vertical="center" wrapText="1" indent="1" readingOrder="1"/>
    </xf>
    <xf numFmtId="3" fontId="22" fillId="57" borderId="46" xfId="0" applyNumberFormat="1" applyFont="1" applyFill="1" applyBorder="1" applyAlignment="1">
      <alignment horizontal="center" wrapText="1" readingOrder="1"/>
    </xf>
    <xf numFmtId="3" fontId="22" fillId="57" borderId="47" xfId="0" applyNumberFormat="1" applyFont="1" applyFill="1" applyBorder="1" applyAlignment="1">
      <alignment horizontal="center" wrapText="1" readingOrder="1"/>
    </xf>
    <xf numFmtId="3" fontId="22" fillId="57" borderId="48" xfId="0" applyNumberFormat="1" applyFont="1" applyFill="1" applyBorder="1" applyAlignment="1">
      <alignment horizontal="center" wrapText="1" readingOrder="1"/>
    </xf>
    <xf numFmtId="3" fontId="22" fillId="0" borderId="45" xfId="0" applyNumberFormat="1" applyFont="1" applyBorder="1" applyAlignment="1">
      <alignment horizontal="center" wrapText="1" readingOrder="1"/>
    </xf>
    <xf numFmtId="14" fontId="22" fillId="57" borderId="46" xfId="0" applyNumberFormat="1" applyFont="1" applyFill="1" applyBorder="1" applyAlignment="1">
      <alignment horizontal="center" wrapText="1" readingOrder="1"/>
    </xf>
    <xf numFmtId="14" fontId="22" fillId="57" borderId="47" xfId="0" applyNumberFormat="1" applyFont="1" applyFill="1" applyBorder="1" applyAlignment="1">
      <alignment horizontal="center" wrapText="1" readingOrder="1"/>
    </xf>
    <xf numFmtId="14" fontId="22" fillId="57" borderId="48" xfId="0" applyNumberFormat="1" applyFont="1" applyFill="1" applyBorder="1" applyAlignment="1">
      <alignment horizontal="center" wrapText="1" readingOrder="1"/>
    </xf>
    <xf numFmtId="14" fontId="22" fillId="0" borderId="45" xfId="0" applyNumberFormat="1" applyFont="1" applyBorder="1" applyAlignment="1">
      <alignment horizontal="center" wrapText="1" readingOrder="1"/>
    </xf>
    <xf numFmtId="9" fontId="22" fillId="57" borderId="46" xfId="0" applyNumberFormat="1" applyFont="1" applyFill="1" applyBorder="1" applyAlignment="1">
      <alignment horizontal="center" wrapText="1" readingOrder="1"/>
    </xf>
    <xf numFmtId="9" fontId="22" fillId="57" borderId="47" xfId="0" applyNumberFormat="1" applyFont="1" applyFill="1" applyBorder="1" applyAlignment="1">
      <alignment horizontal="center" wrapText="1" readingOrder="1"/>
    </xf>
    <xf numFmtId="10" fontId="22" fillId="57" borderId="47" xfId="0" applyNumberFormat="1" applyFont="1" applyFill="1" applyBorder="1" applyAlignment="1">
      <alignment horizontal="center" wrapText="1" readingOrder="1"/>
    </xf>
    <xf numFmtId="10" fontId="22" fillId="57" borderId="48" xfId="0" applyNumberFormat="1" applyFont="1" applyFill="1" applyBorder="1" applyAlignment="1">
      <alignment horizontal="center" wrapText="1" readingOrder="1"/>
    </xf>
    <xf numFmtId="9" fontId="22" fillId="0" borderId="45" xfId="0" applyNumberFormat="1" applyFont="1" applyBorder="1" applyAlignment="1">
      <alignment horizontal="center" wrapText="1" readingOrder="1"/>
    </xf>
    <xf numFmtId="10" fontId="22" fillId="0" borderId="45" xfId="0" applyNumberFormat="1" applyFont="1" applyBorder="1" applyAlignment="1">
      <alignment horizontal="center" wrapText="1" readingOrder="1"/>
    </xf>
    <xf numFmtId="3" fontId="73" fillId="57" borderId="45" xfId="0" applyNumberFormat="1" applyFont="1" applyFill="1" applyBorder="1" applyAlignment="1">
      <alignment horizontal="center" wrapText="1" readingOrder="1"/>
    </xf>
    <xf numFmtId="0" fontId="74" fillId="57" borderId="45" xfId="0" applyFont="1" applyFill="1" applyBorder="1" applyAlignment="1">
      <alignment horizontal="center" vertical="center" wrapText="1"/>
    </xf>
    <xf numFmtId="0" fontId="35" fillId="62" borderId="0" xfId="0" applyFont="1" applyFill="1" applyBorder="1" applyAlignment="1">
      <alignment vertical="center"/>
    </xf>
    <xf numFmtId="0" fontId="22" fillId="52" borderId="51" xfId="0" applyFont="1" applyFill="1" applyBorder="1"/>
    <xf numFmtId="0" fontId="5" fillId="52" borderId="50" xfId="0" applyFont="1" applyFill="1" applyBorder="1"/>
    <xf numFmtId="0" fontId="5" fillId="52" borderId="50" xfId="0" applyFont="1" applyFill="1" applyBorder="1" applyAlignment="1">
      <alignment horizontal="center" vertical="center" wrapText="1"/>
    </xf>
    <xf numFmtId="0" fontId="2" fillId="52" borderId="50" xfId="0" applyFont="1" applyFill="1" applyBorder="1" applyAlignment="1">
      <alignment horizontal="center" vertical="center" wrapText="1"/>
    </xf>
    <xf numFmtId="168" fontId="22" fillId="52" borderId="51" xfId="0" applyNumberFormat="1" applyFont="1" applyFill="1" applyBorder="1" applyAlignment="1">
      <alignment horizontal="center"/>
    </xf>
    <xf numFmtId="168" fontId="2" fillId="52" borderId="51" xfId="0" applyNumberFormat="1" applyFont="1" applyFill="1" applyBorder="1" applyAlignment="1">
      <alignment horizontal="center"/>
    </xf>
    <xf numFmtId="168" fontId="5" fillId="52" borderId="50" xfId="0" applyNumberFormat="1" applyFont="1" applyFill="1" applyBorder="1" applyAlignment="1">
      <alignment horizontal="center"/>
    </xf>
    <xf numFmtId="168" fontId="2" fillId="52" borderId="50" xfId="0" applyNumberFormat="1" applyFont="1" applyFill="1" applyBorder="1" applyAlignment="1">
      <alignment horizontal="center"/>
    </xf>
    <xf numFmtId="0" fontId="22" fillId="63" borderId="0" xfId="0" applyFont="1" applyFill="1" applyAlignment="1">
      <alignment horizontal="center" vertical="center"/>
    </xf>
    <xf numFmtId="0" fontId="22" fillId="63" borderId="51" xfId="0" applyFont="1" applyFill="1" applyBorder="1" applyAlignment="1">
      <alignment horizontal="center" vertical="center"/>
    </xf>
    <xf numFmtId="0" fontId="5" fillId="63" borderId="50" xfId="0" applyFont="1" applyFill="1" applyBorder="1" applyAlignment="1">
      <alignment horizontal="center" vertical="center"/>
    </xf>
    <xf numFmtId="0" fontId="0" fillId="54" borderId="0" xfId="0" applyFill="1"/>
    <xf numFmtId="0" fontId="67" fillId="61" borderId="43" xfId="1019" applyNumberFormat="1" applyFont="1" applyFill="1" applyBorder="1" applyAlignment="1">
      <alignment horizontal="center" vertical="center" wrapText="1"/>
    </xf>
    <xf numFmtId="0" fontId="67" fillId="61" borderId="43" xfId="1019" quotePrefix="1" applyNumberFormat="1" applyFont="1" applyFill="1" applyBorder="1" applyAlignment="1">
      <alignment horizontal="center" vertical="center" wrapText="1"/>
    </xf>
    <xf numFmtId="14" fontId="22" fillId="57" borderId="47" xfId="0" quotePrefix="1" applyNumberFormat="1" applyFont="1" applyFill="1" applyBorder="1" applyAlignment="1">
      <alignment horizontal="center" wrapText="1" readingOrder="1"/>
    </xf>
    <xf numFmtId="14" fontId="22" fillId="57" borderId="48" xfId="0" quotePrefix="1" applyNumberFormat="1" applyFont="1" applyFill="1" applyBorder="1" applyAlignment="1">
      <alignment horizontal="center" wrapText="1" readingOrder="1"/>
    </xf>
    <xf numFmtId="14" fontId="22" fillId="0" borderId="45" xfId="0" quotePrefix="1" applyNumberFormat="1" applyFont="1" applyBorder="1" applyAlignment="1">
      <alignment horizontal="center" wrapText="1" readingOrder="1"/>
    </xf>
    <xf numFmtId="0" fontId="66" fillId="52" borderId="0" xfId="0" applyFont="1" applyFill="1" applyBorder="1" applyAlignment="1">
      <alignment vertical="center"/>
    </xf>
    <xf numFmtId="0" fontId="65" fillId="0" borderId="0" xfId="0" applyFont="1" applyAlignment="1">
      <alignment vertical="center"/>
    </xf>
    <xf numFmtId="0" fontId="63" fillId="52" borderId="0" xfId="0" applyFont="1" applyFill="1" applyBorder="1"/>
    <xf numFmtId="0" fontId="66" fillId="52" borderId="0" xfId="0" applyFont="1" applyFill="1" applyAlignment="1">
      <alignment vertical="top"/>
    </xf>
    <xf numFmtId="0" fontId="0" fillId="0" borderId="0" xfId="0" applyNumberFormat="1"/>
    <xf numFmtId="9" fontId="0" fillId="0" borderId="0" xfId="1" applyFont="1" applyAlignment="1">
      <alignment horizontal="center"/>
    </xf>
    <xf numFmtId="9" fontId="0" fillId="0" borderId="0" xfId="1" applyNumberFormat="1" applyFont="1" applyAlignment="1">
      <alignment horizontal="center"/>
    </xf>
    <xf numFmtId="0" fontId="80" fillId="62" borderId="0" xfId="2" applyFont="1" applyFill="1" applyBorder="1" applyAlignment="1">
      <alignment horizontal="left" vertical="center" wrapText="1"/>
    </xf>
    <xf numFmtId="165" fontId="80" fillId="62" borderId="0" xfId="2" applyNumberFormat="1" applyFont="1" applyFill="1" applyBorder="1" applyAlignment="1">
      <alignment horizontal="center" vertical="center" wrapText="1"/>
    </xf>
    <xf numFmtId="0" fontId="35" fillId="62" borderId="0" xfId="2" applyFont="1" applyFill="1" applyBorder="1" applyAlignment="1">
      <alignment horizontal="left" vertical="center" wrapText="1"/>
    </xf>
    <xf numFmtId="49" fontId="69" fillId="59" borderId="29" xfId="0" applyNumberFormat="1" applyFont="1" applyFill="1" applyBorder="1" applyAlignment="1">
      <alignment horizontal="center" vertical="center" wrapText="1"/>
    </xf>
    <xf numFmtId="0" fontId="47" fillId="0" borderId="21" xfId="0" applyFont="1" applyFill="1" applyBorder="1" applyAlignment="1">
      <alignment horizontal="left" vertical="center" indent="1"/>
    </xf>
    <xf numFmtId="49" fontId="47" fillId="59" borderId="27" xfId="0" applyNumberFormat="1" applyFont="1" applyFill="1" applyBorder="1" applyAlignment="1">
      <alignment horizontal="center" vertical="center" wrapText="1" readingOrder="1"/>
    </xf>
    <xf numFmtId="0" fontId="47" fillId="52" borderId="0" xfId="0" applyFont="1" applyFill="1" applyBorder="1" applyAlignment="1">
      <alignment horizontal="left" vertical="center" indent="1"/>
    </xf>
    <xf numFmtId="49" fontId="47" fillId="59" borderId="28" xfId="0" applyNumberFormat="1" applyFont="1" applyFill="1" applyBorder="1" applyAlignment="1">
      <alignment horizontal="center" vertical="center" wrapText="1"/>
    </xf>
    <xf numFmtId="167" fontId="1" fillId="58" borderId="19" xfId="0" applyNumberFormat="1" applyFont="1" applyFill="1" applyBorder="1" applyAlignment="1">
      <alignment horizontal="center" vertical="center"/>
    </xf>
    <xf numFmtId="167" fontId="1" fillId="0" borderId="19" xfId="0" applyNumberFormat="1" applyFont="1" applyFill="1" applyBorder="1" applyAlignment="1">
      <alignment horizontal="center" vertical="center"/>
    </xf>
    <xf numFmtId="167" fontId="1" fillId="0" borderId="35" xfId="0" applyNumberFormat="1" applyFont="1" applyFill="1" applyBorder="1" applyAlignment="1">
      <alignment horizontal="center" vertical="center"/>
    </xf>
    <xf numFmtId="0" fontId="1" fillId="0" borderId="0" xfId="0" applyFont="1" applyFill="1"/>
    <xf numFmtId="0" fontId="81" fillId="0" borderId="0" xfId="0" applyFont="1"/>
    <xf numFmtId="0" fontId="44" fillId="52" borderId="52" xfId="0" applyFont="1" applyFill="1" applyBorder="1" applyAlignment="1">
      <alignment horizontal="center" vertical="center" textRotation="90" wrapText="1"/>
    </xf>
    <xf numFmtId="0" fontId="28" fillId="52" borderId="0" xfId="0" applyFont="1" applyFill="1" applyAlignment="1">
      <alignment vertical="center"/>
    </xf>
    <xf numFmtId="0" fontId="0" fillId="0" borderId="0" xfId="0" applyNumberFormat="1" applyAlignment="1">
      <alignment horizontal="left" indent="1"/>
    </xf>
    <xf numFmtId="0" fontId="71" fillId="0" borderId="0" xfId="0" applyFont="1" applyFill="1" applyBorder="1" applyAlignment="1">
      <alignment horizontal="center" vertical="center"/>
    </xf>
    <xf numFmtId="0" fontId="49" fillId="52" borderId="0" xfId="0" applyFont="1" applyFill="1" applyAlignment="1">
      <alignment horizontal="center" vertical="center" wrapText="1"/>
    </xf>
    <xf numFmtId="9" fontId="3" fillId="0" borderId="0" xfId="1" applyFont="1" applyAlignment="1">
      <alignment horizontal="center"/>
    </xf>
    <xf numFmtId="0" fontId="0" fillId="0" borderId="0" xfId="0" applyAlignment="1">
      <alignment horizontal="center" wrapText="1"/>
    </xf>
    <xf numFmtId="0" fontId="82" fillId="54" borderId="0" xfId="0" applyFont="1" applyFill="1"/>
    <xf numFmtId="0" fontId="34" fillId="64" borderId="0" xfId="0" applyFont="1" applyFill="1" applyBorder="1" applyAlignment="1">
      <alignment horizontal="center" vertical="center" wrapText="1"/>
    </xf>
    <xf numFmtId="0" fontId="45" fillId="64" borderId="0" xfId="0" applyFont="1" applyFill="1" applyBorder="1" applyAlignment="1">
      <alignment horizontal="center" vertical="center" wrapText="1"/>
    </xf>
    <xf numFmtId="0" fontId="45" fillId="65" borderId="0" xfId="0" applyFont="1" applyFill="1" applyBorder="1" applyAlignment="1">
      <alignment horizontal="center" vertical="center" wrapText="1"/>
    </xf>
    <xf numFmtId="0" fontId="46" fillId="66" borderId="0" xfId="0" applyFont="1" applyFill="1" applyBorder="1" applyAlignment="1">
      <alignment horizontal="center" vertical="center" wrapText="1" readingOrder="1"/>
    </xf>
    <xf numFmtId="49" fontId="47" fillId="67" borderId="27" xfId="0" applyNumberFormat="1" applyFont="1" applyFill="1" applyBorder="1" applyAlignment="1">
      <alignment horizontal="center" vertical="center" wrapText="1" readingOrder="1"/>
    </xf>
    <xf numFmtId="49" fontId="47" fillId="67" borderId="29" xfId="0" applyNumberFormat="1" applyFont="1" applyFill="1" applyBorder="1" applyAlignment="1">
      <alignment horizontal="center" vertical="center" wrapText="1"/>
    </xf>
    <xf numFmtId="49" fontId="47" fillId="67" borderId="27" xfId="0" applyNumberFormat="1" applyFont="1" applyFill="1" applyBorder="1" applyAlignment="1">
      <alignment horizontal="center" vertical="center" wrapText="1"/>
    </xf>
    <xf numFmtId="49" fontId="47" fillId="67" borderId="26" xfId="0" applyNumberFormat="1" applyFont="1" applyFill="1" applyBorder="1" applyAlignment="1">
      <alignment horizontal="center" vertical="center" wrapText="1"/>
    </xf>
    <xf numFmtId="49" fontId="47" fillId="67" borderId="26" xfId="0" applyNumberFormat="1" applyFont="1" applyFill="1" applyBorder="1" applyAlignment="1">
      <alignment horizontal="center" vertical="center" wrapText="1" readingOrder="1"/>
    </xf>
    <xf numFmtId="49" fontId="47" fillId="67" borderId="28" xfId="0" applyNumberFormat="1" applyFont="1" applyFill="1" applyBorder="1" applyAlignment="1">
      <alignment horizontal="center" vertical="center" wrapText="1"/>
    </xf>
    <xf numFmtId="49" fontId="47" fillId="67" borderId="29" xfId="0" applyNumberFormat="1" applyFont="1" applyFill="1" applyBorder="1" applyAlignment="1">
      <alignment horizontal="center" vertical="center" wrapText="1" readingOrder="1"/>
    </xf>
    <xf numFmtId="49" fontId="47" fillId="67" borderId="30" xfId="0" applyNumberFormat="1" applyFont="1" applyFill="1" applyBorder="1" applyAlignment="1">
      <alignment horizontal="center" vertical="center" wrapText="1"/>
    </xf>
    <xf numFmtId="49" fontId="47" fillId="68" borderId="22" xfId="0" applyNumberFormat="1" applyFont="1" applyFill="1" applyBorder="1" applyAlignment="1">
      <alignment horizontal="center" vertical="center" wrapText="1"/>
    </xf>
    <xf numFmtId="49" fontId="47" fillId="68" borderId="27" xfId="0" applyNumberFormat="1" applyFont="1" applyFill="1" applyBorder="1" applyAlignment="1">
      <alignment horizontal="center" vertical="center" wrapText="1"/>
    </xf>
    <xf numFmtId="49" fontId="47" fillId="68" borderId="23" xfId="0" applyNumberFormat="1" applyFont="1" applyFill="1" applyBorder="1" applyAlignment="1">
      <alignment horizontal="center" vertical="center" wrapText="1"/>
    </xf>
    <xf numFmtId="49" fontId="47" fillId="68" borderId="29" xfId="0" applyNumberFormat="1" applyFont="1" applyFill="1" applyBorder="1" applyAlignment="1">
      <alignment horizontal="center" vertical="center" wrapText="1"/>
    </xf>
    <xf numFmtId="49" fontId="47" fillId="68" borderId="21" xfId="0" applyNumberFormat="1" applyFont="1" applyFill="1" applyBorder="1" applyAlignment="1">
      <alignment horizontal="center" vertical="center" wrapText="1"/>
    </xf>
    <xf numFmtId="49" fontId="47" fillId="68" borderId="26" xfId="0" applyNumberFormat="1" applyFont="1" applyFill="1" applyBorder="1" applyAlignment="1">
      <alignment horizontal="center" vertical="center" wrapText="1"/>
    </xf>
    <xf numFmtId="49" fontId="69" fillId="68" borderId="27" xfId="0" applyNumberFormat="1" applyFont="1" applyFill="1" applyBorder="1" applyAlignment="1">
      <alignment horizontal="center" vertical="center" wrapText="1"/>
    </xf>
    <xf numFmtId="49" fontId="69" fillId="68" borderId="21" xfId="0" applyNumberFormat="1" applyFont="1" applyFill="1" applyBorder="1" applyAlignment="1">
      <alignment horizontal="center" vertical="center" wrapText="1"/>
    </xf>
    <xf numFmtId="49" fontId="69" fillId="68" borderId="29" xfId="0" applyNumberFormat="1" applyFont="1" applyFill="1" applyBorder="1" applyAlignment="1">
      <alignment horizontal="center" vertical="center" wrapText="1"/>
    </xf>
    <xf numFmtId="49" fontId="47" fillId="68" borderId="0" xfId="0" applyNumberFormat="1" applyFont="1" applyFill="1" applyBorder="1" applyAlignment="1">
      <alignment horizontal="center" vertical="center" wrapText="1"/>
    </xf>
    <xf numFmtId="49" fontId="47" fillId="68" borderId="28" xfId="0" applyNumberFormat="1" applyFont="1" applyFill="1" applyBorder="1" applyAlignment="1">
      <alignment horizontal="center" vertical="center" wrapText="1"/>
    </xf>
    <xf numFmtId="49" fontId="47" fillId="68" borderId="25" xfId="0" applyNumberFormat="1" applyFont="1" applyFill="1" applyBorder="1" applyAlignment="1">
      <alignment horizontal="center" vertical="center" wrapText="1"/>
    </xf>
    <xf numFmtId="49" fontId="47" fillId="68" borderId="30" xfId="0" applyNumberFormat="1" applyFont="1" applyFill="1" applyBorder="1" applyAlignment="1">
      <alignment horizontal="center" vertical="center" wrapText="1"/>
    </xf>
    <xf numFmtId="0" fontId="39" fillId="52" borderId="0" xfId="0" applyFont="1" applyFill="1" applyAlignment="1">
      <alignment horizontal="left" vertical="center" wrapText="1"/>
    </xf>
    <xf numFmtId="0" fontId="84" fillId="52" borderId="0" xfId="0" applyFont="1" applyFill="1" applyBorder="1" applyAlignment="1">
      <alignment horizontal="center" vertical="center"/>
    </xf>
    <xf numFmtId="169" fontId="0" fillId="0" borderId="0" xfId="1" applyNumberFormat="1" applyFont="1" applyAlignment="1">
      <alignment horizontal="center"/>
    </xf>
    <xf numFmtId="170" fontId="0" fillId="0" borderId="0" xfId="0" applyNumberFormat="1"/>
    <xf numFmtId="169" fontId="3" fillId="0" borderId="0" xfId="1" applyNumberFormat="1" applyFont="1" applyAlignment="1">
      <alignment horizontal="center"/>
    </xf>
    <xf numFmtId="9" fontId="3" fillId="0" borderId="0" xfId="1" applyNumberFormat="1" applyFont="1" applyAlignment="1">
      <alignment horizontal="center"/>
    </xf>
    <xf numFmtId="171" fontId="0" fillId="0" borderId="0" xfId="0" applyNumberFormat="1"/>
    <xf numFmtId="0" fontId="53" fillId="54" borderId="0" xfId="1015" applyFont="1" applyFill="1" applyBorder="1" applyAlignment="1" applyProtection="1">
      <alignment horizontal="left" vertical="center"/>
    </xf>
    <xf numFmtId="0" fontId="55" fillId="54" borderId="0" xfId="0" applyFont="1" applyFill="1" applyBorder="1" applyAlignment="1">
      <alignment horizontal="left" vertical="center" wrapText="1"/>
    </xf>
    <xf numFmtId="0" fontId="53" fillId="54" borderId="38" xfId="1015" applyFont="1" applyFill="1" applyBorder="1" applyAlignment="1" applyProtection="1">
      <alignment horizontal="left" vertical="center"/>
    </xf>
    <xf numFmtId="0" fontId="53" fillId="54" borderId="39" xfId="1015" applyFont="1" applyFill="1" applyBorder="1" applyAlignment="1" applyProtection="1">
      <alignment horizontal="left" vertical="center"/>
    </xf>
    <xf numFmtId="0" fontId="53" fillId="54" borderId="34" xfId="1015" applyFont="1" applyFill="1" applyBorder="1" applyAlignment="1" applyProtection="1">
      <alignment horizontal="left" vertical="center"/>
    </xf>
    <xf numFmtId="0" fontId="53" fillId="54" borderId="33" xfId="1015" applyFont="1" applyFill="1" applyBorder="1" applyAlignment="1" applyProtection="1">
      <alignment horizontal="left" vertical="center"/>
    </xf>
    <xf numFmtId="0" fontId="44" fillId="52" borderId="20" xfId="0" applyFont="1" applyFill="1" applyBorder="1" applyAlignment="1">
      <alignment horizontal="center" vertical="center" textRotation="90" wrapText="1"/>
    </xf>
    <xf numFmtId="0" fontId="44" fillId="52" borderId="24" xfId="0" applyFont="1" applyFill="1" applyBorder="1" applyAlignment="1">
      <alignment horizontal="center" vertical="center" textRotation="90" wrapText="1"/>
    </xf>
    <xf numFmtId="0" fontId="70" fillId="0" borderId="0" xfId="0" applyFont="1" applyFill="1" applyBorder="1" applyAlignment="1">
      <alignment horizontal="center" vertical="center"/>
    </xf>
    <xf numFmtId="0" fontId="79" fillId="0" borderId="0" xfId="0" applyFont="1" applyAlignment="1">
      <alignment horizontal="left" vertical="center" wrapText="1"/>
    </xf>
    <xf numFmtId="0" fontId="79" fillId="0" borderId="15" xfId="0" applyFont="1" applyBorder="1" applyAlignment="1">
      <alignment horizontal="left" vertical="center" wrapText="1"/>
    </xf>
    <xf numFmtId="0" fontId="34" fillId="65" borderId="0" xfId="0" applyFont="1" applyFill="1" applyBorder="1" applyAlignment="1">
      <alignment horizontal="center" vertical="center" wrapText="1"/>
    </xf>
    <xf numFmtId="0" fontId="37" fillId="66" borderId="0" xfId="0" applyFont="1" applyFill="1" applyBorder="1" applyAlignment="1">
      <alignment horizontal="center" vertical="center" wrapText="1" readingOrder="1"/>
    </xf>
    <xf numFmtId="0" fontId="44" fillId="52" borderId="20" xfId="0" applyFont="1" applyFill="1" applyBorder="1" applyAlignment="1">
      <alignment horizontal="center" vertical="center" textRotation="90"/>
    </xf>
    <xf numFmtId="0" fontId="78" fillId="0" borderId="0" xfId="0" applyFont="1" applyFill="1" applyBorder="1" applyAlignment="1">
      <alignment horizontal="center" vertical="center"/>
    </xf>
    <xf numFmtId="0" fontId="71" fillId="0" borderId="0" xfId="0" applyFont="1" applyFill="1" applyBorder="1" applyAlignment="1">
      <alignment horizontal="center" vertical="center"/>
    </xf>
    <xf numFmtId="0" fontId="22" fillId="0" borderId="0" xfId="0" applyFont="1" applyBorder="1" applyAlignment="1">
      <alignment horizontal="left" vertical="center" wrapText="1" readingOrder="1"/>
    </xf>
    <xf numFmtId="0" fontId="75" fillId="0" borderId="18" xfId="2" applyFont="1" applyFill="1" applyBorder="1" applyAlignment="1">
      <alignment horizontal="center" vertical="center" wrapText="1"/>
    </xf>
    <xf numFmtId="0" fontId="39" fillId="52" borderId="0" xfId="0" applyFont="1" applyFill="1" applyAlignment="1">
      <alignment horizontal="left" vertical="center" wrapText="1"/>
    </xf>
    <xf numFmtId="0" fontId="76" fillId="0" borderId="0" xfId="0" applyFont="1" applyFill="1" applyAlignment="1">
      <alignment horizontal="center" vertical="center" wrapText="1"/>
    </xf>
    <xf numFmtId="0" fontId="32" fillId="62" borderId="0" xfId="0" applyFont="1" applyFill="1" applyBorder="1" applyAlignment="1">
      <alignment horizontal="left" vertical="center" wrapText="1"/>
    </xf>
    <xf numFmtId="0" fontId="77" fillId="0" borderId="0" xfId="0" applyFont="1" applyFill="1" applyBorder="1" applyAlignment="1">
      <alignment horizontal="center" vertical="center" wrapText="1"/>
    </xf>
    <xf numFmtId="0" fontId="32" fillId="69" borderId="14" xfId="0" applyFont="1" applyFill="1" applyBorder="1" applyAlignment="1">
      <alignment horizontal="center" vertical="center" wrapText="1"/>
    </xf>
    <xf numFmtId="0" fontId="32" fillId="69" borderId="17" xfId="0" applyFont="1" applyFill="1" applyBorder="1" applyAlignment="1">
      <alignment horizontal="center" vertical="center" wrapText="1"/>
    </xf>
    <xf numFmtId="0" fontId="32" fillId="69" borderId="41" xfId="0" applyFont="1" applyFill="1" applyBorder="1" applyAlignment="1">
      <alignment horizontal="center" vertical="center" wrapText="1"/>
    </xf>
    <xf numFmtId="0" fontId="38" fillId="70" borderId="14" xfId="0" applyFont="1" applyFill="1" applyBorder="1" applyAlignment="1">
      <alignment horizontal="center" vertical="center" wrapText="1"/>
    </xf>
    <xf numFmtId="0" fontId="38" fillId="70" borderId="42" xfId="0" applyFont="1" applyFill="1" applyBorder="1" applyAlignment="1">
      <alignment horizontal="center" vertical="center" wrapText="1"/>
    </xf>
    <xf numFmtId="0" fontId="38" fillId="70" borderId="41" xfId="0" applyFont="1" applyFill="1" applyBorder="1" applyAlignment="1">
      <alignment horizontal="center" vertical="center" wrapText="1"/>
    </xf>
  </cellXfs>
  <cellStyles count="1022">
    <cellStyle name="Accent1 - 20%" xfId="9"/>
    <cellStyle name="Accent1 - 20% 2" xfId="10"/>
    <cellStyle name="Accent1 - 20% 3" xfId="11"/>
    <cellStyle name="Accent1 - 20% 4" xfId="12"/>
    <cellStyle name="Accent1 - 40%" xfId="13"/>
    <cellStyle name="Accent1 - 40% 2" xfId="14"/>
    <cellStyle name="Accent1 - 40% 3" xfId="15"/>
    <cellStyle name="Accent1 - 40% 4" xfId="16"/>
    <cellStyle name="Accent1 - 60%" xfId="17"/>
    <cellStyle name="Accent1 - 60% 2" xfId="18"/>
    <cellStyle name="Accent1 - 60% 3" xfId="19"/>
    <cellStyle name="Accent1 - 60% 4" xfId="20"/>
    <cellStyle name="Accent1 10" xfId="21"/>
    <cellStyle name="Accent1 11" xfId="22"/>
    <cellStyle name="Accent1 12" xfId="23"/>
    <cellStyle name="Accent1 13" xfId="24"/>
    <cellStyle name="Accent1 14" xfId="25"/>
    <cellStyle name="Accent1 15" xfId="26"/>
    <cellStyle name="Accent1 16" xfId="27"/>
    <cellStyle name="Accent1 17" xfId="28"/>
    <cellStyle name="Accent1 18" xfId="29"/>
    <cellStyle name="Accent1 19" xfId="30"/>
    <cellStyle name="Accent1 2" xfId="31"/>
    <cellStyle name="Accent1 20" xfId="32"/>
    <cellStyle name="Accent1 21" xfId="33"/>
    <cellStyle name="Accent1 22" xfId="34"/>
    <cellStyle name="Accent1 23" xfId="35"/>
    <cellStyle name="Accent1 3" xfId="36"/>
    <cellStyle name="Accent1 4" xfId="37"/>
    <cellStyle name="Accent1 5" xfId="38"/>
    <cellStyle name="Accent1 6" xfId="39"/>
    <cellStyle name="Accent1 7" xfId="40"/>
    <cellStyle name="Accent1 8" xfId="41"/>
    <cellStyle name="Accent1 9" xfId="42"/>
    <cellStyle name="Accent2 - 20%" xfId="43"/>
    <cellStyle name="Accent2 - 20% 2" xfId="44"/>
    <cellStyle name="Accent2 - 20% 3" xfId="45"/>
    <cellStyle name="Accent2 - 20% 4" xfId="46"/>
    <cellStyle name="Accent2 - 40%" xfId="47"/>
    <cellStyle name="Accent2 - 40% 2" xfId="48"/>
    <cellStyle name="Accent2 - 40% 3" xfId="49"/>
    <cellStyle name="Accent2 - 40% 4" xfId="50"/>
    <cellStyle name="Accent2 - 60%" xfId="51"/>
    <cellStyle name="Accent2 - 60% 2" xfId="52"/>
    <cellStyle name="Accent2 - 60% 3" xfId="53"/>
    <cellStyle name="Accent2 - 60% 4" xfId="54"/>
    <cellStyle name="Accent2 10" xfId="55"/>
    <cellStyle name="Accent2 11" xfId="56"/>
    <cellStyle name="Accent2 12" xfId="57"/>
    <cellStyle name="Accent2 13" xfId="58"/>
    <cellStyle name="Accent2 14" xfId="59"/>
    <cellStyle name="Accent2 15" xfId="60"/>
    <cellStyle name="Accent2 16" xfId="61"/>
    <cellStyle name="Accent2 17" xfId="62"/>
    <cellStyle name="Accent2 18" xfId="63"/>
    <cellStyle name="Accent2 19" xfId="64"/>
    <cellStyle name="Accent2 2" xfId="65"/>
    <cellStyle name="Accent2 20" xfId="66"/>
    <cellStyle name="Accent2 21" xfId="67"/>
    <cellStyle name="Accent2 22" xfId="68"/>
    <cellStyle name="Accent2 23" xfId="69"/>
    <cellStyle name="Accent2 3" xfId="70"/>
    <cellStyle name="Accent2 4" xfId="71"/>
    <cellStyle name="Accent2 5" xfId="72"/>
    <cellStyle name="Accent2 6" xfId="73"/>
    <cellStyle name="Accent2 7" xfId="74"/>
    <cellStyle name="Accent2 8" xfId="75"/>
    <cellStyle name="Accent2 9" xfId="76"/>
    <cellStyle name="Accent3 - 20%" xfId="77"/>
    <cellStyle name="Accent3 - 20% 2" xfId="78"/>
    <cellStyle name="Accent3 - 20% 3" xfId="79"/>
    <cellStyle name="Accent3 - 20% 4" xfId="80"/>
    <cellStyle name="Accent3 - 40%" xfId="81"/>
    <cellStyle name="Accent3 - 40% 2" xfId="82"/>
    <cellStyle name="Accent3 - 40% 3" xfId="83"/>
    <cellStyle name="Accent3 - 40% 4" xfId="84"/>
    <cellStyle name="Accent3 - 60%" xfId="85"/>
    <cellStyle name="Accent3 - 60% 2" xfId="86"/>
    <cellStyle name="Accent3 - 60% 3" xfId="87"/>
    <cellStyle name="Accent3 - 60% 4" xfId="88"/>
    <cellStyle name="Accent3 10" xfId="89"/>
    <cellStyle name="Accent3 11" xfId="90"/>
    <cellStyle name="Accent3 12" xfId="91"/>
    <cellStyle name="Accent3 13" xfId="92"/>
    <cellStyle name="Accent3 14" xfId="93"/>
    <cellStyle name="Accent3 15" xfId="94"/>
    <cellStyle name="Accent3 16" xfId="95"/>
    <cellStyle name="Accent3 17" xfId="96"/>
    <cellStyle name="Accent3 18" xfId="97"/>
    <cellStyle name="Accent3 19" xfId="98"/>
    <cellStyle name="Accent3 2" xfId="99"/>
    <cellStyle name="Accent3 20" xfId="100"/>
    <cellStyle name="Accent3 21" xfId="101"/>
    <cellStyle name="Accent3 22" xfId="102"/>
    <cellStyle name="Accent3 23" xfId="103"/>
    <cellStyle name="Accent3 3" xfId="104"/>
    <cellStyle name="Accent3 4" xfId="105"/>
    <cellStyle name="Accent3 5" xfId="106"/>
    <cellStyle name="Accent3 6" xfId="107"/>
    <cellStyle name="Accent3 7" xfId="108"/>
    <cellStyle name="Accent3 8" xfId="109"/>
    <cellStyle name="Accent3 9" xfId="110"/>
    <cellStyle name="Accent4 - 20%" xfId="111"/>
    <cellStyle name="Accent4 - 20% 2" xfId="112"/>
    <cellStyle name="Accent4 - 20% 3" xfId="113"/>
    <cellStyle name="Accent4 - 20% 4" xfId="114"/>
    <cellStyle name="Accent4 - 40%" xfId="115"/>
    <cellStyle name="Accent4 - 40% 2" xfId="116"/>
    <cellStyle name="Accent4 - 40% 3" xfId="117"/>
    <cellStyle name="Accent4 - 40% 4" xfId="118"/>
    <cellStyle name="Accent4 - 60%" xfId="119"/>
    <cellStyle name="Accent4 - 60% 2" xfId="120"/>
    <cellStyle name="Accent4 - 60% 3" xfId="121"/>
    <cellStyle name="Accent4 - 60% 4" xfId="122"/>
    <cellStyle name="Accent4 10" xfId="123"/>
    <cellStyle name="Accent4 11" xfId="124"/>
    <cellStyle name="Accent4 12" xfId="125"/>
    <cellStyle name="Accent4 13" xfId="126"/>
    <cellStyle name="Accent4 14" xfId="127"/>
    <cellStyle name="Accent4 15" xfId="128"/>
    <cellStyle name="Accent4 16" xfId="129"/>
    <cellStyle name="Accent4 17" xfId="130"/>
    <cellStyle name="Accent4 18" xfId="131"/>
    <cellStyle name="Accent4 19" xfId="132"/>
    <cellStyle name="Accent4 2" xfId="133"/>
    <cellStyle name="Accent4 20" xfId="134"/>
    <cellStyle name="Accent4 21" xfId="135"/>
    <cellStyle name="Accent4 22" xfId="136"/>
    <cellStyle name="Accent4 23" xfId="137"/>
    <cellStyle name="Accent4 3" xfId="138"/>
    <cellStyle name="Accent4 4" xfId="139"/>
    <cellStyle name="Accent4 5" xfId="140"/>
    <cellStyle name="Accent4 6" xfId="141"/>
    <cellStyle name="Accent4 7" xfId="142"/>
    <cellStyle name="Accent4 8" xfId="143"/>
    <cellStyle name="Accent4 9" xfId="144"/>
    <cellStyle name="Accent5 - 20%" xfId="145"/>
    <cellStyle name="Accent5 - 20% 2" xfId="146"/>
    <cellStyle name="Accent5 - 20% 3" xfId="147"/>
    <cellStyle name="Accent5 - 20% 4" xfId="148"/>
    <cellStyle name="Accent5 - 40%" xfId="149"/>
    <cellStyle name="Accent5 - 40% 2" xfId="150"/>
    <cellStyle name="Accent5 - 40% 3" xfId="151"/>
    <cellStyle name="Accent5 - 40% 4" xfId="152"/>
    <cellStyle name="Accent5 - 60%" xfId="153"/>
    <cellStyle name="Accent5 - 60% 2" xfId="154"/>
    <cellStyle name="Accent5 - 60% 3" xfId="155"/>
    <cellStyle name="Accent5 - 60% 4" xfId="156"/>
    <cellStyle name="Accent5 10" xfId="157"/>
    <cellStyle name="Accent5 11" xfId="158"/>
    <cellStyle name="Accent5 12" xfId="159"/>
    <cellStyle name="Accent5 13" xfId="160"/>
    <cellStyle name="Accent5 14" xfId="161"/>
    <cellStyle name="Accent5 15" xfId="162"/>
    <cellStyle name="Accent5 16" xfId="163"/>
    <cellStyle name="Accent5 17" xfId="164"/>
    <cellStyle name="Accent5 18" xfId="165"/>
    <cellStyle name="Accent5 19" xfId="166"/>
    <cellStyle name="Accent5 2" xfId="167"/>
    <cellStyle name="Accent5 20" xfId="168"/>
    <cellStyle name="Accent5 21" xfId="169"/>
    <cellStyle name="Accent5 22" xfId="170"/>
    <cellStyle name="Accent5 23" xfId="171"/>
    <cellStyle name="Accent5 3" xfId="172"/>
    <cellStyle name="Accent5 4" xfId="173"/>
    <cellStyle name="Accent5 5" xfId="174"/>
    <cellStyle name="Accent5 6" xfId="175"/>
    <cellStyle name="Accent5 7" xfId="176"/>
    <cellStyle name="Accent5 8" xfId="177"/>
    <cellStyle name="Accent5 9" xfId="178"/>
    <cellStyle name="Accent6 - 20%" xfId="179"/>
    <cellStyle name="Accent6 - 20% 2" xfId="180"/>
    <cellStyle name="Accent6 - 20% 3" xfId="181"/>
    <cellStyle name="Accent6 - 20% 4" xfId="182"/>
    <cellStyle name="Accent6 - 40%" xfId="183"/>
    <cellStyle name="Accent6 - 40% 2" xfId="184"/>
    <cellStyle name="Accent6 - 40% 3" xfId="185"/>
    <cellStyle name="Accent6 - 40% 4" xfId="186"/>
    <cellStyle name="Accent6 - 60%" xfId="187"/>
    <cellStyle name="Accent6 - 60% 2" xfId="188"/>
    <cellStyle name="Accent6 - 60% 3" xfId="189"/>
    <cellStyle name="Accent6 - 60% 4" xfId="190"/>
    <cellStyle name="Accent6 10" xfId="191"/>
    <cellStyle name="Accent6 11" xfId="192"/>
    <cellStyle name="Accent6 12" xfId="193"/>
    <cellStyle name="Accent6 13" xfId="194"/>
    <cellStyle name="Accent6 14" xfId="195"/>
    <cellStyle name="Accent6 15" xfId="196"/>
    <cellStyle name="Accent6 16" xfId="197"/>
    <cellStyle name="Accent6 17" xfId="198"/>
    <cellStyle name="Accent6 18" xfId="199"/>
    <cellStyle name="Accent6 19" xfId="200"/>
    <cellStyle name="Accent6 2" xfId="201"/>
    <cellStyle name="Accent6 20" xfId="202"/>
    <cellStyle name="Accent6 21" xfId="203"/>
    <cellStyle name="Accent6 22" xfId="204"/>
    <cellStyle name="Accent6 23" xfId="205"/>
    <cellStyle name="Accent6 3" xfId="206"/>
    <cellStyle name="Accent6 4" xfId="207"/>
    <cellStyle name="Accent6 5" xfId="208"/>
    <cellStyle name="Accent6 6" xfId="209"/>
    <cellStyle name="Accent6 7" xfId="210"/>
    <cellStyle name="Accent6 8" xfId="211"/>
    <cellStyle name="Accent6 9" xfId="212"/>
    <cellStyle name="Bad 2" xfId="213"/>
    <cellStyle name="Bad 3" xfId="1005"/>
    <cellStyle name="Calculation 2" xfId="214"/>
    <cellStyle name="Calculation 2 2" xfId="215"/>
    <cellStyle name="Calculation 2 3" xfId="216"/>
    <cellStyle name="Calculation 2 4" xfId="217"/>
    <cellStyle name="Calculation 3" xfId="218"/>
    <cellStyle name="Calculation 3 2" xfId="219"/>
    <cellStyle name="Calculation 3 3" xfId="220"/>
    <cellStyle name="Calculation 3 4" xfId="221"/>
    <cellStyle name="Calculation 4" xfId="222"/>
    <cellStyle name="Calculation 4 2" xfId="223"/>
    <cellStyle name="Calculation 4 3" xfId="224"/>
    <cellStyle name="Calculation 5" xfId="225"/>
    <cellStyle name="Calculation 6" xfId="226"/>
    <cellStyle name="Calculation 7" xfId="227"/>
    <cellStyle name="Calculation 8" xfId="228"/>
    <cellStyle name="Check Cell 2" xfId="229"/>
    <cellStyle name="Check Cell 3" xfId="1006"/>
    <cellStyle name="Comma 2" xfId="230"/>
    <cellStyle name="Comma 3" xfId="231"/>
    <cellStyle name="Comma 4" xfId="232"/>
    <cellStyle name="Currency 2" xfId="233"/>
    <cellStyle name="Currency 3" xfId="234"/>
    <cellStyle name="Emphasis 1" xfId="235"/>
    <cellStyle name="Emphasis 1 2" xfId="236"/>
    <cellStyle name="Emphasis 1 3" xfId="237"/>
    <cellStyle name="Emphasis 1 4" xfId="238"/>
    <cellStyle name="Emphasis 2" xfId="239"/>
    <cellStyle name="Emphasis 2 2" xfId="240"/>
    <cellStyle name="Emphasis 2 3" xfId="241"/>
    <cellStyle name="Emphasis 2 4" xfId="242"/>
    <cellStyle name="Emphasis 3" xfId="243"/>
    <cellStyle name="Emphasis 3 2" xfId="244"/>
    <cellStyle name="Emphasis 3 3" xfId="245"/>
    <cellStyle name="Emphasis 3 4" xfId="246"/>
    <cellStyle name="Good 2" xfId="247"/>
    <cellStyle name="Good 3" xfId="248"/>
    <cellStyle name="Good 4" xfId="1007"/>
    <cellStyle name="Heading 1 2" xfId="249"/>
    <cellStyle name="Heading 1 3" xfId="1008"/>
    <cellStyle name="Heading 2 2" xfId="250"/>
    <cellStyle name="Heading 2 3" xfId="1009"/>
    <cellStyle name="Heading 3 2" xfId="251"/>
    <cellStyle name="Heading 3 3" xfId="1010"/>
    <cellStyle name="Heading 4 2" xfId="252"/>
    <cellStyle name="Heading 4 3" xfId="1011"/>
    <cellStyle name="Input 2" xfId="253"/>
    <cellStyle name="Input 2 2" xfId="254"/>
    <cellStyle name="Input 2 3" xfId="255"/>
    <cellStyle name="Input 2 4" xfId="256"/>
    <cellStyle name="Input 3" xfId="257"/>
    <cellStyle name="Input 3 2" xfId="258"/>
    <cellStyle name="Input 3 3" xfId="259"/>
    <cellStyle name="Input 3 4" xfId="260"/>
    <cellStyle name="Input 4" xfId="261"/>
    <cellStyle name="Input 4 2" xfId="262"/>
    <cellStyle name="Input 4 3" xfId="263"/>
    <cellStyle name="Input 5" xfId="264"/>
    <cellStyle name="Input 6" xfId="265"/>
    <cellStyle name="Input 7" xfId="266"/>
    <cellStyle name="Input 8" xfId="267"/>
    <cellStyle name="Lien hypertexte 2" xfId="1015"/>
    <cellStyle name="Linked Cell 2" xfId="268"/>
    <cellStyle name="Linked Cell 3" xfId="1012"/>
    <cellStyle name="Milliers 2" xfId="269"/>
    <cellStyle name="Milliers 2 2" xfId="270"/>
    <cellStyle name="Neutral 2" xfId="271"/>
    <cellStyle name="Neutral 3" xfId="272"/>
    <cellStyle name="Neutral 4" xfId="1013"/>
    <cellStyle name="Normal" xfId="0" builtinId="0"/>
    <cellStyle name="Normal 2" xfId="2"/>
    <cellStyle name="Normal 3" xfId="273"/>
    <cellStyle name="Normal 35" xfId="1021"/>
    <cellStyle name="Normal 4" xfId="274"/>
    <cellStyle name="Normal 5" xfId="275"/>
    <cellStyle name="Normal 6" xfId="276"/>
    <cellStyle name="Normal 6 2" xfId="277"/>
    <cellStyle name="Normal 7" xfId="278"/>
    <cellStyle name="Normal 8" xfId="279"/>
    <cellStyle name="Normal 9" xfId="280"/>
    <cellStyle name="Note 2" xfId="281"/>
    <cellStyle name="Note 2 2" xfId="282"/>
    <cellStyle name="Note 2 3" xfId="283"/>
    <cellStyle name="Note 2 4" xfId="284"/>
    <cellStyle name="Note 3" xfId="285"/>
    <cellStyle name="Note 3 2" xfId="286"/>
    <cellStyle name="Note 3 3" xfId="287"/>
    <cellStyle name="Note 3 4" xfId="288"/>
    <cellStyle name="Note 4" xfId="289"/>
    <cellStyle name="Note 4 2" xfId="290"/>
    <cellStyle name="Note 4 3" xfId="291"/>
    <cellStyle name="Note 5" xfId="292"/>
    <cellStyle name="Note 6" xfId="293"/>
    <cellStyle name="Note 7" xfId="294"/>
    <cellStyle name="Note 8" xfId="295"/>
    <cellStyle name="Output 2" xfId="296"/>
    <cellStyle name="Output 2 2" xfId="297"/>
    <cellStyle name="Output 2 3" xfId="298"/>
    <cellStyle name="Output 2 4" xfId="299"/>
    <cellStyle name="Output 3" xfId="300"/>
    <cellStyle name="Output 3 2" xfId="301"/>
    <cellStyle name="Output 3 3" xfId="302"/>
    <cellStyle name="Output 4" xfId="303"/>
    <cellStyle name="Output 5" xfId="304"/>
    <cellStyle name="Output 6" xfId="305"/>
    <cellStyle name="Percent 2" xfId="306"/>
    <cellStyle name="Percent 3" xfId="307"/>
    <cellStyle name="Percent 4" xfId="308"/>
    <cellStyle name="Percent 5" xfId="309"/>
    <cellStyle name="Pourcentage" xfId="1" builtinId="5"/>
    <cellStyle name="Pourcentage 2" xfId="6"/>
    <cellStyle name="SAPBEXaggData" xfId="310"/>
    <cellStyle name="SAPBEXaggData 10" xfId="311"/>
    <cellStyle name="SAPBEXaggData 2" xfId="312"/>
    <cellStyle name="SAPBEXaggData 2 2" xfId="313"/>
    <cellStyle name="SAPBEXaggData 2 3" xfId="314"/>
    <cellStyle name="SAPBEXaggData 2 3 2" xfId="976"/>
    <cellStyle name="SAPBEXaggData 2 4" xfId="315"/>
    <cellStyle name="SAPBEXaggData 2 4 2" xfId="977"/>
    <cellStyle name="SAPBEXaggData 3" xfId="316"/>
    <cellStyle name="SAPBEXaggData 3 2" xfId="317"/>
    <cellStyle name="SAPBEXaggData 3 3" xfId="318"/>
    <cellStyle name="SAPBEXaggData 3 4" xfId="319"/>
    <cellStyle name="SAPBEXaggData 4" xfId="320"/>
    <cellStyle name="SAPBEXaggData 4 2" xfId="321"/>
    <cellStyle name="SAPBEXaggData 4 3" xfId="322"/>
    <cellStyle name="SAPBEXaggData 5" xfId="323"/>
    <cellStyle name="SAPBEXaggData 5 2" xfId="324"/>
    <cellStyle name="SAPBEXaggData 5 3" xfId="325"/>
    <cellStyle name="SAPBEXaggData 6" xfId="326"/>
    <cellStyle name="SAPBEXaggData 7" xfId="327"/>
    <cellStyle name="SAPBEXaggData 8" xfId="328"/>
    <cellStyle name="SAPBEXaggData 8 2" xfId="978"/>
    <cellStyle name="SAPBEXaggData 9" xfId="329"/>
    <cellStyle name="SAPBEXaggDataEmph" xfId="330"/>
    <cellStyle name="SAPBEXaggDataEmph 2" xfId="331"/>
    <cellStyle name="SAPBEXaggDataEmph 2 2" xfId="332"/>
    <cellStyle name="SAPBEXaggDataEmph 2 3" xfId="333"/>
    <cellStyle name="SAPBEXaggDataEmph 2 4" xfId="334"/>
    <cellStyle name="SAPBEXaggDataEmph 2 4 2" xfId="979"/>
    <cellStyle name="SAPBEXaggDataEmph 3" xfId="335"/>
    <cellStyle name="SAPBEXaggDataEmph 3 2" xfId="336"/>
    <cellStyle name="SAPBEXaggDataEmph 3 3" xfId="337"/>
    <cellStyle name="SAPBEXaggDataEmph 4" xfId="338"/>
    <cellStyle name="SAPBEXaggDataEmph 5" xfId="339"/>
    <cellStyle name="SAPBEXaggDataEmph 5 2" xfId="980"/>
    <cellStyle name="SAPBEXaggDataEmph 6" xfId="340"/>
    <cellStyle name="SAPBEXaggDataEmph 7" xfId="341"/>
    <cellStyle name="SAPBEXaggItem" xfId="342"/>
    <cellStyle name="SAPBEXaggItem 10" xfId="343"/>
    <cellStyle name="SAPBEXaggItem 2" xfId="344"/>
    <cellStyle name="SAPBEXaggItem 2 2" xfId="345"/>
    <cellStyle name="SAPBEXaggItem 2 3" xfId="346"/>
    <cellStyle name="SAPBEXaggItem 2 3 2" xfId="981"/>
    <cellStyle name="SAPBEXaggItem 2 4" xfId="347"/>
    <cellStyle name="SAPBEXaggItem 2 4 2" xfId="982"/>
    <cellStyle name="SAPBEXaggItem 3" xfId="348"/>
    <cellStyle name="SAPBEXaggItem 3 2" xfId="349"/>
    <cellStyle name="SAPBEXaggItem 3 3" xfId="350"/>
    <cellStyle name="SAPBEXaggItem 3 4" xfId="351"/>
    <cellStyle name="SAPBEXaggItem 4" xfId="352"/>
    <cellStyle name="SAPBEXaggItem 4 2" xfId="353"/>
    <cellStyle name="SAPBEXaggItem 4 3" xfId="354"/>
    <cellStyle name="SAPBEXaggItem 5" xfId="355"/>
    <cellStyle name="SAPBEXaggItem 5 2" xfId="356"/>
    <cellStyle name="SAPBEXaggItem 5 3" xfId="357"/>
    <cellStyle name="SAPBEXaggItem 6" xfId="358"/>
    <cellStyle name="SAPBEXaggItem 7" xfId="359"/>
    <cellStyle name="SAPBEXaggItem 8" xfId="360"/>
    <cellStyle name="SAPBEXaggItem 8 2" xfId="983"/>
    <cellStyle name="SAPBEXaggItem 9" xfId="361"/>
    <cellStyle name="SAPBEXaggItemX" xfId="362"/>
    <cellStyle name="SAPBEXaggItemX 2" xfId="363"/>
    <cellStyle name="SAPBEXaggItemX 2 2" xfId="364"/>
    <cellStyle name="SAPBEXaggItemX 2 3" xfId="365"/>
    <cellStyle name="SAPBEXaggItemX 2 4" xfId="366"/>
    <cellStyle name="SAPBEXaggItemX 3" xfId="367"/>
    <cellStyle name="SAPBEXaggItemX 3 2" xfId="368"/>
    <cellStyle name="SAPBEXaggItemX 3 3" xfId="369"/>
    <cellStyle name="SAPBEXaggItemX 4" xfId="370"/>
    <cellStyle name="SAPBEXaggItemX 4 2" xfId="371"/>
    <cellStyle name="SAPBEXaggItemX 4 3" xfId="372"/>
    <cellStyle name="SAPBEXaggItemX 5" xfId="373"/>
    <cellStyle name="SAPBEXaggItemX 6" xfId="374"/>
    <cellStyle name="SAPBEXaggItemX 7" xfId="375"/>
    <cellStyle name="SAPBEXaggItemX 8" xfId="376"/>
    <cellStyle name="SAPBEXchaText" xfId="3"/>
    <cellStyle name="SAPBEXchaText 10" xfId="377"/>
    <cellStyle name="SAPBEXchaText 11" xfId="997"/>
    <cellStyle name="SAPBEXchaText 12" xfId="1016"/>
    <cellStyle name="SAPBEXchaText 13" xfId="1019"/>
    <cellStyle name="SAPBEXchaText 2" xfId="378"/>
    <cellStyle name="SAPBEXchaText 2 2" xfId="379"/>
    <cellStyle name="SAPBEXchaText 2 3" xfId="380"/>
    <cellStyle name="SAPBEXchaText 2 3 2" xfId="984"/>
    <cellStyle name="SAPBEXchaText 2 4" xfId="381"/>
    <cellStyle name="SAPBEXchaText 3" xfId="382"/>
    <cellStyle name="SAPBEXchaText 3 2" xfId="383"/>
    <cellStyle name="SAPBEXchaText 3 3" xfId="384"/>
    <cellStyle name="SAPBEXchaText 3 4" xfId="385"/>
    <cellStyle name="SAPBEXchaText 4" xfId="386"/>
    <cellStyle name="SAPBEXchaText 4 2" xfId="387"/>
    <cellStyle name="SAPBEXchaText 4 3" xfId="388"/>
    <cellStyle name="SAPBEXchaText 5" xfId="389"/>
    <cellStyle name="SAPBEXchaText 5 2" xfId="390"/>
    <cellStyle name="SAPBEXchaText 5 3" xfId="391"/>
    <cellStyle name="SAPBEXchaText 6" xfId="392"/>
    <cellStyle name="SAPBEXchaText 7" xfId="393"/>
    <cellStyle name="SAPBEXchaText 7 2" xfId="985"/>
    <cellStyle name="SAPBEXchaText 8" xfId="394"/>
    <cellStyle name="SAPBEXchaText 8 2" xfId="986"/>
    <cellStyle name="SAPBEXchaText 9" xfId="395"/>
    <cellStyle name="SAPBEXexcBad7" xfId="396"/>
    <cellStyle name="SAPBEXexcBad7 10" xfId="397"/>
    <cellStyle name="SAPBEXexcBad7 2" xfId="398"/>
    <cellStyle name="SAPBEXexcBad7 2 2" xfId="399"/>
    <cellStyle name="SAPBEXexcBad7 2 3" xfId="400"/>
    <cellStyle name="SAPBEXexcBad7 2 4" xfId="401"/>
    <cellStyle name="SAPBEXexcBad7 3" xfId="402"/>
    <cellStyle name="SAPBEXexcBad7 3 2" xfId="403"/>
    <cellStyle name="SAPBEXexcBad7 3 3" xfId="404"/>
    <cellStyle name="SAPBEXexcBad7 3 4" xfId="405"/>
    <cellStyle name="SAPBEXexcBad7 4" xfId="406"/>
    <cellStyle name="SAPBEXexcBad7 4 2" xfId="407"/>
    <cellStyle name="SAPBEXexcBad7 4 3" xfId="408"/>
    <cellStyle name="SAPBEXexcBad7 5" xfId="409"/>
    <cellStyle name="SAPBEXexcBad7 5 2" xfId="410"/>
    <cellStyle name="SAPBEXexcBad7 5 3" xfId="411"/>
    <cellStyle name="SAPBEXexcBad7 6" xfId="412"/>
    <cellStyle name="SAPBEXexcBad7 7" xfId="413"/>
    <cellStyle name="SAPBEXexcBad7 8" xfId="414"/>
    <cellStyle name="SAPBEXexcBad7 9" xfId="415"/>
    <cellStyle name="SAPBEXexcBad8" xfId="416"/>
    <cellStyle name="SAPBEXexcBad8 10" xfId="417"/>
    <cellStyle name="SAPBEXexcBad8 2" xfId="418"/>
    <cellStyle name="SAPBEXexcBad8 2 2" xfId="419"/>
    <cellStyle name="SAPBEXexcBad8 2 3" xfId="420"/>
    <cellStyle name="SAPBEXexcBad8 2 4" xfId="421"/>
    <cellStyle name="SAPBEXexcBad8 3" xfId="422"/>
    <cellStyle name="SAPBEXexcBad8 3 2" xfId="423"/>
    <cellStyle name="SAPBEXexcBad8 3 3" xfId="424"/>
    <cellStyle name="SAPBEXexcBad8 3 4" xfId="425"/>
    <cellStyle name="SAPBEXexcBad8 4" xfId="426"/>
    <cellStyle name="SAPBEXexcBad8 4 2" xfId="427"/>
    <cellStyle name="SAPBEXexcBad8 4 3" xfId="428"/>
    <cellStyle name="SAPBEXexcBad8 5" xfId="429"/>
    <cellStyle name="SAPBEXexcBad8 5 2" xfId="430"/>
    <cellStyle name="SAPBEXexcBad8 5 3" xfId="431"/>
    <cellStyle name="SAPBEXexcBad8 6" xfId="432"/>
    <cellStyle name="SAPBEXexcBad8 7" xfId="433"/>
    <cellStyle name="SAPBEXexcBad8 8" xfId="434"/>
    <cellStyle name="SAPBEXexcBad8 9" xfId="435"/>
    <cellStyle name="SAPBEXexcBad9" xfId="436"/>
    <cellStyle name="SAPBEXexcBad9 2" xfId="437"/>
    <cellStyle name="SAPBEXexcBad9 2 2" xfId="438"/>
    <cellStyle name="SAPBEXexcBad9 2 3" xfId="439"/>
    <cellStyle name="SAPBEXexcBad9 2 4" xfId="440"/>
    <cellStyle name="SAPBEXexcBad9 3" xfId="441"/>
    <cellStyle name="SAPBEXexcBad9 3 2" xfId="442"/>
    <cellStyle name="SAPBEXexcBad9 3 3" xfId="443"/>
    <cellStyle name="SAPBEXexcBad9 4" xfId="444"/>
    <cellStyle name="SAPBEXexcBad9 4 2" xfId="445"/>
    <cellStyle name="SAPBEXexcBad9 4 3" xfId="446"/>
    <cellStyle name="SAPBEXexcBad9 5" xfId="447"/>
    <cellStyle name="SAPBEXexcBad9 6" xfId="448"/>
    <cellStyle name="SAPBEXexcBad9 7" xfId="449"/>
    <cellStyle name="SAPBEXexcBad9 8" xfId="450"/>
    <cellStyle name="SAPBEXexcCritical4" xfId="451"/>
    <cellStyle name="SAPBEXexcCritical4 10" xfId="452"/>
    <cellStyle name="SAPBEXexcCritical4 2" xfId="453"/>
    <cellStyle name="SAPBEXexcCritical4 2 2" xfId="454"/>
    <cellStyle name="SAPBEXexcCritical4 2 3" xfId="455"/>
    <cellStyle name="SAPBEXexcCritical4 2 4" xfId="456"/>
    <cellStyle name="SAPBEXexcCritical4 3" xfId="457"/>
    <cellStyle name="SAPBEXexcCritical4 3 2" xfId="458"/>
    <cellStyle name="SAPBEXexcCritical4 3 3" xfId="459"/>
    <cellStyle name="SAPBEXexcCritical4 3 4" xfId="460"/>
    <cellStyle name="SAPBEXexcCritical4 4" xfId="461"/>
    <cellStyle name="SAPBEXexcCritical4 4 2" xfId="462"/>
    <cellStyle name="SAPBEXexcCritical4 4 3" xfId="463"/>
    <cellStyle name="SAPBEXexcCritical4 5" xfId="464"/>
    <cellStyle name="SAPBEXexcCritical4 5 2" xfId="465"/>
    <cellStyle name="SAPBEXexcCritical4 5 3" xfId="466"/>
    <cellStyle name="SAPBEXexcCritical4 6" xfId="467"/>
    <cellStyle name="SAPBEXexcCritical4 7" xfId="468"/>
    <cellStyle name="SAPBEXexcCritical4 8" xfId="469"/>
    <cellStyle name="SAPBEXexcCritical4 9" xfId="470"/>
    <cellStyle name="SAPBEXexcCritical5" xfId="471"/>
    <cellStyle name="SAPBEXexcCritical5 10" xfId="472"/>
    <cellStyle name="SAPBEXexcCritical5 2" xfId="473"/>
    <cellStyle name="SAPBEXexcCritical5 2 2" xfId="474"/>
    <cellStyle name="SAPBEXexcCritical5 2 3" xfId="475"/>
    <cellStyle name="SAPBEXexcCritical5 2 4" xfId="476"/>
    <cellStyle name="SAPBEXexcCritical5 3" xfId="477"/>
    <cellStyle name="SAPBEXexcCritical5 3 2" xfId="478"/>
    <cellStyle name="SAPBEXexcCritical5 3 3" xfId="479"/>
    <cellStyle name="SAPBEXexcCritical5 3 4" xfId="480"/>
    <cellStyle name="SAPBEXexcCritical5 4" xfId="481"/>
    <cellStyle name="SAPBEXexcCritical5 4 2" xfId="482"/>
    <cellStyle name="SAPBEXexcCritical5 4 3" xfId="483"/>
    <cellStyle name="SAPBEXexcCritical5 5" xfId="484"/>
    <cellStyle name="SAPBEXexcCritical5 5 2" xfId="485"/>
    <cellStyle name="SAPBEXexcCritical5 5 3" xfId="486"/>
    <cellStyle name="SAPBEXexcCritical5 6" xfId="487"/>
    <cellStyle name="SAPBEXexcCritical5 7" xfId="488"/>
    <cellStyle name="SAPBEXexcCritical5 8" xfId="489"/>
    <cellStyle name="SAPBEXexcCritical5 9" xfId="490"/>
    <cellStyle name="SAPBEXexcCritical6" xfId="491"/>
    <cellStyle name="SAPBEXexcCritical6 10" xfId="492"/>
    <cellStyle name="SAPBEXexcCritical6 2" xfId="493"/>
    <cellStyle name="SAPBEXexcCritical6 2 2" xfId="494"/>
    <cellStyle name="SAPBEXexcCritical6 2 3" xfId="495"/>
    <cellStyle name="SAPBEXexcCritical6 2 4" xfId="496"/>
    <cellStyle name="SAPBEXexcCritical6 3" xfId="497"/>
    <cellStyle name="SAPBEXexcCritical6 3 2" xfId="498"/>
    <cellStyle name="SAPBEXexcCritical6 3 3" xfId="499"/>
    <cellStyle name="SAPBEXexcCritical6 3 4" xfId="500"/>
    <cellStyle name="SAPBEXexcCritical6 4" xfId="501"/>
    <cellStyle name="SAPBEXexcCritical6 4 2" xfId="502"/>
    <cellStyle name="SAPBEXexcCritical6 4 3" xfId="503"/>
    <cellStyle name="SAPBEXexcCritical6 5" xfId="504"/>
    <cellStyle name="SAPBEXexcCritical6 5 2" xfId="505"/>
    <cellStyle name="SAPBEXexcCritical6 5 3" xfId="506"/>
    <cellStyle name="SAPBEXexcCritical6 6" xfId="507"/>
    <cellStyle name="SAPBEXexcCritical6 7" xfId="508"/>
    <cellStyle name="SAPBEXexcCritical6 8" xfId="509"/>
    <cellStyle name="SAPBEXexcCritical6 9" xfId="510"/>
    <cellStyle name="SAPBEXexcGood1" xfId="511"/>
    <cellStyle name="SAPBEXexcGood1 10" xfId="512"/>
    <cellStyle name="SAPBEXexcGood1 2" xfId="513"/>
    <cellStyle name="SAPBEXexcGood1 2 2" xfId="514"/>
    <cellStyle name="SAPBEXexcGood1 2 3" xfId="515"/>
    <cellStyle name="SAPBEXexcGood1 2 4" xfId="516"/>
    <cellStyle name="SAPBEXexcGood1 3" xfId="517"/>
    <cellStyle name="SAPBEXexcGood1 3 2" xfId="518"/>
    <cellStyle name="SAPBEXexcGood1 3 3" xfId="519"/>
    <cellStyle name="SAPBEXexcGood1 3 4" xfId="520"/>
    <cellStyle name="SAPBEXexcGood1 4" xfId="521"/>
    <cellStyle name="SAPBEXexcGood1 4 2" xfId="522"/>
    <cellStyle name="SAPBEXexcGood1 4 3" xfId="523"/>
    <cellStyle name="SAPBEXexcGood1 5" xfId="524"/>
    <cellStyle name="SAPBEXexcGood1 5 2" xfId="525"/>
    <cellStyle name="SAPBEXexcGood1 5 3" xfId="526"/>
    <cellStyle name="SAPBEXexcGood1 6" xfId="527"/>
    <cellStyle name="SAPBEXexcGood1 7" xfId="528"/>
    <cellStyle name="SAPBEXexcGood1 8" xfId="529"/>
    <cellStyle name="SAPBEXexcGood1 9" xfId="530"/>
    <cellStyle name="SAPBEXexcGood2" xfId="531"/>
    <cellStyle name="SAPBEXexcGood2 10" xfId="532"/>
    <cellStyle name="SAPBEXexcGood2 2" xfId="533"/>
    <cellStyle name="SAPBEXexcGood2 2 2" xfId="534"/>
    <cellStyle name="SAPBEXexcGood2 2 3" xfId="535"/>
    <cellStyle name="SAPBEXexcGood2 2 4" xfId="536"/>
    <cellStyle name="SAPBEXexcGood2 3" xfId="537"/>
    <cellStyle name="SAPBEXexcGood2 3 2" xfId="538"/>
    <cellStyle name="SAPBEXexcGood2 3 3" xfId="539"/>
    <cellStyle name="SAPBEXexcGood2 3 4" xfId="540"/>
    <cellStyle name="SAPBEXexcGood2 4" xfId="541"/>
    <cellStyle name="SAPBEXexcGood2 4 2" xfId="542"/>
    <cellStyle name="SAPBEXexcGood2 4 3" xfId="543"/>
    <cellStyle name="SAPBEXexcGood2 5" xfId="544"/>
    <cellStyle name="SAPBEXexcGood2 5 2" xfId="545"/>
    <cellStyle name="SAPBEXexcGood2 5 3" xfId="546"/>
    <cellStyle name="SAPBEXexcGood2 6" xfId="547"/>
    <cellStyle name="SAPBEXexcGood2 7" xfId="548"/>
    <cellStyle name="SAPBEXexcGood2 8" xfId="549"/>
    <cellStyle name="SAPBEXexcGood2 9" xfId="550"/>
    <cellStyle name="SAPBEXexcGood3" xfId="551"/>
    <cellStyle name="SAPBEXexcGood3 10" xfId="552"/>
    <cellStyle name="SAPBEXexcGood3 2" xfId="553"/>
    <cellStyle name="SAPBEXexcGood3 2 2" xfId="554"/>
    <cellStyle name="SAPBEXexcGood3 2 3" xfId="555"/>
    <cellStyle name="SAPBEXexcGood3 2 4" xfId="556"/>
    <cellStyle name="SAPBEXexcGood3 3" xfId="557"/>
    <cellStyle name="SAPBEXexcGood3 3 2" xfId="558"/>
    <cellStyle name="SAPBEXexcGood3 3 3" xfId="559"/>
    <cellStyle name="SAPBEXexcGood3 3 4" xfId="560"/>
    <cellStyle name="SAPBEXexcGood3 4" xfId="561"/>
    <cellStyle name="SAPBEXexcGood3 4 2" xfId="562"/>
    <cellStyle name="SAPBEXexcGood3 4 3" xfId="563"/>
    <cellStyle name="SAPBEXexcGood3 5" xfId="564"/>
    <cellStyle name="SAPBEXexcGood3 5 2" xfId="565"/>
    <cellStyle name="SAPBEXexcGood3 5 3" xfId="566"/>
    <cellStyle name="SAPBEXexcGood3 6" xfId="567"/>
    <cellStyle name="SAPBEXexcGood3 7" xfId="568"/>
    <cellStyle name="SAPBEXexcGood3 8" xfId="569"/>
    <cellStyle name="SAPBEXexcGood3 9" xfId="570"/>
    <cellStyle name="SAPBEXfilterDrill" xfId="571"/>
    <cellStyle name="SAPBEXfilterDrill 2" xfId="572"/>
    <cellStyle name="SAPBEXfilterDrill 2 2" xfId="573"/>
    <cellStyle name="SAPBEXfilterDrill 2 3" xfId="574"/>
    <cellStyle name="SAPBEXfilterDrill 2 4" xfId="575"/>
    <cellStyle name="SAPBEXfilterDrill 3" xfId="576"/>
    <cellStyle name="SAPBEXfilterDrill 3 2" xfId="577"/>
    <cellStyle name="SAPBEXfilterDrill 3 3" xfId="578"/>
    <cellStyle name="SAPBEXfilterDrill 4" xfId="579"/>
    <cellStyle name="SAPBEXfilterDrill 4 2" xfId="580"/>
    <cellStyle name="SAPBEXfilterDrill 4 3" xfId="581"/>
    <cellStyle name="SAPBEXfilterDrill 5" xfId="582"/>
    <cellStyle name="SAPBEXfilterDrill 6" xfId="583"/>
    <cellStyle name="SAPBEXfilterDrill 7" xfId="584"/>
    <cellStyle name="SAPBEXfilterDrill 8" xfId="585"/>
    <cellStyle name="SAPBEXfilterItem" xfId="586"/>
    <cellStyle name="SAPBEXfilterItem 2" xfId="587"/>
    <cellStyle name="SAPBEXfilterItem 2 2" xfId="588"/>
    <cellStyle name="SAPBEXfilterItem 2 3" xfId="589"/>
    <cellStyle name="SAPBEXfilterItem 3" xfId="590"/>
    <cellStyle name="SAPBEXfilterItem 4" xfId="591"/>
    <cellStyle name="SAPBEXfilterItem 5" xfId="592"/>
    <cellStyle name="SAPBEXfilterText" xfId="593"/>
    <cellStyle name="SAPBEXfilterText 2" xfId="594"/>
    <cellStyle name="SAPBEXfilterText 2 2" xfId="595"/>
    <cellStyle name="SAPBEXfilterText 2 3" xfId="596"/>
    <cellStyle name="SAPBEXfilterText 3" xfId="597"/>
    <cellStyle name="SAPBEXfilterText 4" xfId="598"/>
    <cellStyle name="SAPBEXfilterText 5" xfId="599"/>
    <cellStyle name="SAPBEXformats" xfId="600"/>
    <cellStyle name="SAPBEXformats 10" xfId="601"/>
    <cellStyle name="SAPBEXformats 2" xfId="602"/>
    <cellStyle name="SAPBEXformats 2 2" xfId="603"/>
    <cellStyle name="SAPBEXformats 2 3" xfId="604"/>
    <cellStyle name="SAPBEXformats 2 4" xfId="605"/>
    <cellStyle name="SAPBEXformats 3" xfId="606"/>
    <cellStyle name="SAPBEXformats 3 2" xfId="607"/>
    <cellStyle name="SAPBEXformats 3 3" xfId="608"/>
    <cellStyle name="SAPBEXformats 3 4" xfId="609"/>
    <cellStyle name="SAPBEXformats 4" xfId="610"/>
    <cellStyle name="SAPBEXformats 4 2" xfId="611"/>
    <cellStyle name="SAPBEXformats 4 3" xfId="612"/>
    <cellStyle name="SAPBEXformats 5" xfId="613"/>
    <cellStyle name="SAPBEXformats 5 2" xfId="614"/>
    <cellStyle name="SAPBEXformats 5 3" xfId="615"/>
    <cellStyle name="SAPBEXformats 6" xfId="616"/>
    <cellStyle name="SAPBEXformats 7" xfId="617"/>
    <cellStyle name="SAPBEXformats 8" xfId="618"/>
    <cellStyle name="SAPBEXformats 9" xfId="619"/>
    <cellStyle name="SAPBEXheaderItem" xfId="620"/>
    <cellStyle name="SAPBEXheaderItem 2" xfId="621"/>
    <cellStyle name="SAPBEXheaderItem 2 2" xfId="622"/>
    <cellStyle name="SAPBEXheaderItem 2 3" xfId="623"/>
    <cellStyle name="SAPBEXheaderItem 2 4" xfId="624"/>
    <cellStyle name="SAPBEXheaderItem 3" xfId="625"/>
    <cellStyle name="SAPBEXheaderItem 3 2" xfId="626"/>
    <cellStyle name="SAPBEXheaderItem 3 3" xfId="627"/>
    <cellStyle name="SAPBEXheaderItem 4" xfId="628"/>
    <cellStyle name="SAPBEXheaderItem 4 2" xfId="629"/>
    <cellStyle name="SAPBEXheaderItem 4 3" xfId="630"/>
    <cellStyle name="SAPBEXheaderItem 5" xfId="631"/>
    <cellStyle name="SAPBEXheaderItem 6" xfId="632"/>
    <cellStyle name="SAPBEXheaderItem 7" xfId="633"/>
    <cellStyle name="SAPBEXheaderItem 8" xfId="634"/>
    <cellStyle name="SAPBEXheaderText" xfId="635"/>
    <cellStyle name="SAPBEXheaderText 2" xfId="636"/>
    <cellStyle name="SAPBEXheaderText 2 2" xfId="637"/>
    <cellStyle name="SAPBEXheaderText 2 3" xfId="638"/>
    <cellStyle name="SAPBEXheaderText 2 4" xfId="639"/>
    <cellStyle name="SAPBEXheaderText 3" xfId="640"/>
    <cellStyle name="SAPBEXheaderText 3 2" xfId="641"/>
    <cellStyle name="SAPBEXheaderText 3 3" xfId="642"/>
    <cellStyle name="SAPBEXheaderText 4" xfId="643"/>
    <cellStyle name="SAPBEXheaderText 4 2" xfId="644"/>
    <cellStyle name="SAPBEXheaderText 4 3" xfId="645"/>
    <cellStyle name="SAPBEXheaderText 5" xfId="646"/>
    <cellStyle name="SAPBEXheaderText 6" xfId="647"/>
    <cellStyle name="SAPBEXheaderText 7" xfId="648"/>
    <cellStyle name="SAPBEXheaderText 8" xfId="649"/>
    <cellStyle name="SAPBEXHLevel0" xfId="650"/>
    <cellStyle name="SAPBEXHLevel0 10" xfId="651"/>
    <cellStyle name="SAPBEXHLevel0 11" xfId="652"/>
    <cellStyle name="SAPBEXHLevel0 12" xfId="998"/>
    <cellStyle name="SAPBEXHLevel0 2" xfId="653"/>
    <cellStyle name="SAPBEXHLevel0 2 2" xfId="654"/>
    <cellStyle name="SAPBEXHLevel0 2 3" xfId="655"/>
    <cellStyle name="SAPBEXHLevel0 2 4" xfId="656"/>
    <cellStyle name="SAPBEXHLevel0 3" xfId="657"/>
    <cellStyle name="SAPBEXHLevel0 3 2" xfId="658"/>
    <cellStyle name="SAPBEXHLevel0 3 3" xfId="659"/>
    <cellStyle name="SAPBEXHLevel0 3 4" xfId="660"/>
    <cellStyle name="SAPBEXHLevel0 4" xfId="661"/>
    <cellStyle name="SAPBEXHLevel0 4 2" xfId="662"/>
    <cellStyle name="SAPBEXHLevel0 4 3" xfId="663"/>
    <cellStyle name="SAPBEXHLevel0 4 4" xfId="664"/>
    <cellStyle name="SAPBEXHLevel0 5" xfId="665"/>
    <cellStyle name="SAPBEXHLevel0 5 2" xfId="666"/>
    <cellStyle name="SAPBEXHLevel0 5 3" xfId="667"/>
    <cellStyle name="SAPBEXHLevel0 6" xfId="668"/>
    <cellStyle name="SAPBEXHLevel0 6 2" xfId="669"/>
    <cellStyle name="SAPBEXHLevel0 6 3" xfId="670"/>
    <cellStyle name="SAPBEXHLevel0 7" xfId="671"/>
    <cellStyle name="SAPBEXHLevel0 7 2" xfId="1002"/>
    <cellStyle name="SAPBEXHLevel0 8" xfId="672"/>
    <cellStyle name="SAPBEXHLevel0 9" xfId="673"/>
    <cellStyle name="SAPBEXHLevel0X" xfId="674"/>
    <cellStyle name="SAPBEXHLevel0X 2" xfId="675"/>
    <cellStyle name="SAPBEXHLevel0X 2 2" xfId="676"/>
    <cellStyle name="SAPBEXHLevel0X 2 3" xfId="677"/>
    <cellStyle name="SAPBEXHLevel0X 3" xfId="678"/>
    <cellStyle name="SAPBEXHLevel0X 4" xfId="679"/>
    <cellStyle name="SAPBEXHLevel0X 5" xfId="680"/>
    <cellStyle name="SAPBEXHLevel1" xfId="681"/>
    <cellStyle name="SAPBEXHLevel1 10" xfId="682"/>
    <cellStyle name="SAPBEXHLevel1 11" xfId="683"/>
    <cellStyle name="SAPBEXHLevel1 2" xfId="684"/>
    <cellStyle name="SAPBEXHLevel1 2 2" xfId="685"/>
    <cellStyle name="SAPBEXHLevel1 2 3" xfId="686"/>
    <cellStyle name="SAPBEXHLevel1 2 4" xfId="687"/>
    <cellStyle name="SAPBEXHLevel1 3" xfId="688"/>
    <cellStyle name="SAPBEXHLevel1 3 2" xfId="689"/>
    <cellStyle name="SAPBEXHLevel1 3 3" xfId="690"/>
    <cellStyle name="SAPBEXHLevel1 3 4" xfId="691"/>
    <cellStyle name="SAPBEXHLevel1 4" xfId="692"/>
    <cellStyle name="SAPBEXHLevel1 4 2" xfId="693"/>
    <cellStyle name="SAPBEXHLevel1 4 3" xfId="694"/>
    <cellStyle name="SAPBEXHLevel1 4 4" xfId="695"/>
    <cellStyle name="SAPBEXHLevel1 5" xfId="696"/>
    <cellStyle name="SAPBEXHLevel1 5 2" xfId="697"/>
    <cellStyle name="SAPBEXHLevel1 5 3" xfId="698"/>
    <cellStyle name="SAPBEXHLevel1 6" xfId="699"/>
    <cellStyle name="SAPBEXHLevel1 6 2" xfId="700"/>
    <cellStyle name="SAPBEXHLevel1 6 3" xfId="701"/>
    <cellStyle name="SAPBEXHLevel1 7" xfId="702"/>
    <cellStyle name="SAPBEXHLevel1 8" xfId="703"/>
    <cellStyle name="SAPBEXHLevel1 9" xfId="704"/>
    <cellStyle name="SAPBEXHLevel1X" xfId="705"/>
    <cellStyle name="SAPBEXHLevel1X 2" xfId="706"/>
    <cellStyle name="SAPBEXHLevel1X 2 2" xfId="707"/>
    <cellStyle name="SAPBEXHLevel1X 2 3" xfId="708"/>
    <cellStyle name="SAPBEXHLevel1X 2 4" xfId="709"/>
    <cellStyle name="SAPBEXHLevel1X 3" xfId="710"/>
    <cellStyle name="SAPBEXHLevel1X 3 2" xfId="711"/>
    <cellStyle name="SAPBEXHLevel1X 3 3" xfId="712"/>
    <cellStyle name="SAPBEXHLevel1X 4" xfId="713"/>
    <cellStyle name="SAPBEXHLevel1X 4 2" xfId="714"/>
    <cellStyle name="SAPBEXHLevel1X 4 3" xfId="715"/>
    <cellStyle name="SAPBEXHLevel1X 5" xfId="716"/>
    <cellStyle name="SAPBEXHLevel1X 6" xfId="717"/>
    <cellStyle name="SAPBEXHLevel1X 7" xfId="718"/>
    <cellStyle name="SAPBEXHLevel1X 8" xfId="719"/>
    <cellStyle name="SAPBEXHLevel2" xfId="720"/>
    <cellStyle name="SAPBEXHLevel2 10" xfId="721"/>
    <cellStyle name="SAPBEXHLevel2 11" xfId="722"/>
    <cellStyle name="SAPBEXHLevel2 2" xfId="723"/>
    <cellStyle name="SAPBEXHLevel2 2 2" xfId="724"/>
    <cellStyle name="SAPBEXHLevel2 2 3" xfId="725"/>
    <cellStyle name="SAPBEXHLevel2 2 4" xfId="726"/>
    <cellStyle name="SAPBEXHLevel2 3" xfId="727"/>
    <cellStyle name="SAPBEXHLevel2 3 2" xfId="728"/>
    <cellStyle name="SAPBEXHLevel2 3 3" xfId="729"/>
    <cellStyle name="SAPBEXHLevel2 3 4" xfId="730"/>
    <cellStyle name="SAPBEXHLevel2 4" xfId="731"/>
    <cellStyle name="SAPBEXHLevel2 4 2" xfId="732"/>
    <cellStyle name="SAPBEXHLevel2 4 3" xfId="733"/>
    <cellStyle name="SAPBEXHLevel2 4 4" xfId="734"/>
    <cellStyle name="SAPBEXHLevel2 5" xfId="735"/>
    <cellStyle name="SAPBEXHLevel2 5 2" xfId="736"/>
    <cellStyle name="SAPBEXHLevel2 5 3" xfId="737"/>
    <cellStyle name="SAPBEXHLevel2 6" xfId="738"/>
    <cellStyle name="SAPBEXHLevel2 6 2" xfId="739"/>
    <cellStyle name="SAPBEXHLevel2 6 3" xfId="740"/>
    <cellStyle name="SAPBEXHLevel2 7" xfId="741"/>
    <cellStyle name="SAPBEXHLevel2 8" xfId="742"/>
    <cellStyle name="SAPBEXHLevel2 9" xfId="743"/>
    <cellStyle name="SAPBEXHLevel2X" xfId="744"/>
    <cellStyle name="SAPBEXHLevel2X 2" xfId="745"/>
    <cellStyle name="SAPBEXHLevel2X 2 2" xfId="746"/>
    <cellStyle name="SAPBEXHLevel2X 2 3" xfId="747"/>
    <cellStyle name="SAPBEXHLevel2X 2 4" xfId="748"/>
    <cellStyle name="SAPBEXHLevel2X 3" xfId="749"/>
    <cellStyle name="SAPBEXHLevel2X 3 2" xfId="750"/>
    <cellStyle name="SAPBEXHLevel2X 3 3" xfId="751"/>
    <cellStyle name="SAPBEXHLevel2X 4" xfId="752"/>
    <cellStyle name="SAPBEXHLevel2X 4 2" xfId="753"/>
    <cellStyle name="SAPBEXHLevel2X 4 3" xfId="754"/>
    <cellStyle name="SAPBEXHLevel2X 5" xfId="755"/>
    <cellStyle name="SAPBEXHLevel2X 6" xfId="756"/>
    <cellStyle name="SAPBEXHLevel2X 7" xfId="757"/>
    <cellStyle name="SAPBEXHLevel2X 8" xfId="758"/>
    <cellStyle name="SAPBEXHLevel3" xfId="759"/>
    <cellStyle name="SAPBEXHLevel3 10" xfId="760"/>
    <cellStyle name="SAPBEXHLevel3 11" xfId="761"/>
    <cellStyle name="SAPBEXHLevel3 2" xfId="762"/>
    <cellStyle name="SAPBEXHLevel3 2 2" xfId="763"/>
    <cellStyle name="SAPBEXHLevel3 2 3" xfId="764"/>
    <cellStyle name="SAPBEXHLevel3 2 4" xfId="765"/>
    <cellStyle name="SAPBEXHLevel3 3" xfId="766"/>
    <cellStyle name="SAPBEXHLevel3 3 2" xfId="767"/>
    <cellStyle name="SAPBEXHLevel3 3 3" xfId="768"/>
    <cellStyle name="SAPBEXHLevel3 3 4" xfId="769"/>
    <cellStyle name="SAPBEXHLevel3 4" xfId="770"/>
    <cellStyle name="SAPBEXHLevel3 4 2" xfId="771"/>
    <cellStyle name="SAPBEXHLevel3 4 3" xfId="772"/>
    <cellStyle name="SAPBEXHLevel3 4 4" xfId="773"/>
    <cellStyle name="SAPBEXHLevel3 5" xfId="774"/>
    <cellStyle name="SAPBEXHLevel3 5 2" xfId="775"/>
    <cellStyle name="SAPBEXHLevel3 5 3" xfId="776"/>
    <cellStyle name="SAPBEXHLevel3 6" xfId="777"/>
    <cellStyle name="SAPBEXHLevel3 6 2" xfId="778"/>
    <cellStyle name="SAPBEXHLevel3 6 3" xfId="779"/>
    <cellStyle name="SAPBEXHLevel3 7" xfId="780"/>
    <cellStyle name="SAPBEXHLevel3 8" xfId="781"/>
    <cellStyle name="SAPBEXHLevel3 9" xfId="782"/>
    <cellStyle name="SAPBEXHLevel3X" xfId="783"/>
    <cellStyle name="SAPBEXHLevel3X 2" xfId="784"/>
    <cellStyle name="SAPBEXHLevel3X 2 2" xfId="785"/>
    <cellStyle name="SAPBEXHLevel3X 2 3" xfId="786"/>
    <cellStyle name="SAPBEXHLevel3X 2 4" xfId="787"/>
    <cellStyle name="SAPBEXHLevel3X 3" xfId="788"/>
    <cellStyle name="SAPBEXHLevel3X 3 2" xfId="789"/>
    <cellStyle name="SAPBEXHLevel3X 3 3" xfId="790"/>
    <cellStyle name="SAPBEXHLevel3X 4" xfId="791"/>
    <cellStyle name="SAPBEXHLevel3X 4 2" xfId="792"/>
    <cellStyle name="SAPBEXHLevel3X 4 3" xfId="793"/>
    <cellStyle name="SAPBEXHLevel3X 5" xfId="794"/>
    <cellStyle name="SAPBEXHLevel3X 6" xfId="795"/>
    <cellStyle name="SAPBEXHLevel3X 7" xfId="796"/>
    <cellStyle name="SAPBEXHLevel3X 8" xfId="797"/>
    <cellStyle name="SAPBEXinputData" xfId="798"/>
    <cellStyle name="SAPBEXinputData 2" xfId="799"/>
    <cellStyle name="SAPBEXinputData 2 2" xfId="800"/>
    <cellStyle name="SAPBEXinputData 2 2 2" xfId="801"/>
    <cellStyle name="SAPBEXinputData 2 3" xfId="802"/>
    <cellStyle name="SAPBEXinputData 3" xfId="803"/>
    <cellStyle name="SAPBEXinputData 3 2" xfId="804"/>
    <cellStyle name="SAPBEXinputData 4" xfId="805"/>
    <cellStyle name="SAPBEXinputData 4 2" xfId="806"/>
    <cellStyle name="SAPBEXinputData 5" xfId="807"/>
    <cellStyle name="SAPBEXinputData 6" xfId="808"/>
    <cellStyle name="SAPBEXItemHeader" xfId="809"/>
    <cellStyle name="SAPBEXItemHeader 2" xfId="810"/>
    <cellStyle name="SAPBEXItemHeader 2 2" xfId="811"/>
    <cellStyle name="SAPBEXItemHeader 2 3" xfId="812"/>
    <cellStyle name="SAPBEXItemHeader 3" xfId="813"/>
    <cellStyle name="SAPBEXItemHeader 4" xfId="814"/>
    <cellStyle name="SAPBEXItemHeader 5" xfId="815"/>
    <cellStyle name="SAPBEXresData" xfId="816"/>
    <cellStyle name="SAPBEXresData 2" xfId="817"/>
    <cellStyle name="SAPBEXresData 2 2" xfId="818"/>
    <cellStyle name="SAPBEXresData 2 3" xfId="819"/>
    <cellStyle name="SAPBEXresData 3" xfId="820"/>
    <cellStyle name="SAPBEXresData 4" xfId="821"/>
    <cellStyle name="SAPBEXresData 5" xfId="822"/>
    <cellStyle name="SAPBEXresDataEmph" xfId="823"/>
    <cellStyle name="SAPBEXresDataEmph 2" xfId="824"/>
    <cellStyle name="SAPBEXresDataEmph 2 2" xfId="825"/>
    <cellStyle name="SAPBEXresDataEmph 2 3" xfId="826"/>
    <cellStyle name="SAPBEXresDataEmph 2 4" xfId="827"/>
    <cellStyle name="SAPBEXresDataEmph 3" xfId="828"/>
    <cellStyle name="SAPBEXresDataEmph 3 2" xfId="829"/>
    <cellStyle name="SAPBEXresDataEmph 3 3" xfId="830"/>
    <cellStyle name="SAPBEXresDataEmph 4" xfId="831"/>
    <cellStyle name="SAPBEXresDataEmph 5" xfId="832"/>
    <cellStyle name="SAPBEXresDataEmph 6" xfId="833"/>
    <cellStyle name="SAPBEXresItem" xfId="834"/>
    <cellStyle name="SAPBEXresItem 2" xfId="835"/>
    <cellStyle name="SAPBEXresItem 2 2" xfId="836"/>
    <cellStyle name="SAPBEXresItem 2 3" xfId="837"/>
    <cellStyle name="SAPBEXresItem 3" xfId="838"/>
    <cellStyle name="SAPBEXresItem 4" xfId="839"/>
    <cellStyle name="SAPBEXresItem 5" xfId="840"/>
    <cellStyle name="SAPBEXresItemX" xfId="841"/>
    <cellStyle name="SAPBEXresItemX 2" xfId="842"/>
    <cellStyle name="SAPBEXresItemX 2 2" xfId="843"/>
    <cellStyle name="SAPBEXresItemX 2 3" xfId="844"/>
    <cellStyle name="SAPBEXresItemX 2 4" xfId="845"/>
    <cellStyle name="SAPBEXresItemX 3" xfId="846"/>
    <cellStyle name="SAPBEXresItemX 3 2" xfId="847"/>
    <cellStyle name="SAPBEXresItemX 3 3" xfId="848"/>
    <cellStyle name="SAPBEXresItemX 4" xfId="849"/>
    <cellStyle name="SAPBEXresItemX 4 2" xfId="850"/>
    <cellStyle name="SAPBEXresItemX 4 3" xfId="851"/>
    <cellStyle name="SAPBEXresItemX 5" xfId="852"/>
    <cellStyle name="SAPBEXresItemX 6" xfId="853"/>
    <cellStyle name="SAPBEXresItemX 7" xfId="854"/>
    <cellStyle name="SAPBEXresItemX 8" xfId="855"/>
    <cellStyle name="SAPBEXstdData" xfId="7"/>
    <cellStyle name="SAPBEXstdData 10" xfId="8"/>
    <cellStyle name="SAPBEXstdData 11" xfId="1000"/>
    <cellStyle name="SAPBEXstdData 2" xfId="856"/>
    <cellStyle name="SAPBEXstdData 2 2" xfId="857"/>
    <cellStyle name="SAPBEXstdData 2 3" xfId="858"/>
    <cellStyle name="SAPBEXstdData 2 3 2" xfId="987"/>
    <cellStyle name="SAPBEXstdData 2 4" xfId="859"/>
    <cellStyle name="SAPBEXstdData 2 4 2" xfId="988"/>
    <cellStyle name="SAPBEXstdData 3" xfId="860"/>
    <cellStyle name="SAPBEXstdData 3 2" xfId="861"/>
    <cellStyle name="SAPBEXstdData 3 3" xfId="862"/>
    <cellStyle name="SAPBEXstdData 3 4" xfId="863"/>
    <cellStyle name="SAPBEXstdData 4" xfId="864"/>
    <cellStyle name="SAPBEXstdData 4 2" xfId="865"/>
    <cellStyle name="SAPBEXstdData 4 3" xfId="866"/>
    <cellStyle name="SAPBEXstdData 5" xfId="867"/>
    <cellStyle name="SAPBEXstdData 5 2" xfId="868"/>
    <cellStyle name="SAPBEXstdData 5 3" xfId="869"/>
    <cellStyle name="SAPBEXstdData 6" xfId="870"/>
    <cellStyle name="SAPBEXstdData 6 2" xfId="1004"/>
    <cellStyle name="SAPBEXstdData 7" xfId="871"/>
    <cellStyle name="SAPBEXstdData 8" xfId="872"/>
    <cellStyle name="SAPBEXstdData 8 2" xfId="989"/>
    <cellStyle name="SAPBEXstdData 9" xfId="873"/>
    <cellStyle name="SAPBEXstdDataEmph" xfId="874"/>
    <cellStyle name="SAPBEXstdDataEmph 2" xfId="875"/>
    <cellStyle name="SAPBEXstdDataEmph 2 2" xfId="876"/>
    <cellStyle name="SAPBEXstdDataEmph 2 3" xfId="877"/>
    <cellStyle name="SAPBEXstdDataEmph 2 4" xfId="878"/>
    <cellStyle name="SAPBEXstdDataEmph 2 4 2" xfId="990"/>
    <cellStyle name="SAPBEXstdDataEmph 3" xfId="879"/>
    <cellStyle name="SAPBEXstdDataEmph 3 2" xfId="880"/>
    <cellStyle name="SAPBEXstdDataEmph 3 3" xfId="881"/>
    <cellStyle name="SAPBEXstdDataEmph 4" xfId="882"/>
    <cellStyle name="SAPBEXstdDataEmph 4 2" xfId="1003"/>
    <cellStyle name="SAPBEXstdDataEmph 5" xfId="883"/>
    <cellStyle name="SAPBEXstdDataEmph 5 2" xfId="991"/>
    <cellStyle name="SAPBEXstdDataEmph 6" xfId="884"/>
    <cellStyle name="SAPBEXstdDataEmph 7" xfId="885"/>
    <cellStyle name="SAPBEXstdDataEmph 8" xfId="999"/>
    <cellStyle name="SAPBEXstdItem" xfId="4"/>
    <cellStyle name="SAPBEXstdItem 10" xfId="5"/>
    <cellStyle name="SAPBEXstdItem 10 2" xfId="1018"/>
    <cellStyle name="SAPBEXstdItem 11" xfId="996"/>
    <cellStyle name="SAPBEXstdItem 12" xfId="1017"/>
    <cellStyle name="SAPBEXstdItem 13" xfId="1020"/>
    <cellStyle name="SAPBEXstdItem 2" xfId="886"/>
    <cellStyle name="SAPBEXstdItem 2 2" xfId="887"/>
    <cellStyle name="SAPBEXstdItem 2 3" xfId="888"/>
    <cellStyle name="SAPBEXstdItem 2 3 2" xfId="992"/>
    <cellStyle name="SAPBEXstdItem 2 4" xfId="889"/>
    <cellStyle name="SAPBEXstdItem 2 4 2" xfId="993"/>
    <cellStyle name="SAPBEXstdItem 3" xfId="890"/>
    <cellStyle name="SAPBEXstdItem 3 2" xfId="891"/>
    <cellStyle name="SAPBEXstdItem 3 3" xfId="892"/>
    <cellStyle name="SAPBEXstdItem 3 4" xfId="893"/>
    <cellStyle name="SAPBEXstdItem 4" xfId="894"/>
    <cellStyle name="SAPBEXstdItem 4 2" xfId="895"/>
    <cellStyle name="SAPBEXstdItem 4 3" xfId="896"/>
    <cellStyle name="SAPBEXstdItem 5" xfId="897"/>
    <cellStyle name="SAPBEXstdItem 5 2" xfId="898"/>
    <cellStyle name="SAPBEXstdItem 5 3" xfId="899"/>
    <cellStyle name="SAPBEXstdItem 6" xfId="900"/>
    <cellStyle name="SAPBEXstdItem 6 2" xfId="1001"/>
    <cellStyle name="SAPBEXstdItem 7" xfId="901"/>
    <cellStyle name="SAPBEXstdItem 7 2" xfId="994"/>
    <cellStyle name="SAPBEXstdItem 8" xfId="902"/>
    <cellStyle name="SAPBEXstdItem 8 2" xfId="995"/>
    <cellStyle name="SAPBEXstdItem 9" xfId="903"/>
    <cellStyle name="SAPBEXstdItemX" xfId="904"/>
    <cellStyle name="SAPBEXstdItemX 2" xfId="905"/>
    <cellStyle name="SAPBEXstdItemX 2 2" xfId="906"/>
    <cellStyle name="SAPBEXstdItemX 2 3" xfId="907"/>
    <cellStyle name="SAPBEXstdItemX 2 4" xfId="908"/>
    <cellStyle name="SAPBEXstdItemX 3" xfId="909"/>
    <cellStyle name="SAPBEXstdItemX 3 2" xfId="910"/>
    <cellStyle name="SAPBEXstdItemX 3 3" xfId="911"/>
    <cellStyle name="SAPBEXstdItemX 4" xfId="912"/>
    <cellStyle name="SAPBEXstdItemX 4 2" xfId="913"/>
    <cellStyle name="SAPBEXstdItemX 4 3" xfId="914"/>
    <cellStyle name="SAPBEXstdItemX 5" xfId="915"/>
    <cellStyle name="SAPBEXstdItemX 6" xfId="916"/>
    <cellStyle name="SAPBEXstdItemX 7" xfId="917"/>
    <cellStyle name="SAPBEXstdItemX 8" xfId="918"/>
    <cellStyle name="SAPBEXtitle" xfId="919"/>
    <cellStyle name="SAPBEXtitle 2" xfId="920"/>
    <cellStyle name="SAPBEXtitle 2 2" xfId="921"/>
    <cellStyle name="SAPBEXtitle 2 3" xfId="922"/>
    <cellStyle name="SAPBEXtitle 3" xfId="923"/>
    <cellStyle name="SAPBEXtitle 4" xfId="924"/>
    <cellStyle name="SAPBEXtitle 5" xfId="925"/>
    <cellStyle name="SAPBEXunassignedItem" xfId="926"/>
    <cellStyle name="SAPBEXunassignedItem 10" xfId="927"/>
    <cellStyle name="SAPBEXunassignedItem 2" xfId="928"/>
    <cellStyle name="SAPBEXunassignedItem 2 2" xfId="929"/>
    <cellStyle name="SAPBEXunassignedItem 2 3" xfId="930"/>
    <cellStyle name="SAPBEXunassignedItem 2 4" xfId="931"/>
    <cellStyle name="SAPBEXunassignedItem 3" xfId="932"/>
    <cellStyle name="SAPBEXunassignedItem 3 2" xfId="933"/>
    <cellStyle name="SAPBEXunassignedItem 3 3" xfId="934"/>
    <cellStyle name="SAPBEXunassignedItem 3 4" xfId="935"/>
    <cellStyle name="SAPBEXunassignedItem 4" xfId="936"/>
    <cellStyle name="SAPBEXunassignedItem 4 2" xfId="937"/>
    <cellStyle name="SAPBEXunassignedItem 4 3" xfId="938"/>
    <cellStyle name="SAPBEXunassignedItem 4 4" xfId="939"/>
    <cellStyle name="SAPBEXunassignedItem 5" xfId="940"/>
    <cellStyle name="SAPBEXunassignedItem 5 2" xfId="941"/>
    <cellStyle name="SAPBEXunassignedItem 5 3" xfId="942"/>
    <cellStyle name="SAPBEXunassignedItem 6" xfId="943"/>
    <cellStyle name="SAPBEXunassignedItem 6 2" xfId="944"/>
    <cellStyle name="SAPBEXunassignedItem 6 3" xfId="945"/>
    <cellStyle name="SAPBEXunassignedItem 7" xfId="946"/>
    <cellStyle name="SAPBEXunassignedItem 8" xfId="947"/>
    <cellStyle name="SAPBEXunassignedItem 9" xfId="948"/>
    <cellStyle name="SAPBEXundefined" xfId="949"/>
    <cellStyle name="SAPBEXundefined 2" xfId="950"/>
    <cellStyle name="SAPBEXundefined 2 2" xfId="951"/>
    <cellStyle name="SAPBEXundefined 2 3" xfId="952"/>
    <cellStyle name="SAPBEXundefined 2 4" xfId="953"/>
    <cellStyle name="SAPBEXundefined 3" xfId="954"/>
    <cellStyle name="SAPBEXundefined 3 2" xfId="955"/>
    <cellStyle name="SAPBEXundefined 3 3" xfId="956"/>
    <cellStyle name="SAPBEXundefined 4" xfId="957"/>
    <cellStyle name="SAPBEXundefined 5" xfId="958"/>
    <cellStyle name="SAPBEXundefined 6" xfId="959"/>
    <cellStyle name="SAPBEXundefined 7" xfId="960"/>
    <cellStyle name="Sheet Title" xfId="961"/>
    <cellStyle name="Sheet Title 2" xfId="962"/>
    <cellStyle name="Sheet Title 3" xfId="963"/>
    <cellStyle name="Sheet Title 4" xfId="964"/>
    <cellStyle name="Total 2" xfId="965"/>
    <cellStyle name="Total 2 2" xfId="966"/>
    <cellStyle name="Total 2 3" xfId="967"/>
    <cellStyle name="Total 2 4" xfId="968"/>
    <cellStyle name="Total 3" xfId="969"/>
    <cellStyle name="Total 3 2" xfId="970"/>
    <cellStyle name="Total 3 3" xfId="971"/>
    <cellStyle name="Total 4" xfId="972"/>
    <cellStyle name="Total 5" xfId="973"/>
    <cellStyle name="Total 6" xfId="974"/>
    <cellStyle name="Warning Text 2" xfId="975"/>
    <cellStyle name="Warning Text 3" xfId="1014"/>
  </cellStyles>
  <dxfs count="20">
    <dxf>
      <alignment horizontal="center" wrapText="1" readingOrder="0"/>
    </dxf>
    <dxf>
      <alignment horizontal="center" readingOrder="0"/>
    </dxf>
    <dxf>
      <alignment wrapText="1" readingOrder="0"/>
    </dxf>
    <dxf>
      <alignment horizontal="right" readingOrder="0"/>
    </dxf>
    <dxf>
      <numFmt numFmtId="3" formatCode="#,##0"/>
    </dxf>
    <dxf>
      <font>
        <strike val="0"/>
        <outline val="0"/>
        <shadow val="0"/>
        <u val="none"/>
        <vertAlign val="baseline"/>
        <sz val="11"/>
        <color auto="1"/>
        <name val="Calibri"/>
        <scheme val="minor"/>
      </font>
      <numFmt numFmtId="170" formatCode="#,##0.000"/>
    </dxf>
    <dxf>
      <font>
        <strike val="0"/>
        <outline val="0"/>
        <shadow val="0"/>
        <u val="none"/>
        <vertAlign val="baseline"/>
        <sz val="11"/>
        <color auto="1"/>
        <name val="Calibri"/>
        <scheme val="minor"/>
      </font>
      <numFmt numFmtId="170" formatCode="#,##0.000"/>
    </dxf>
    <dxf>
      <font>
        <strike val="0"/>
        <outline val="0"/>
        <shadow val="0"/>
        <u val="none"/>
        <vertAlign val="baseline"/>
        <sz val="11"/>
        <color auto="1"/>
        <name val="Calibri"/>
        <scheme val="minor"/>
      </font>
      <numFmt numFmtId="170" formatCode="#,##0.000"/>
    </dxf>
    <dxf>
      <font>
        <b val="0"/>
        <i val="0"/>
        <strike val="0"/>
        <condense val="0"/>
        <extend val="0"/>
        <outline val="0"/>
        <shadow val="0"/>
        <u val="none"/>
        <vertAlign val="baseline"/>
        <sz val="11"/>
        <color theme="1"/>
        <name val="Calibri"/>
        <scheme val="minor"/>
      </font>
      <numFmt numFmtId="0" formatCode="General"/>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3" formatCode="0%"/>
      <alignment horizontal="center" vertical="bottom" textRotation="0" wrapText="0" indent="0" justifyLastLine="0" shrinkToFit="0" readingOrder="0"/>
    </dxf>
    <dxf>
      <font>
        <strike val="0"/>
        <outline val="0"/>
        <shadow val="0"/>
        <u val="none"/>
        <vertAlign val="baseline"/>
        <sz val="11"/>
        <color auto="1"/>
        <name val="Calibri"/>
        <scheme val="minor"/>
      </font>
      <numFmt numFmtId="0" formatCode="General"/>
    </dxf>
    <dxf>
      <font>
        <b val="0"/>
        <i val="0"/>
        <strike val="0"/>
        <condense val="0"/>
        <extend val="0"/>
        <outline val="0"/>
        <shadow val="0"/>
        <u val="none"/>
        <vertAlign val="baseline"/>
        <sz val="11"/>
        <color theme="1"/>
        <name val="Calibri"/>
        <scheme val="minor"/>
      </font>
      <numFmt numFmtId="169" formatCode="0.000%"/>
      <alignment horizontal="center" vertical="bottom" textRotation="0" wrapText="0" indent="0" justifyLastLine="0" shrinkToFit="0" readingOrder="0"/>
    </dxf>
    <dxf>
      <font>
        <strike val="0"/>
        <outline val="0"/>
        <shadow val="0"/>
        <u val="none"/>
        <vertAlign val="baseline"/>
        <sz val="11"/>
        <color auto="1"/>
        <name val="Calibri"/>
        <scheme val="minor"/>
      </font>
      <numFmt numFmtId="0" formatCode="General"/>
    </dxf>
    <dxf>
      <font>
        <strike val="0"/>
        <outline val="0"/>
        <shadow val="0"/>
        <u val="none"/>
        <vertAlign val="baseline"/>
        <sz val="11"/>
        <color auto="1"/>
        <name val="Calibri"/>
        <scheme val="minor"/>
      </font>
      <numFmt numFmtId="0" formatCode="General"/>
    </dxf>
    <dxf>
      <font>
        <strike val="0"/>
        <outline val="0"/>
        <shadow val="0"/>
        <u val="none"/>
        <vertAlign val="baseline"/>
        <sz val="11"/>
        <color auto="1"/>
        <name val="Calibri"/>
        <scheme val="minor"/>
      </font>
      <numFmt numFmtId="0" formatCode="General"/>
    </dxf>
    <dxf>
      <font>
        <strike val="0"/>
        <outline val="0"/>
        <shadow val="0"/>
        <u val="none"/>
        <vertAlign val="baseline"/>
        <sz val="11"/>
        <color auto="1"/>
        <name val="Calibri"/>
        <scheme val="minor"/>
      </font>
      <numFmt numFmtId="0" formatCode="General"/>
    </dxf>
    <dxf>
      <font>
        <strike val="0"/>
        <outline val="0"/>
        <shadow val="0"/>
        <u val="none"/>
        <vertAlign val="baseline"/>
        <sz val="11"/>
        <color auto="1"/>
        <name val="Calibri"/>
        <scheme val="minor"/>
      </font>
      <numFmt numFmtId="0" formatCode="General"/>
    </dxf>
    <dxf>
      <font>
        <strike val="0"/>
        <outline val="0"/>
        <shadow val="0"/>
        <u val="none"/>
        <vertAlign val="baseline"/>
        <sz val="11"/>
        <color auto="1"/>
        <name val="Calibri"/>
        <scheme val="minor"/>
      </font>
    </dxf>
    <dxf>
      <border outline="0">
        <bottom style="thin">
          <color rgb="FF95B3D7"/>
        </bottom>
      </border>
    </dxf>
    <dxf>
      <font>
        <b/>
        <i val="0"/>
        <strike val="0"/>
        <condense val="0"/>
        <extend val="0"/>
        <outline val="0"/>
        <shadow val="0"/>
        <u val="none"/>
        <vertAlign val="baseline"/>
        <sz val="14"/>
        <color theme="0"/>
        <name val="Arial"/>
        <scheme val="none"/>
      </font>
      <numFmt numFmtId="0" formatCode="General"/>
      <fill>
        <patternFill patternType="solid">
          <fgColor indexed="64"/>
          <bgColor rgb="FF004169"/>
        </patternFill>
      </fill>
      <alignment horizontal="center" vertical="center" textRotation="0" wrapText="1" relativeIndent="0" justifyLastLine="0" shrinkToFit="0" readingOrder="0"/>
    </dxf>
  </dxfs>
  <tableStyles count="0" defaultTableStyle="TableStyleMedium9" defaultPivotStyle="PivotStyleLight16"/>
  <colors>
    <mruColors>
      <color rgb="FF0078BE"/>
      <color rgb="FF003C5F"/>
      <color rgb="FF005A8E"/>
      <color rgb="FF008737"/>
      <color rgb="FFF39733"/>
      <color rgb="FF00B0F0"/>
      <color rgb="FFD74B14"/>
      <color rgb="FFF07D00"/>
      <color rgb="FFBED700"/>
      <color rgb="FF69AF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pivotCacheDefinition" Target="pivotCache/pivotCacheDefinition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pivotSource>
    <c:name>[ENGIE-Analyst-Pack-H1 2016_vdec16.xlsx]2.2 Power plants synthesis!Tableau croisé dynamique8</c:name>
    <c:fmtId val="0"/>
  </c:pivotSource>
  <c:chart>
    <c:autoTitleDeleted val="1"/>
    <c:pivotFmts>
      <c:pivotFmt>
        <c:idx val="0"/>
        <c:spPr>
          <a:solidFill>
            <a:schemeClr val="bg1">
              <a:lumMod val="85000"/>
            </a:schemeClr>
          </a:solidFill>
        </c:spPr>
        <c:marker>
          <c:symbol val="none"/>
        </c:marker>
        <c:dLbl>
          <c:idx val="0"/>
          <c:layout/>
          <c:spPr>
            <a:noFill/>
            <a:ln>
              <a:noFill/>
            </a:ln>
            <a:effectLst/>
          </c:spPr>
          <c:txPr>
            <a:bodyPr wrap="square" lIns="38100" tIns="19050" rIns="38100" bIns="19050" anchor="ctr">
              <a:spAutoFit/>
            </a:bodyPr>
            <a:lstStyle/>
            <a:p>
              <a:pPr>
                <a:defRPr sz="1600">
                  <a:solidFill>
                    <a:schemeClr val="bg1"/>
                  </a:solidFill>
                </a:defRPr>
              </a:pPr>
              <a:endParaRPr lang="fr-FR"/>
            </a:p>
          </c:txPr>
          <c:showLegendKey val="0"/>
          <c:showVal val="0"/>
          <c:showCatName val="0"/>
          <c:showSerName val="0"/>
          <c:showPercent val="1"/>
          <c:showBubbleSize val="0"/>
          <c:extLst>
            <c:ext xmlns:c15="http://schemas.microsoft.com/office/drawing/2012/chart" uri="{CE6537A1-D6FC-4f65-9D91-7224C49458BB}">
              <c15:layout/>
            </c:ext>
          </c:extLst>
        </c:dLbl>
      </c:pivotFmt>
      <c:pivotFmt>
        <c:idx val="1"/>
        <c:dLbl>
          <c:idx val="0"/>
          <c:layout>
            <c:manualLayout>
              <c:x val="3.3773586661826707E-3"/>
              <c:y val="2.8957820154923472E-2"/>
            </c:manualLayout>
          </c:layout>
          <c:showLegendKey val="0"/>
          <c:showVal val="0"/>
          <c:showCatName val="0"/>
          <c:showSerName val="0"/>
          <c:showPercent val="1"/>
          <c:showBubbleSize val="0"/>
          <c:extLst>
            <c:ext xmlns:c15="http://schemas.microsoft.com/office/drawing/2012/chart" uri="{CE6537A1-D6FC-4f65-9D91-7224C49458BB}"/>
          </c:extLst>
        </c:dLbl>
      </c:pivotFmt>
      <c:pivotFmt>
        <c:idx val="2"/>
        <c:dLbl>
          <c:idx val="0"/>
          <c:layout>
            <c:manualLayout>
              <c:x val="-8.4433966654566747E-3"/>
              <c:y val="-2.227524627301811E-2"/>
            </c:manualLayout>
          </c:layout>
          <c:showLegendKey val="0"/>
          <c:showVal val="0"/>
          <c:showCatName val="0"/>
          <c:showSerName val="0"/>
          <c:showPercent val="1"/>
          <c:showBubbleSize val="0"/>
          <c:extLst>
            <c:ext xmlns:c15="http://schemas.microsoft.com/office/drawing/2012/chart" uri="{CE6537A1-D6FC-4f65-9D91-7224C49458BB}"/>
          </c:extLst>
        </c:dLbl>
      </c:pivotFmt>
      <c:pivotFmt>
        <c:idx val="3"/>
        <c:dLbl>
          <c:idx val="0"/>
          <c:layout>
            <c:manualLayout>
              <c:x val="2.0264151997095973E-2"/>
              <c:y val="2.8957820154923472E-2"/>
            </c:manualLayout>
          </c:layout>
          <c:showLegendKey val="0"/>
          <c:showVal val="0"/>
          <c:showCatName val="0"/>
          <c:showSerName val="0"/>
          <c:showPercent val="1"/>
          <c:showBubbleSize val="0"/>
          <c:extLst>
            <c:ext xmlns:c15="http://schemas.microsoft.com/office/drawing/2012/chart" uri="{CE6537A1-D6FC-4f65-9D91-7224C49458BB}"/>
          </c:extLst>
        </c:dLbl>
      </c:pivotFmt>
      <c:pivotFmt>
        <c:idx val="4"/>
        <c:dLbl>
          <c:idx val="0"/>
          <c:layout>
            <c:manualLayout>
              <c:x val="3.3773586661826707E-3"/>
              <c:y val="6.6825551702503788E-2"/>
            </c:manualLayout>
          </c:layout>
          <c:showLegendKey val="0"/>
          <c:showVal val="0"/>
          <c:showCatName val="0"/>
          <c:showSerName val="0"/>
          <c:showPercent val="1"/>
          <c:showBubbleSize val="0"/>
          <c:extLst>
            <c:ext xmlns:c15="http://schemas.microsoft.com/office/drawing/2012/chart" uri="{CE6537A1-D6FC-4f65-9D91-7224C49458BB}"/>
          </c:extLst>
        </c:dLbl>
      </c:pivotFmt>
      <c:pivotFmt>
        <c:idx val="5"/>
        <c:dLbl>
          <c:idx val="0"/>
          <c:layout>
            <c:manualLayout>
              <c:x val="6.7547173323653413E-3"/>
              <c:y val="7.1280775571320495E-2"/>
            </c:manualLayout>
          </c:layout>
          <c:showLegendKey val="0"/>
          <c:showVal val="0"/>
          <c:showCatName val="0"/>
          <c:showSerName val="0"/>
          <c:showPercent val="1"/>
          <c:showBubbleSize val="0"/>
          <c:extLst>
            <c:ext xmlns:c15="http://schemas.microsoft.com/office/drawing/2012/chart" uri="{CE6537A1-D6FC-4f65-9D91-7224C49458BB}"/>
          </c:extLst>
        </c:dLbl>
      </c:pivotFmt>
      <c:pivotFmt>
        <c:idx val="6"/>
        <c:dLbl>
          <c:idx val="0"/>
          <c:layout>
            <c:manualLayout>
              <c:x val="0"/>
              <c:y val="-5.7915630151698073E-2"/>
            </c:manualLayout>
          </c:layout>
          <c:showLegendKey val="0"/>
          <c:showVal val="0"/>
          <c:showCatName val="0"/>
          <c:showSerName val="0"/>
          <c:showPercent val="1"/>
          <c:showBubbleSize val="0"/>
          <c:extLst>
            <c:ext xmlns:c15="http://schemas.microsoft.com/office/drawing/2012/chart" uri="{CE6537A1-D6FC-4f65-9D91-7224C49458BB}"/>
          </c:extLst>
        </c:dLbl>
      </c:pivotFmt>
      <c:pivotFmt>
        <c:idx val="7"/>
        <c:dLbl>
          <c:idx val="0"/>
          <c:layout>
            <c:manualLayout>
              <c:x val="1.6886793330913375E-3"/>
              <c:y val="-2.0047718129433959E-2"/>
            </c:manualLayout>
          </c:layout>
          <c:showLegendKey val="0"/>
          <c:showVal val="0"/>
          <c:showCatName val="0"/>
          <c:showSerName val="0"/>
          <c:showPercent val="1"/>
          <c:showBubbleSize val="0"/>
          <c:extLst>
            <c:ext xmlns:c15="http://schemas.microsoft.com/office/drawing/2012/chart" uri="{CE6537A1-D6FC-4f65-9D91-7224C49458BB}"/>
          </c:extLst>
        </c:dLbl>
      </c:pivotFmt>
      <c:pivotFmt>
        <c:idx val="8"/>
        <c:dLbl>
          <c:idx val="0"/>
          <c:layout>
            <c:manualLayout>
              <c:x val="-5.0660379992740088E-3"/>
              <c:y val="-5.3460757074099557E-2"/>
            </c:manualLayout>
          </c:layout>
          <c:showLegendKey val="0"/>
          <c:showVal val="0"/>
          <c:showCatName val="0"/>
          <c:showSerName val="0"/>
          <c:showPercent val="1"/>
          <c:showBubbleSize val="0"/>
          <c:extLst>
            <c:ext xmlns:c15="http://schemas.microsoft.com/office/drawing/2012/chart" uri="{CE6537A1-D6FC-4f65-9D91-7224C49458BB}"/>
          </c:extLst>
        </c:dLbl>
      </c:pivotFmt>
      <c:pivotFmt>
        <c:idx val="9"/>
        <c:dLbl>
          <c:idx val="0"/>
          <c:layout>
            <c:manualLayout>
              <c:x val="3.3772256993060482E-3"/>
              <c:y val="6.6825727098113038E-3"/>
            </c:manualLayout>
          </c:layout>
          <c:showLegendKey val="0"/>
          <c:showVal val="0"/>
          <c:showCatName val="0"/>
          <c:showSerName val="0"/>
          <c:showPercent val="1"/>
          <c:showBubbleSize val="0"/>
          <c:extLst>
            <c:ext xmlns:c15="http://schemas.microsoft.com/office/drawing/2012/chart" uri="{CE6537A1-D6FC-4f65-9D91-7224C49458BB}"/>
          </c:extLst>
        </c:dLbl>
      </c:pivotFmt>
      <c:pivotFmt>
        <c:idx val="10"/>
        <c:spPr>
          <a:solidFill>
            <a:srgbClr val="008737"/>
          </a:solidFill>
        </c:spPr>
        <c:dLbl>
          <c:idx val="0"/>
          <c:layout>
            <c:manualLayout>
              <c:x val="-9.5892914358791329E-3"/>
              <c:y val="-4.0412529653815886E-2"/>
            </c:manualLayout>
          </c:layout>
          <c:tx>
            <c:rich>
              <a:bodyPr/>
              <a:lstStyle/>
              <a:p>
                <a:pPr>
                  <a:defRPr sz="1400" b="1">
                    <a:solidFill>
                      <a:schemeClr val="bg1"/>
                    </a:solidFill>
                    <a:latin typeface="Arial" panose="020B0604020202020204" pitchFamily="34" charset="0"/>
                    <a:cs typeface="Arial" panose="020B0604020202020204" pitchFamily="34" charset="0"/>
                  </a:defRPr>
                </a:pPr>
                <a:r>
                  <a:rPr lang="en-US">
                    <a:latin typeface="Arial" panose="020B0604020202020204" pitchFamily="34" charset="0"/>
                    <a:cs typeface="Arial" panose="020B0604020202020204" pitchFamily="34" charset="0"/>
                  </a:rPr>
                  <a:t>3.80%</a:t>
                </a:r>
                <a:endParaRPr lang="en-US"/>
              </a:p>
            </c:rich>
          </c:tx>
          <c:numFmt formatCode="0.00%" sourceLinked="0"/>
          <c:spPr/>
          <c:showLegendKey val="0"/>
          <c:showVal val="0"/>
          <c:showCatName val="0"/>
          <c:showSerName val="0"/>
          <c:showPercent val="1"/>
          <c:showBubbleSize val="0"/>
          <c:extLst>
            <c:ext xmlns:c15="http://schemas.microsoft.com/office/drawing/2012/chart" uri="{CE6537A1-D6FC-4f65-9D91-7224C49458BB}"/>
          </c:extLst>
        </c:dLbl>
      </c:pivotFmt>
      <c:pivotFmt>
        <c:idx val="11"/>
        <c:spPr>
          <a:solidFill>
            <a:srgbClr val="F07D00"/>
          </a:solidFill>
        </c:spPr>
        <c:dLbl>
          <c:idx val="0"/>
          <c:layout>
            <c:manualLayout>
              <c:x val="3.2078811831120407E-2"/>
              <c:y val="2.9782343561971729E-2"/>
            </c:manualLayout>
          </c:layout>
          <c:tx>
            <c:rich>
              <a:bodyPr/>
              <a:lstStyle/>
              <a:p>
                <a:pPr>
                  <a:defRPr sz="1400" b="1">
                    <a:solidFill>
                      <a:schemeClr val="bg1"/>
                    </a:solidFill>
                    <a:latin typeface="Arial" panose="020B0604020202020204" pitchFamily="34" charset="0"/>
                    <a:cs typeface="Arial" panose="020B0604020202020204" pitchFamily="34" charset="0"/>
                  </a:defRPr>
                </a:pPr>
                <a:r>
                  <a:rPr lang="en-US"/>
                  <a:t>0.98%</a:t>
                </a:r>
              </a:p>
            </c:rich>
          </c:tx>
          <c:numFmt formatCode="0.00%" sourceLinked="0"/>
          <c:spPr/>
          <c:showLegendKey val="0"/>
          <c:showVal val="0"/>
          <c:showCatName val="0"/>
          <c:showSerName val="0"/>
          <c:showPercent val="1"/>
          <c:showBubbleSize val="0"/>
          <c:extLst>
            <c:ext xmlns:c15="http://schemas.microsoft.com/office/drawing/2012/chart" uri="{CE6537A1-D6FC-4f65-9D91-7224C49458BB}"/>
          </c:extLst>
        </c:dLbl>
      </c:pivotFmt>
      <c:pivotFmt>
        <c:idx val="12"/>
        <c:spPr>
          <a:solidFill>
            <a:srgbClr val="69AF23"/>
          </a:solidFill>
        </c:spPr>
      </c:pivotFmt>
      <c:pivotFmt>
        <c:idx val="13"/>
        <c:spPr>
          <a:solidFill>
            <a:schemeClr val="bg1">
              <a:lumMod val="50000"/>
            </a:schemeClr>
          </a:solidFill>
        </c:spPr>
      </c:pivotFmt>
      <c:pivotFmt>
        <c:idx val="14"/>
        <c:spPr>
          <a:solidFill>
            <a:srgbClr val="BED700"/>
          </a:solidFill>
        </c:spPr>
      </c:pivotFmt>
      <c:pivotFmt>
        <c:idx val="15"/>
        <c:spPr>
          <a:solidFill>
            <a:srgbClr val="003C5F"/>
          </a:solidFill>
        </c:spPr>
        <c:dLbl>
          <c:idx val="0"/>
          <c:tx>
            <c:rich>
              <a:bodyPr/>
              <a:lstStyle/>
              <a:p>
                <a:pPr>
                  <a:defRPr sz="1400" b="1">
                    <a:solidFill>
                      <a:schemeClr val="bg1"/>
                    </a:solidFill>
                    <a:latin typeface="Arial" panose="020B0604020202020204" pitchFamily="34" charset="0"/>
                    <a:cs typeface="Arial" panose="020B0604020202020204" pitchFamily="34" charset="0"/>
                  </a:defRPr>
                </a:pPr>
                <a:r>
                  <a:rPr lang="en-US"/>
                  <a:t>36.07%</a:t>
                </a:r>
              </a:p>
            </c:rich>
          </c:tx>
          <c:numFmt formatCode="0.00%" sourceLinked="0"/>
          <c:spPr/>
          <c:showLegendKey val="0"/>
          <c:showVal val="0"/>
          <c:showCatName val="0"/>
          <c:showSerName val="0"/>
          <c:showPercent val="1"/>
          <c:showBubbleSize val="0"/>
          <c:extLst>
            <c:ext xmlns:c15="http://schemas.microsoft.com/office/drawing/2012/chart" uri="{CE6537A1-D6FC-4f65-9D91-7224C49458BB}"/>
          </c:extLst>
        </c:dLbl>
      </c:pivotFmt>
      <c:pivotFmt>
        <c:idx val="16"/>
        <c:spPr>
          <a:solidFill>
            <a:srgbClr val="0078BE"/>
          </a:solidFill>
        </c:spPr>
        <c:dLbl>
          <c:idx val="0"/>
          <c:tx>
            <c:rich>
              <a:bodyPr/>
              <a:lstStyle/>
              <a:p>
                <a:pPr>
                  <a:defRPr sz="1400" b="1">
                    <a:solidFill>
                      <a:schemeClr val="bg1"/>
                    </a:solidFill>
                    <a:latin typeface="Arial" panose="020B0604020202020204" pitchFamily="34" charset="0"/>
                    <a:cs typeface="Arial" panose="020B0604020202020204" pitchFamily="34" charset="0"/>
                  </a:defRPr>
                </a:pPr>
                <a:r>
                  <a:rPr lang="en-US"/>
                  <a:t>10.06%</a:t>
                </a:r>
              </a:p>
            </c:rich>
          </c:tx>
          <c:numFmt formatCode="0.00%" sourceLinked="0"/>
          <c:spPr/>
          <c:showLegendKey val="0"/>
          <c:showVal val="0"/>
          <c:showCatName val="0"/>
          <c:showSerName val="0"/>
          <c:showPercent val="1"/>
          <c:showBubbleSize val="0"/>
          <c:extLst>
            <c:ext xmlns:c15="http://schemas.microsoft.com/office/drawing/2012/chart" uri="{CE6537A1-D6FC-4f65-9D91-7224C49458BB}"/>
          </c:extLst>
        </c:dLbl>
      </c:pivotFmt>
      <c:pivotFmt>
        <c:idx val="17"/>
        <c:spPr>
          <a:solidFill>
            <a:srgbClr val="005A8E"/>
          </a:solidFill>
        </c:spPr>
        <c:dLbl>
          <c:idx val="0"/>
          <c:tx>
            <c:rich>
              <a:bodyPr/>
              <a:lstStyle/>
              <a:p>
                <a:pPr>
                  <a:defRPr sz="1400" b="1">
                    <a:solidFill>
                      <a:schemeClr val="bg1"/>
                    </a:solidFill>
                    <a:latin typeface="Arial" panose="020B0604020202020204" pitchFamily="34" charset="0"/>
                    <a:cs typeface="Arial" panose="020B0604020202020204" pitchFamily="34" charset="0"/>
                  </a:defRPr>
                </a:pPr>
                <a:r>
                  <a:rPr lang="en-US"/>
                  <a:t>14.39%</a:t>
                </a:r>
              </a:p>
            </c:rich>
          </c:tx>
          <c:numFmt formatCode="0.00%" sourceLinked="0"/>
          <c:spPr/>
          <c:showLegendKey val="0"/>
          <c:showVal val="0"/>
          <c:showCatName val="0"/>
          <c:showSerName val="0"/>
          <c:showPercent val="1"/>
          <c:showBubbleSize val="0"/>
          <c:extLst>
            <c:ext xmlns:c15="http://schemas.microsoft.com/office/drawing/2012/chart" uri="{CE6537A1-D6FC-4f65-9D91-7224C49458BB}"/>
          </c:extLst>
        </c:dLbl>
      </c:pivotFmt>
      <c:pivotFmt>
        <c:idx val="18"/>
        <c:spPr>
          <a:solidFill>
            <a:srgbClr val="008737"/>
          </a:solidFill>
        </c:spPr>
      </c:pivotFmt>
      <c:pivotFmt>
        <c:idx val="19"/>
        <c:spPr>
          <a:solidFill>
            <a:schemeClr val="accent6"/>
          </a:solidFill>
        </c:spPr>
      </c:pivotFmt>
      <c:pivotFmt>
        <c:idx val="20"/>
        <c:spPr>
          <a:solidFill>
            <a:srgbClr val="003C5F"/>
          </a:solidFill>
        </c:spPr>
      </c:pivotFmt>
      <c:pivotFmt>
        <c:idx val="21"/>
        <c:spPr>
          <a:solidFill>
            <a:srgbClr val="005A8E"/>
          </a:solidFill>
        </c:spPr>
      </c:pivotFmt>
      <c:pivotFmt>
        <c:idx val="22"/>
        <c:spPr>
          <a:solidFill>
            <a:srgbClr val="0078BE"/>
          </a:solidFill>
        </c:spPr>
      </c:pivotFmt>
    </c:pivotFmts>
    <c:plotArea>
      <c:layout>
        <c:manualLayout>
          <c:layoutTarget val="inner"/>
          <c:xMode val="edge"/>
          <c:yMode val="edge"/>
          <c:x val="5.3957515409722774E-2"/>
          <c:y val="0.1012644250764388"/>
          <c:w val="0.6169239101077606"/>
          <c:h val="0.80675804262281703"/>
        </c:manualLayout>
      </c:layout>
      <c:doughnutChart>
        <c:varyColors val="1"/>
        <c:ser>
          <c:idx val="0"/>
          <c:order val="0"/>
          <c:tx>
            <c:strRef>
              <c:f>'2.2 Power plants synthesis'!$C$30</c:f>
              <c:strCache>
                <c:ptCount val="1"/>
                <c:pt idx="0">
                  <c:v>Total</c:v>
                </c:pt>
              </c:strCache>
            </c:strRef>
          </c:tx>
          <c:spPr>
            <a:solidFill>
              <a:schemeClr val="bg1">
                <a:lumMod val="85000"/>
              </a:schemeClr>
            </a:solidFill>
          </c:spPr>
          <c:dPt>
            <c:idx val="0"/>
            <c:bubble3D val="0"/>
            <c:spPr>
              <a:solidFill>
                <a:srgbClr val="003C5F"/>
              </a:solidFill>
            </c:spPr>
          </c:dPt>
          <c:dPt>
            <c:idx val="1"/>
            <c:bubble3D val="0"/>
            <c:spPr>
              <a:solidFill>
                <a:srgbClr val="BED700"/>
              </a:solidFill>
            </c:spPr>
          </c:dPt>
          <c:dPt>
            <c:idx val="2"/>
            <c:bubble3D val="0"/>
            <c:spPr>
              <a:solidFill>
                <a:srgbClr val="69AF23"/>
              </a:solidFill>
            </c:spPr>
          </c:dPt>
          <c:dPt>
            <c:idx val="3"/>
            <c:bubble3D val="0"/>
            <c:spPr>
              <a:solidFill>
                <a:srgbClr val="005A8E"/>
              </a:solidFill>
            </c:spPr>
          </c:dPt>
          <c:dPt>
            <c:idx val="4"/>
            <c:bubble3D val="0"/>
            <c:spPr>
              <a:solidFill>
                <a:srgbClr val="0078BE"/>
              </a:solidFill>
            </c:spPr>
          </c:dPt>
          <c:dPt>
            <c:idx val="5"/>
            <c:bubble3D val="0"/>
            <c:spPr>
              <a:solidFill>
                <a:schemeClr val="bg1">
                  <a:lumMod val="50000"/>
                </a:schemeClr>
              </a:solidFill>
            </c:spPr>
          </c:dPt>
          <c:dPt>
            <c:idx val="6"/>
            <c:bubble3D val="0"/>
            <c:spPr>
              <a:solidFill>
                <a:srgbClr val="008737"/>
              </a:solidFill>
            </c:spPr>
          </c:dPt>
          <c:dPt>
            <c:idx val="7"/>
            <c:bubble3D val="0"/>
            <c:spPr>
              <a:solidFill>
                <a:schemeClr val="accent6"/>
              </a:solidFill>
            </c:spPr>
          </c:dPt>
          <c:dLbls>
            <c:spPr>
              <a:noFill/>
              <a:ln>
                <a:noFill/>
              </a:ln>
              <a:effectLst/>
            </c:spPr>
            <c:txPr>
              <a:bodyPr wrap="square" lIns="38100" tIns="19050" rIns="38100" bIns="19050" anchor="ctr">
                <a:spAutoFit/>
              </a:bodyPr>
              <a:lstStyle/>
              <a:p>
                <a:pPr>
                  <a:defRPr sz="1600">
                    <a:solidFill>
                      <a:schemeClr val="bg1"/>
                    </a:solidFill>
                  </a:defRPr>
                </a:pPr>
                <a:endParaRPr lang="fr-FR"/>
              </a:p>
            </c:txPr>
            <c:showLegendKey val="0"/>
            <c:showVal val="0"/>
            <c:showCatName val="0"/>
            <c:showSerName val="0"/>
            <c:showPercent val="1"/>
            <c:showBubbleSize val="0"/>
            <c:showLeaderLines val="1"/>
            <c:extLst>
              <c:ext xmlns:c15="http://schemas.microsoft.com/office/drawing/2012/chart" uri="{CE6537A1-D6FC-4f65-9D91-7224C49458BB}">
                <c15:layout/>
              </c:ext>
            </c:extLst>
          </c:dLbls>
          <c:cat>
            <c:strRef>
              <c:f>'2.2 Power plants synthesis'!$B$31:$B$39</c:f>
              <c:strCache>
                <c:ptCount val="8"/>
                <c:pt idx="0">
                  <c:v>AFRICA ASIA</c:v>
                </c:pt>
                <c:pt idx="1">
                  <c:v>BENELUX</c:v>
                </c:pt>
                <c:pt idx="2">
                  <c:v>FRANCE</c:v>
                </c:pt>
                <c:pt idx="3">
                  <c:v>LATAM</c:v>
                </c:pt>
                <c:pt idx="4">
                  <c:v>NORAM</c:v>
                </c:pt>
                <c:pt idx="5">
                  <c:v>OTHER</c:v>
                </c:pt>
                <c:pt idx="6">
                  <c:v>OTHER EUROPE</c:v>
                </c:pt>
                <c:pt idx="7">
                  <c:v>GEM&amp;LNG</c:v>
                </c:pt>
              </c:strCache>
            </c:strRef>
          </c:cat>
          <c:val>
            <c:numRef>
              <c:f>'2.2 Power plants synthesis'!$C$31:$C$39</c:f>
              <c:numCache>
                <c:formatCode>General</c:formatCode>
                <c:ptCount val="8"/>
                <c:pt idx="0">
                  <c:v>40584.917000000001</c:v>
                </c:pt>
                <c:pt idx="1">
                  <c:v>6854.146999999999</c:v>
                </c:pt>
                <c:pt idx="2">
                  <c:v>7072.880000000001</c:v>
                </c:pt>
                <c:pt idx="3">
                  <c:v>16192.808000000001</c:v>
                </c:pt>
                <c:pt idx="4">
                  <c:v>11322.500000000002</c:v>
                </c:pt>
                <c:pt idx="5">
                  <c:v>25090.784000000007</c:v>
                </c:pt>
                <c:pt idx="6">
                  <c:v>4283.5169999999998</c:v>
                </c:pt>
                <c:pt idx="7">
                  <c:v>1100</c:v>
                </c:pt>
              </c:numCache>
            </c:numRef>
          </c:val>
        </c:ser>
        <c:dLbls>
          <c:showLegendKey val="0"/>
          <c:showVal val="0"/>
          <c:showCatName val="0"/>
          <c:showSerName val="0"/>
          <c:showPercent val="0"/>
          <c:showBubbleSize val="0"/>
          <c:showLeaderLines val="1"/>
        </c:dLbls>
        <c:firstSliceAng val="0"/>
        <c:holeSize val="50"/>
      </c:doughnutChart>
    </c:plotArea>
    <c:legend>
      <c:legendPos val="r"/>
      <c:layout/>
      <c:overlay val="0"/>
      <c:txPr>
        <a:bodyPr/>
        <a:lstStyle/>
        <a:p>
          <a:pPr>
            <a:defRPr sz="1100">
              <a:latin typeface="Arial" panose="020B0604020202020204" pitchFamily="34" charset="0"/>
              <a:cs typeface="Arial" panose="020B0604020202020204" pitchFamily="34" charset="0"/>
            </a:defRPr>
          </a:pPr>
          <a:endParaRPr lang="fr-FR"/>
        </a:p>
      </c:txPr>
    </c:legend>
    <c:plotVisOnly val="1"/>
    <c:dispBlanksAs val="zero"/>
    <c:showDLblsOverMax val="0"/>
  </c:chart>
  <c:printSettings>
    <c:headerFooter/>
    <c:pageMargins b="0.750000000000001" l="0.70000000000000062" r="0.70000000000000062" t="0.750000000000001" header="0.30000000000000032" footer="0.30000000000000032"/>
    <c:pageSetup/>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6.png"/></Relationships>
</file>

<file path=xl/drawings/_rels/drawing3.xml.rels><?xml version="1.0" encoding="UTF-8" standalone="yes"?>
<Relationships xmlns="http://schemas.openxmlformats.org/package/2006/relationships"><Relationship Id="rId1" Type="http://schemas.openxmlformats.org/officeDocument/2006/relationships/image" Target="../media/image6.png"/></Relationships>
</file>

<file path=xl/drawings/_rels/drawing4.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6.png"/></Relationships>
</file>

<file path=xl/drawings/_rels/drawing5.xml.rels><?xml version="1.0" encoding="UTF-8" standalone="yes"?>
<Relationships xmlns="http://schemas.openxmlformats.org/package/2006/relationships"><Relationship Id="rId1" Type="http://schemas.openxmlformats.org/officeDocument/2006/relationships/image" Target="../media/image6.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6.png"/></Relationships>
</file>

<file path=xl/drawings/_rels/drawing8.xml.rels><?xml version="1.0" encoding="UTF-8" standalone="yes"?>
<Relationships xmlns="http://schemas.openxmlformats.org/package/2006/relationships"><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1</xdr:col>
      <xdr:colOff>4904</xdr:colOff>
      <xdr:row>0</xdr:row>
      <xdr:rowOff>15240</xdr:rowOff>
    </xdr:from>
    <xdr:to>
      <xdr:col>3</xdr:col>
      <xdr:colOff>17252</xdr:colOff>
      <xdr:row>23</xdr:row>
      <xdr:rowOff>175260</xdr:rowOff>
    </xdr:to>
    <xdr:pic>
      <xdr:nvPicPr>
        <xdr:cNvPr id="16" name="Espace réservé pour une image  7"/>
        <xdr:cNvPicPr>
          <a:picLocks noGrp="1"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gray">
        <a:xfrm>
          <a:off x="180164" y="15240"/>
          <a:ext cx="7403748" cy="4434840"/>
        </a:xfrm>
        <a:prstGeom prst="rect">
          <a:avLst/>
        </a:prstGeom>
        <a:solidFill>
          <a:srgbClr val="B1B1B1"/>
        </a:solidFill>
      </xdr:spPr>
    </xdr:pic>
    <xdr:clientData/>
  </xdr:twoCellAnchor>
  <xdr:twoCellAnchor>
    <xdr:from>
      <xdr:col>1</xdr:col>
      <xdr:colOff>7620</xdr:colOff>
      <xdr:row>0</xdr:row>
      <xdr:rowOff>62753</xdr:rowOff>
    </xdr:from>
    <xdr:to>
      <xdr:col>3</xdr:col>
      <xdr:colOff>18120</xdr:colOff>
      <xdr:row>23</xdr:row>
      <xdr:rowOff>175261</xdr:rowOff>
    </xdr:to>
    <xdr:sp macro="" textlink="">
      <xdr:nvSpPr>
        <xdr:cNvPr id="17" name="Espace réservé du texte 1"/>
        <xdr:cNvSpPr>
          <a:spLocks noGrp="1"/>
        </xdr:cNvSpPr>
      </xdr:nvSpPr>
      <xdr:spPr bwMode="gray">
        <a:xfrm>
          <a:off x="186914" y="62753"/>
          <a:ext cx="7397418" cy="4316955"/>
        </a:xfrm>
        <a:prstGeom prst="rect">
          <a:avLst/>
        </a:prstGeom>
        <a:solidFill>
          <a:srgbClr val="00AAFF">
            <a:alpha val="60000"/>
          </a:srgbClr>
        </a:solidFill>
      </xdr:spPr>
      <xdr:txBody>
        <a:bodyPr vert="horz" wrap="square" lIns="72000" tIns="1764000" rIns="651600" bIns="1260000" rtlCol="0" anchor="t" anchorCtr="0">
          <a:noAutofit/>
        </a:bodyPr>
        <a:lstStyle>
          <a:lvl1pPr marL="0" indent="0" algn="r" defTabSz="914400" rtl="0" eaLnBrk="1" latinLnBrk="0" hangingPunct="1">
            <a:lnSpc>
              <a:spcPct val="100000"/>
            </a:lnSpc>
            <a:spcBef>
              <a:spcPts val="0"/>
            </a:spcBef>
            <a:spcAft>
              <a:spcPts val="0"/>
            </a:spcAft>
            <a:buClr>
              <a:srgbClr val="424242"/>
            </a:buClr>
            <a:buSzPct val="80000"/>
            <a:buFont typeface="Wingdings" panose="05000000000000000000" pitchFamily="2" charset="2"/>
            <a:buNone/>
            <a:defRPr sz="3200" b="1" kern="1200">
              <a:solidFill>
                <a:sysClr val="window" lastClr="FFFFFF"/>
              </a:solidFill>
              <a:latin typeface="Arial"/>
            </a:defRPr>
          </a:lvl1pPr>
          <a:lvl2pPr marL="0" indent="0" algn="r" defTabSz="914400" rtl="0" eaLnBrk="1" latinLnBrk="0" hangingPunct="1">
            <a:lnSpc>
              <a:spcPct val="100000"/>
            </a:lnSpc>
            <a:spcBef>
              <a:spcPts val="600"/>
            </a:spcBef>
            <a:spcAft>
              <a:spcPts val="0"/>
            </a:spcAft>
            <a:buClr>
              <a:srgbClr val="424242"/>
            </a:buClr>
            <a:buFont typeface="Arial" panose="020B0604020202020204" pitchFamily="34" charset="0"/>
            <a:buNone/>
            <a:defRPr sz="2100" kern="1200">
              <a:solidFill>
                <a:sysClr val="window" lastClr="FFFFFF"/>
              </a:solidFill>
              <a:latin typeface="Arial"/>
            </a:defRPr>
          </a:lvl2pPr>
          <a:lvl3pPr marL="576000" indent="-144000" algn="l" defTabSz="914400" rtl="0" eaLnBrk="1" latinLnBrk="0" hangingPunct="1">
            <a:lnSpc>
              <a:spcPct val="105000"/>
            </a:lnSpc>
            <a:spcBef>
              <a:spcPts val="600"/>
            </a:spcBef>
            <a:spcAft>
              <a:spcPts val="600"/>
            </a:spcAft>
            <a:buClr>
              <a:srgbClr val="424242"/>
            </a:buClr>
            <a:buSzPct val="100000"/>
            <a:buFont typeface="Arial" panose="020B0604020202020204" pitchFamily="34" charset="0"/>
            <a:buChar char="•"/>
            <a:defRPr sz="1100" kern="1200">
              <a:solidFill>
                <a:srgbClr val="424242"/>
              </a:solidFill>
              <a:latin typeface="Arial"/>
            </a:defRPr>
          </a:lvl3pPr>
          <a:lvl4pPr marL="828000" indent="-252000" algn="l" defTabSz="914400" rtl="0" eaLnBrk="1" latinLnBrk="0" hangingPunct="1">
            <a:lnSpc>
              <a:spcPct val="105000"/>
            </a:lnSpc>
            <a:spcBef>
              <a:spcPts val="600"/>
            </a:spcBef>
            <a:spcAft>
              <a:spcPts val="600"/>
            </a:spcAft>
            <a:buClr>
              <a:srgbClr val="424242"/>
            </a:buClr>
            <a:buSzPct val="100000"/>
            <a:buFont typeface="Arial" pitchFamily="34" charset="0"/>
            <a:buChar char="—"/>
            <a:defRPr sz="1100" kern="1200">
              <a:solidFill>
                <a:srgbClr val="424242"/>
              </a:solidFill>
              <a:latin typeface="Arial"/>
            </a:defRPr>
          </a:lvl4pPr>
          <a:lvl5pPr marL="972000" indent="-144000" algn="l" defTabSz="914400" rtl="0" eaLnBrk="1" latinLnBrk="0" hangingPunct="1">
            <a:lnSpc>
              <a:spcPct val="105000"/>
            </a:lnSpc>
            <a:spcBef>
              <a:spcPts val="600"/>
            </a:spcBef>
            <a:spcAft>
              <a:spcPts val="600"/>
            </a:spcAft>
            <a:buClr>
              <a:srgbClr val="424242"/>
            </a:buClr>
            <a:buSzPct val="100000"/>
            <a:buFont typeface="Arial" pitchFamily="34" charset="0"/>
            <a:buChar char="•"/>
            <a:defRPr sz="1100" kern="1200">
              <a:solidFill>
                <a:srgbClr val="424242"/>
              </a:solidFill>
              <a:latin typeface="Arial"/>
            </a:defRPr>
          </a:lvl5pPr>
          <a:lvl6pPr marL="2514600" indent="-228600" algn="l" defTabSz="914400" rtl="0" eaLnBrk="1" latinLnBrk="0" hangingPunct="1">
            <a:spcBef>
              <a:spcPct val="20000"/>
            </a:spcBef>
            <a:buFont typeface="Arial" pitchFamily="34" charset="0"/>
            <a:buChar char="•"/>
            <a:defRPr sz="2000" kern="1200">
              <a:solidFill>
                <a:srgbClr val="424242"/>
              </a:solidFill>
              <a:latin typeface="Arial"/>
            </a:defRPr>
          </a:lvl6pPr>
          <a:lvl7pPr marL="2971800" indent="-228600" algn="l" defTabSz="914400" rtl="0" eaLnBrk="1" latinLnBrk="0" hangingPunct="1">
            <a:spcBef>
              <a:spcPct val="20000"/>
            </a:spcBef>
            <a:buFont typeface="Arial" pitchFamily="34" charset="0"/>
            <a:buChar char="•"/>
            <a:defRPr sz="2000" kern="1200">
              <a:solidFill>
                <a:srgbClr val="424242"/>
              </a:solidFill>
              <a:latin typeface="Arial"/>
            </a:defRPr>
          </a:lvl7pPr>
          <a:lvl8pPr marL="3429000" indent="-228600" algn="l" defTabSz="914400" rtl="0" eaLnBrk="1" latinLnBrk="0" hangingPunct="1">
            <a:spcBef>
              <a:spcPct val="20000"/>
            </a:spcBef>
            <a:buFont typeface="Arial" pitchFamily="34" charset="0"/>
            <a:buChar char="•"/>
            <a:defRPr sz="2000" kern="1200">
              <a:solidFill>
                <a:srgbClr val="424242"/>
              </a:solidFill>
              <a:latin typeface="Arial"/>
            </a:defRPr>
          </a:lvl8pPr>
          <a:lvl9pPr marL="3886200" indent="-228600" algn="l" defTabSz="914400" rtl="0" eaLnBrk="1" latinLnBrk="0" hangingPunct="1">
            <a:spcBef>
              <a:spcPct val="20000"/>
            </a:spcBef>
            <a:buFont typeface="Arial" pitchFamily="34" charset="0"/>
            <a:buChar char="•"/>
            <a:defRPr sz="2000" kern="1200">
              <a:solidFill>
                <a:srgbClr val="424242"/>
              </a:solidFill>
              <a:latin typeface="Arial"/>
            </a:defRPr>
          </a:lvl9pPr>
        </a:lstStyle>
        <a:p>
          <a:pPr marL="0" marR="0" lvl="0" indent="0" algn="r" defTabSz="914400" rtl="0" eaLnBrk="1" fontAlgn="auto" latinLnBrk="0" hangingPunct="1">
            <a:lnSpc>
              <a:spcPct val="100000"/>
            </a:lnSpc>
            <a:spcBef>
              <a:spcPts val="0"/>
            </a:spcBef>
            <a:spcAft>
              <a:spcPts val="0"/>
            </a:spcAft>
            <a:buClr>
              <a:srgbClr val="424242"/>
            </a:buClr>
            <a:buSzPct val="80000"/>
            <a:buFont typeface="Wingdings" panose="05000000000000000000" pitchFamily="2" charset="2"/>
            <a:buNone/>
            <a:tabLst/>
            <a:defRPr/>
          </a:pPr>
          <a:r>
            <a:rPr lang="fr-FR" sz="3200" b="1" kern="1200">
              <a:solidFill>
                <a:sysClr val="window" lastClr="FFFFFF"/>
              </a:solidFill>
              <a:effectLst/>
              <a:latin typeface="Arial"/>
              <a:ea typeface="+mn-ea"/>
              <a:cs typeface="+mn-cs"/>
            </a:rPr>
            <a:t>ANALYST PACK</a:t>
          </a:r>
          <a:r>
            <a:rPr lang="en-GB"/>
            <a:t/>
          </a:r>
          <a:br>
            <a:rPr lang="en-GB"/>
          </a:br>
          <a:r>
            <a:rPr lang="en-GB" sz="2000" b="1" kern="1200">
              <a:solidFill>
                <a:sysClr val="window" lastClr="FFFFFF"/>
              </a:solidFill>
              <a:latin typeface="Arial"/>
              <a:ea typeface="+mn-ea"/>
              <a:cs typeface="+mn-cs"/>
            </a:rPr>
            <a:t>H1 2016 RESULTS</a:t>
          </a:r>
        </a:p>
        <a:p>
          <a:pPr marL="0" marR="0" lvl="0" indent="0" algn="r" defTabSz="914400" rtl="0" eaLnBrk="1" fontAlgn="auto" latinLnBrk="0" hangingPunct="1">
            <a:lnSpc>
              <a:spcPct val="100000"/>
            </a:lnSpc>
            <a:spcBef>
              <a:spcPts val="0"/>
            </a:spcBef>
            <a:spcAft>
              <a:spcPts val="0"/>
            </a:spcAft>
            <a:buClr>
              <a:srgbClr val="424242"/>
            </a:buClr>
            <a:buSzPct val="80000"/>
            <a:buFont typeface="Wingdings" panose="05000000000000000000" pitchFamily="2" charset="2"/>
            <a:buNone/>
            <a:tabLst/>
            <a:defRPr/>
          </a:pPr>
          <a:endParaRPr lang="en-GB" sz="2000" b="1" kern="1200">
            <a:solidFill>
              <a:sysClr val="window" lastClr="FFFFFF"/>
            </a:solidFill>
            <a:latin typeface="Arial"/>
            <a:ea typeface="+mn-ea"/>
            <a:cs typeface="+mn-cs"/>
          </a:endParaRPr>
        </a:p>
        <a:p>
          <a:pPr marL="0" marR="0" lvl="0" indent="0" algn="r" defTabSz="914400" rtl="0" eaLnBrk="1" fontAlgn="auto" latinLnBrk="0" hangingPunct="1">
            <a:lnSpc>
              <a:spcPct val="100000"/>
            </a:lnSpc>
            <a:spcBef>
              <a:spcPts val="0"/>
            </a:spcBef>
            <a:spcAft>
              <a:spcPts val="0"/>
            </a:spcAft>
            <a:buClr>
              <a:srgbClr val="424242"/>
            </a:buClr>
            <a:buSzPct val="80000"/>
            <a:buFont typeface="Wingdings" panose="05000000000000000000" pitchFamily="2" charset="2"/>
            <a:buNone/>
            <a:tabLst/>
            <a:defRPr/>
          </a:pPr>
          <a:endParaRPr lang="en-GB" sz="2000" b="1" kern="1200">
            <a:solidFill>
              <a:sysClr val="window" lastClr="FFFFFF"/>
            </a:solidFill>
            <a:latin typeface="Arial"/>
            <a:ea typeface="+mn-ea"/>
            <a:cs typeface="+mn-cs"/>
          </a:endParaRPr>
        </a:p>
        <a:p>
          <a:pPr marL="0" marR="0" lvl="0" indent="0" algn="r" defTabSz="914400" rtl="0" eaLnBrk="1" fontAlgn="auto" latinLnBrk="0" hangingPunct="1">
            <a:lnSpc>
              <a:spcPct val="100000"/>
            </a:lnSpc>
            <a:spcBef>
              <a:spcPts val="0"/>
            </a:spcBef>
            <a:spcAft>
              <a:spcPts val="0"/>
            </a:spcAft>
            <a:buClr>
              <a:srgbClr val="424242"/>
            </a:buClr>
            <a:buSzPct val="80000"/>
            <a:buFont typeface="Wingdings" panose="05000000000000000000" pitchFamily="2" charset="2"/>
            <a:buNone/>
            <a:tabLst/>
            <a:defRPr/>
          </a:pPr>
          <a:endParaRPr lang="fr-FR" sz="2000" b="1" kern="1200">
            <a:solidFill>
              <a:sysClr val="window" lastClr="FFFFFF"/>
            </a:solidFill>
            <a:latin typeface="Arial"/>
            <a:ea typeface="+mn-ea"/>
            <a:cs typeface="+mn-cs"/>
          </a:endParaRPr>
        </a:p>
      </xdr:txBody>
    </xdr:sp>
    <xdr:clientData/>
  </xdr:twoCellAnchor>
  <xdr:twoCellAnchor>
    <xdr:from>
      <xdr:col>2</xdr:col>
      <xdr:colOff>3693458</xdr:colOff>
      <xdr:row>8</xdr:row>
      <xdr:rowOff>26456</xdr:rowOff>
    </xdr:from>
    <xdr:to>
      <xdr:col>2</xdr:col>
      <xdr:colOff>4746940</xdr:colOff>
      <xdr:row>9</xdr:row>
      <xdr:rowOff>103848</xdr:rowOff>
    </xdr:to>
    <xdr:sp macro="" textlink="">
      <xdr:nvSpPr>
        <xdr:cNvPr id="9" name="Espace réservé du texte 3"/>
        <xdr:cNvSpPr>
          <a:spLocks noGrp="1"/>
        </xdr:cNvSpPr>
      </xdr:nvSpPr>
      <xdr:spPr bwMode="gray">
        <a:xfrm>
          <a:off x="6347011" y="1478738"/>
          <a:ext cx="1053482" cy="256686"/>
        </a:xfrm>
        <a:prstGeom prst="rect">
          <a:avLst/>
        </a:prstGeom>
        <a:blipFill dpi="0" rotWithShape="1">
          <a:blip xmlns:r="http://schemas.openxmlformats.org/officeDocument/2006/relationships" r:embed="rId2" cstate="print">
            <a:extLst>
              <a:ext uri="{28A0092B-C50C-407E-A947-70E740481C1C}">
                <a14:useLocalDpi xmlns:a14="http://schemas.microsoft.com/office/drawing/2010/main" val="0"/>
              </a:ext>
            </a:extLst>
          </a:blip>
          <a:srcRect/>
          <a:stretch>
            <a:fillRect/>
          </a:stretch>
        </a:blipFill>
      </xdr:spPr>
      <xdr:txBody>
        <a:bodyPr vert="horz" wrap="square" lIns="0" tIns="0" rIns="0" bIns="0" rtlCol="0" anchor="t" anchorCtr="0">
          <a:noAutofit/>
        </a:bodyPr>
        <a:lstStyle>
          <a:lvl1pPr marL="0" indent="0" algn="l" defTabSz="914400" rtl="0" eaLnBrk="1" latinLnBrk="0" hangingPunct="1">
            <a:lnSpc>
              <a:spcPct val="105000"/>
            </a:lnSpc>
            <a:spcBef>
              <a:spcPts val="600"/>
            </a:spcBef>
            <a:spcAft>
              <a:spcPts val="600"/>
            </a:spcAft>
            <a:buClr>
              <a:schemeClr val="tx1"/>
            </a:buClr>
            <a:buSzPct val="80000"/>
            <a:buFont typeface="Wingdings" panose="05000000000000000000" pitchFamily="2" charset="2"/>
            <a:buNone/>
            <a:defRPr sz="100" kern="1200">
              <a:solidFill>
                <a:schemeClr val="accent3">
                  <a:alpha val="0"/>
                </a:schemeClr>
              </a:solidFill>
              <a:latin typeface="+mn-lt"/>
              <a:ea typeface="+mn-ea"/>
              <a:cs typeface="+mn-cs"/>
            </a:defRPr>
          </a:lvl1pPr>
          <a:lvl2pPr marL="432000" indent="-252000" algn="l" defTabSz="914400" rtl="0" eaLnBrk="1" latinLnBrk="0" hangingPunct="1">
            <a:lnSpc>
              <a:spcPct val="105000"/>
            </a:lnSpc>
            <a:spcBef>
              <a:spcPts val="600"/>
            </a:spcBef>
            <a:spcAft>
              <a:spcPts val="600"/>
            </a:spcAft>
            <a:buClr>
              <a:schemeClr val="tx1"/>
            </a:buClr>
            <a:buFont typeface="Arial" panose="020B0604020202020204" pitchFamily="34" charset="0"/>
            <a:buChar char="—"/>
            <a:defRPr sz="1300" kern="1200">
              <a:solidFill>
                <a:schemeClr val="tx1"/>
              </a:solidFill>
              <a:latin typeface="+mn-lt"/>
              <a:ea typeface="+mn-ea"/>
              <a:cs typeface="+mn-cs"/>
            </a:defRPr>
          </a:lvl2pPr>
          <a:lvl3pPr marL="576000" indent="-144000" algn="l" defTabSz="914400" rtl="0" eaLnBrk="1" latinLnBrk="0" hangingPunct="1">
            <a:lnSpc>
              <a:spcPct val="105000"/>
            </a:lnSpc>
            <a:spcBef>
              <a:spcPts val="600"/>
            </a:spcBef>
            <a:spcAft>
              <a:spcPts val="600"/>
            </a:spcAft>
            <a:buClr>
              <a:schemeClr val="tx1"/>
            </a:buClr>
            <a:buSzPct val="100000"/>
            <a:buFont typeface="Arial" panose="020B0604020202020204" pitchFamily="34" charset="0"/>
            <a:buChar char="•"/>
            <a:defRPr sz="1100" kern="1200">
              <a:solidFill>
                <a:schemeClr val="tx1"/>
              </a:solidFill>
              <a:latin typeface="+mn-lt"/>
              <a:ea typeface="+mn-ea"/>
              <a:cs typeface="+mn-cs"/>
            </a:defRPr>
          </a:lvl3pPr>
          <a:lvl4pPr marL="828000" indent="-252000" algn="l" defTabSz="914400" rtl="0" eaLnBrk="1" latinLnBrk="0" hangingPunct="1">
            <a:lnSpc>
              <a:spcPct val="105000"/>
            </a:lnSpc>
            <a:spcBef>
              <a:spcPts val="600"/>
            </a:spcBef>
            <a:spcAft>
              <a:spcPts val="600"/>
            </a:spcAft>
            <a:buClr>
              <a:schemeClr val="tx1"/>
            </a:buClr>
            <a:buSzPct val="100000"/>
            <a:buFont typeface="Arial" pitchFamily="34" charset="0"/>
            <a:buChar char="—"/>
            <a:defRPr sz="1100" kern="1200">
              <a:solidFill>
                <a:schemeClr val="tx1"/>
              </a:solidFill>
              <a:latin typeface="+mn-lt"/>
              <a:ea typeface="+mn-ea"/>
              <a:cs typeface="+mn-cs"/>
            </a:defRPr>
          </a:lvl4pPr>
          <a:lvl5pPr marL="972000" indent="-144000" algn="l" defTabSz="914400" rtl="0" eaLnBrk="1" latinLnBrk="0" hangingPunct="1">
            <a:lnSpc>
              <a:spcPct val="105000"/>
            </a:lnSpc>
            <a:spcBef>
              <a:spcPts val="600"/>
            </a:spcBef>
            <a:spcAft>
              <a:spcPts val="600"/>
            </a:spcAft>
            <a:buClr>
              <a:schemeClr val="tx1"/>
            </a:buClr>
            <a:buSzPct val="100000"/>
            <a:buFont typeface="Arial" pitchFamily="34" charset="0"/>
            <a:buChar char="•"/>
            <a:defRPr sz="1100" kern="1200">
              <a:solidFill>
                <a:schemeClr val="tx1"/>
              </a:solidFill>
              <a:latin typeface="+mn-lt"/>
              <a:ea typeface="+mn-ea"/>
              <a:cs typeface="+mn-cs"/>
            </a:defRPr>
          </a:lvl5pPr>
          <a:lvl6pPr marL="2514600" indent="-228600" algn="l" defTabSz="914400" rtl="0" eaLnBrk="1" latinLnBrk="0" hangingPunct="1">
            <a:spcBef>
              <a:spcPct val="20000"/>
            </a:spcBef>
            <a:buFont typeface="Arial" pitchFamily="34" charset="0"/>
            <a:buChar char="•"/>
            <a:defRPr sz="2000" kern="1200">
              <a:solidFill>
                <a:schemeClr val="tx1"/>
              </a:solidFill>
              <a:latin typeface="+mn-lt"/>
              <a:ea typeface="+mn-ea"/>
              <a:cs typeface="+mn-cs"/>
            </a:defRPr>
          </a:lvl6pPr>
          <a:lvl7pPr marL="2971800" indent="-228600" algn="l" defTabSz="914400" rtl="0" eaLnBrk="1" latinLnBrk="0" hangingPunct="1">
            <a:spcBef>
              <a:spcPct val="20000"/>
            </a:spcBef>
            <a:buFont typeface="Arial" pitchFamily="34" charset="0"/>
            <a:buChar char="•"/>
            <a:defRPr sz="2000" kern="1200">
              <a:solidFill>
                <a:schemeClr val="tx1"/>
              </a:solidFill>
              <a:latin typeface="+mn-lt"/>
              <a:ea typeface="+mn-ea"/>
              <a:cs typeface="+mn-cs"/>
            </a:defRPr>
          </a:lvl7pPr>
          <a:lvl8pPr marL="3429000" indent="-228600" algn="l" defTabSz="914400" rtl="0" eaLnBrk="1" latinLnBrk="0" hangingPunct="1">
            <a:spcBef>
              <a:spcPct val="20000"/>
            </a:spcBef>
            <a:buFont typeface="Arial" pitchFamily="34" charset="0"/>
            <a:buChar char="•"/>
            <a:defRPr sz="2000" kern="1200">
              <a:solidFill>
                <a:schemeClr val="tx1"/>
              </a:solidFill>
              <a:latin typeface="+mn-lt"/>
              <a:ea typeface="+mn-ea"/>
              <a:cs typeface="+mn-cs"/>
            </a:defRPr>
          </a:lvl8pPr>
          <a:lvl9pPr marL="3886200" indent="-228600" algn="l" defTabSz="914400" rtl="0" eaLnBrk="1" latinLnBrk="0" hangingPunct="1">
            <a:spcBef>
              <a:spcPct val="20000"/>
            </a:spcBef>
            <a:buFont typeface="Arial" pitchFamily="34" charset="0"/>
            <a:buChar char="•"/>
            <a:defRPr sz="2000" kern="1200">
              <a:solidFill>
                <a:schemeClr val="tx1"/>
              </a:solidFill>
              <a:latin typeface="+mn-lt"/>
              <a:ea typeface="+mn-ea"/>
              <a:cs typeface="+mn-cs"/>
            </a:defRPr>
          </a:lvl9pPr>
        </a:lstStyle>
        <a:p>
          <a:endParaRPr lang="fr-FR"/>
        </a:p>
      </xdr:txBody>
    </xdr:sp>
    <xdr:clientData/>
  </xdr:twoCellAnchor>
  <xdr:twoCellAnchor>
    <xdr:from>
      <xdr:col>2</xdr:col>
      <xdr:colOff>3693458</xdr:colOff>
      <xdr:row>17</xdr:row>
      <xdr:rowOff>97365</xdr:rowOff>
    </xdr:from>
    <xdr:to>
      <xdr:col>2</xdr:col>
      <xdr:colOff>4746940</xdr:colOff>
      <xdr:row>18</xdr:row>
      <xdr:rowOff>174757</xdr:rowOff>
    </xdr:to>
    <xdr:sp macro="" textlink="">
      <xdr:nvSpPr>
        <xdr:cNvPr id="10" name="Espace réservé du texte 4"/>
        <xdr:cNvSpPr>
          <a:spLocks noGrp="1"/>
        </xdr:cNvSpPr>
      </xdr:nvSpPr>
      <xdr:spPr bwMode="gray">
        <a:xfrm>
          <a:off x="6347011" y="3181224"/>
          <a:ext cx="1053482" cy="256686"/>
        </a:xfrm>
        <a:prstGeom prst="rect">
          <a:avLst/>
        </a:prstGeom>
        <a:blipFill dpi="0" rotWithShape="1">
          <a:blip xmlns:r="http://schemas.openxmlformats.org/officeDocument/2006/relationships" r:embed="rId3" cstate="print">
            <a:extLst>
              <a:ext uri="{28A0092B-C50C-407E-A947-70E740481C1C}">
                <a14:useLocalDpi xmlns:a14="http://schemas.microsoft.com/office/drawing/2010/main" val="0"/>
              </a:ext>
            </a:extLst>
          </a:blip>
          <a:srcRect/>
          <a:stretch>
            <a:fillRect/>
          </a:stretch>
        </a:blipFill>
      </xdr:spPr>
      <xdr:txBody>
        <a:bodyPr vert="horz" wrap="square" lIns="0" tIns="0" rIns="0" bIns="0" rtlCol="0" anchor="t" anchorCtr="0">
          <a:noAutofit/>
        </a:bodyPr>
        <a:lstStyle>
          <a:lvl1pPr marL="0" indent="0" algn="l" defTabSz="914400" rtl="0" eaLnBrk="1" latinLnBrk="0" hangingPunct="1">
            <a:lnSpc>
              <a:spcPct val="105000"/>
            </a:lnSpc>
            <a:spcBef>
              <a:spcPts val="600"/>
            </a:spcBef>
            <a:spcAft>
              <a:spcPts val="600"/>
            </a:spcAft>
            <a:buClr>
              <a:schemeClr val="tx1"/>
            </a:buClr>
            <a:buSzPct val="80000"/>
            <a:buFont typeface="Wingdings" panose="05000000000000000000" pitchFamily="2" charset="2"/>
            <a:buNone/>
            <a:defRPr sz="100" kern="1200">
              <a:solidFill>
                <a:schemeClr val="accent3">
                  <a:alpha val="0"/>
                </a:schemeClr>
              </a:solidFill>
              <a:latin typeface="+mn-lt"/>
              <a:ea typeface="+mn-ea"/>
              <a:cs typeface="+mn-cs"/>
            </a:defRPr>
          </a:lvl1pPr>
          <a:lvl2pPr marL="432000" indent="-252000" algn="l" defTabSz="914400" rtl="0" eaLnBrk="1" latinLnBrk="0" hangingPunct="1">
            <a:lnSpc>
              <a:spcPct val="105000"/>
            </a:lnSpc>
            <a:spcBef>
              <a:spcPts val="600"/>
            </a:spcBef>
            <a:spcAft>
              <a:spcPts val="600"/>
            </a:spcAft>
            <a:buClr>
              <a:schemeClr val="tx1"/>
            </a:buClr>
            <a:buFont typeface="Arial" panose="020B0604020202020204" pitchFamily="34" charset="0"/>
            <a:buChar char="—"/>
            <a:defRPr sz="1300" kern="1200">
              <a:solidFill>
                <a:schemeClr val="tx1"/>
              </a:solidFill>
              <a:latin typeface="+mn-lt"/>
              <a:ea typeface="+mn-ea"/>
              <a:cs typeface="+mn-cs"/>
            </a:defRPr>
          </a:lvl2pPr>
          <a:lvl3pPr marL="576000" indent="-144000" algn="l" defTabSz="914400" rtl="0" eaLnBrk="1" latinLnBrk="0" hangingPunct="1">
            <a:lnSpc>
              <a:spcPct val="105000"/>
            </a:lnSpc>
            <a:spcBef>
              <a:spcPts val="600"/>
            </a:spcBef>
            <a:spcAft>
              <a:spcPts val="600"/>
            </a:spcAft>
            <a:buClr>
              <a:schemeClr val="tx1"/>
            </a:buClr>
            <a:buSzPct val="100000"/>
            <a:buFont typeface="Arial" panose="020B0604020202020204" pitchFamily="34" charset="0"/>
            <a:buChar char="•"/>
            <a:defRPr sz="1100" kern="1200">
              <a:solidFill>
                <a:schemeClr val="tx1"/>
              </a:solidFill>
              <a:latin typeface="+mn-lt"/>
              <a:ea typeface="+mn-ea"/>
              <a:cs typeface="+mn-cs"/>
            </a:defRPr>
          </a:lvl3pPr>
          <a:lvl4pPr marL="828000" indent="-252000" algn="l" defTabSz="914400" rtl="0" eaLnBrk="1" latinLnBrk="0" hangingPunct="1">
            <a:lnSpc>
              <a:spcPct val="105000"/>
            </a:lnSpc>
            <a:spcBef>
              <a:spcPts val="600"/>
            </a:spcBef>
            <a:spcAft>
              <a:spcPts val="600"/>
            </a:spcAft>
            <a:buClr>
              <a:schemeClr val="tx1"/>
            </a:buClr>
            <a:buSzPct val="100000"/>
            <a:buFont typeface="Arial" pitchFamily="34" charset="0"/>
            <a:buChar char="—"/>
            <a:defRPr sz="1100" kern="1200">
              <a:solidFill>
                <a:schemeClr val="tx1"/>
              </a:solidFill>
              <a:latin typeface="+mn-lt"/>
              <a:ea typeface="+mn-ea"/>
              <a:cs typeface="+mn-cs"/>
            </a:defRPr>
          </a:lvl4pPr>
          <a:lvl5pPr marL="972000" indent="-144000" algn="l" defTabSz="914400" rtl="0" eaLnBrk="1" latinLnBrk="0" hangingPunct="1">
            <a:lnSpc>
              <a:spcPct val="105000"/>
            </a:lnSpc>
            <a:spcBef>
              <a:spcPts val="600"/>
            </a:spcBef>
            <a:spcAft>
              <a:spcPts val="600"/>
            </a:spcAft>
            <a:buClr>
              <a:schemeClr val="tx1"/>
            </a:buClr>
            <a:buSzPct val="100000"/>
            <a:buFont typeface="Arial" pitchFamily="34" charset="0"/>
            <a:buChar char="•"/>
            <a:defRPr sz="1100" kern="1200">
              <a:solidFill>
                <a:schemeClr val="tx1"/>
              </a:solidFill>
              <a:latin typeface="+mn-lt"/>
              <a:ea typeface="+mn-ea"/>
              <a:cs typeface="+mn-cs"/>
            </a:defRPr>
          </a:lvl5pPr>
          <a:lvl6pPr marL="2514600" indent="-228600" algn="l" defTabSz="914400" rtl="0" eaLnBrk="1" latinLnBrk="0" hangingPunct="1">
            <a:spcBef>
              <a:spcPct val="20000"/>
            </a:spcBef>
            <a:buFont typeface="Arial" pitchFamily="34" charset="0"/>
            <a:buChar char="•"/>
            <a:defRPr sz="2000" kern="1200">
              <a:solidFill>
                <a:schemeClr val="tx1"/>
              </a:solidFill>
              <a:latin typeface="+mn-lt"/>
              <a:ea typeface="+mn-ea"/>
              <a:cs typeface="+mn-cs"/>
            </a:defRPr>
          </a:lvl6pPr>
          <a:lvl7pPr marL="2971800" indent="-228600" algn="l" defTabSz="914400" rtl="0" eaLnBrk="1" latinLnBrk="0" hangingPunct="1">
            <a:spcBef>
              <a:spcPct val="20000"/>
            </a:spcBef>
            <a:buFont typeface="Arial" pitchFamily="34" charset="0"/>
            <a:buChar char="•"/>
            <a:defRPr sz="2000" kern="1200">
              <a:solidFill>
                <a:schemeClr val="tx1"/>
              </a:solidFill>
              <a:latin typeface="+mn-lt"/>
              <a:ea typeface="+mn-ea"/>
              <a:cs typeface="+mn-cs"/>
            </a:defRPr>
          </a:lvl7pPr>
          <a:lvl8pPr marL="3429000" indent="-228600" algn="l" defTabSz="914400" rtl="0" eaLnBrk="1" latinLnBrk="0" hangingPunct="1">
            <a:spcBef>
              <a:spcPct val="20000"/>
            </a:spcBef>
            <a:buFont typeface="Arial" pitchFamily="34" charset="0"/>
            <a:buChar char="•"/>
            <a:defRPr sz="2000" kern="1200">
              <a:solidFill>
                <a:schemeClr val="tx1"/>
              </a:solidFill>
              <a:latin typeface="+mn-lt"/>
              <a:ea typeface="+mn-ea"/>
              <a:cs typeface="+mn-cs"/>
            </a:defRPr>
          </a:lvl8pPr>
          <a:lvl9pPr marL="3886200" indent="-228600" algn="l" defTabSz="914400" rtl="0" eaLnBrk="1" latinLnBrk="0" hangingPunct="1">
            <a:spcBef>
              <a:spcPct val="20000"/>
            </a:spcBef>
            <a:buFont typeface="Arial" pitchFamily="34" charset="0"/>
            <a:buChar char="•"/>
            <a:defRPr sz="2000" kern="1200">
              <a:solidFill>
                <a:schemeClr val="tx1"/>
              </a:solidFill>
              <a:latin typeface="+mn-lt"/>
              <a:ea typeface="+mn-ea"/>
              <a:cs typeface="+mn-cs"/>
            </a:defRPr>
          </a:lvl9pPr>
        </a:lstStyle>
        <a:p>
          <a:endParaRPr lang="fr-FR"/>
        </a:p>
      </xdr:txBody>
    </xdr:sp>
    <xdr:clientData/>
  </xdr:twoCellAnchor>
  <xdr:twoCellAnchor>
    <xdr:from>
      <xdr:col>2</xdr:col>
      <xdr:colOff>2706317</xdr:colOff>
      <xdr:row>1</xdr:row>
      <xdr:rowOff>71713</xdr:rowOff>
    </xdr:from>
    <xdr:to>
      <xdr:col>2</xdr:col>
      <xdr:colOff>4554071</xdr:colOff>
      <xdr:row>4</xdr:row>
      <xdr:rowOff>170691</xdr:rowOff>
    </xdr:to>
    <xdr:sp macro="" textlink="">
      <xdr:nvSpPr>
        <xdr:cNvPr id="12" name="Espace réservé du texte 6"/>
        <xdr:cNvSpPr>
          <a:spLocks noGrp="1"/>
        </xdr:cNvSpPr>
      </xdr:nvSpPr>
      <xdr:spPr bwMode="gray">
        <a:xfrm>
          <a:off x="5359870" y="251007"/>
          <a:ext cx="1847754" cy="636860"/>
        </a:xfrm>
        <a:prstGeom prst="rect">
          <a:avLst/>
        </a:prstGeom>
        <a:blipFill dpi="0" rotWithShape="1">
          <a:blip xmlns:r="http://schemas.openxmlformats.org/officeDocument/2006/relationships" r:embed="rId4" cstate="print">
            <a:extLst>
              <a:ext uri="{28A0092B-C50C-407E-A947-70E740481C1C}">
                <a14:useLocalDpi xmlns:a14="http://schemas.microsoft.com/office/drawing/2010/main" val="0"/>
              </a:ext>
            </a:extLst>
          </a:blip>
          <a:srcRect/>
          <a:stretch>
            <a:fillRect t="-61936" r="-13712"/>
          </a:stretch>
        </a:blipFill>
      </xdr:spPr>
      <xdr:txBody>
        <a:bodyPr vert="horz" wrap="square" lIns="0" tIns="0" rIns="0" bIns="0" rtlCol="0" anchor="t" anchorCtr="0">
          <a:noAutofit/>
        </a:bodyPr>
        <a:lstStyle>
          <a:lvl1pPr marL="0" indent="0" algn="l" defTabSz="914400" rtl="0" eaLnBrk="1" latinLnBrk="0" hangingPunct="1">
            <a:lnSpc>
              <a:spcPct val="105000"/>
            </a:lnSpc>
            <a:spcBef>
              <a:spcPts val="600"/>
            </a:spcBef>
            <a:spcAft>
              <a:spcPts val="600"/>
            </a:spcAft>
            <a:buClr>
              <a:schemeClr val="tx1"/>
            </a:buClr>
            <a:buSzPct val="80000"/>
            <a:buFont typeface="Wingdings" panose="05000000000000000000" pitchFamily="2" charset="2"/>
            <a:buNone/>
            <a:defRPr sz="100" kern="1200">
              <a:solidFill>
                <a:schemeClr val="accent3">
                  <a:alpha val="0"/>
                </a:schemeClr>
              </a:solidFill>
              <a:latin typeface="+mn-lt"/>
              <a:ea typeface="+mn-ea"/>
              <a:cs typeface="+mn-cs"/>
            </a:defRPr>
          </a:lvl1pPr>
          <a:lvl2pPr marL="432000" indent="-252000" algn="l" defTabSz="914400" rtl="0" eaLnBrk="1" latinLnBrk="0" hangingPunct="1">
            <a:lnSpc>
              <a:spcPct val="105000"/>
            </a:lnSpc>
            <a:spcBef>
              <a:spcPts val="600"/>
            </a:spcBef>
            <a:spcAft>
              <a:spcPts val="600"/>
            </a:spcAft>
            <a:buClr>
              <a:schemeClr val="tx1"/>
            </a:buClr>
            <a:buFont typeface="Arial" panose="020B0604020202020204" pitchFamily="34" charset="0"/>
            <a:buChar char="—"/>
            <a:defRPr sz="1300" kern="1200">
              <a:solidFill>
                <a:schemeClr val="tx1"/>
              </a:solidFill>
              <a:latin typeface="+mn-lt"/>
              <a:ea typeface="+mn-ea"/>
              <a:cs typeface="+mn-cs"/>
            </a:defRPr>
          </a:lvl2pPr>
          <a:lvl3pPr marL="576000" indent="-144000" algn="l" defTabSz="914400" rtl="0" eaLnBrk="1" latinLnBrk="0" hangingPunct="1">
            <a:lnSpc>
              <a:spcPct val="105000"/>
            </a:lnSpc>
            <a:spcBef>
              <a:spcPts val="600"/>
            </a:spcBef>
            <a:spcAft>
              <a:spcPts val="600"/>
            </a:spcAft>
            <a:buClr>
              <a:schemeClr val="tx1"/>
            </a:buClr>
            <a:buSzPct val="100000"/>
            <a:buFont typeface="Arial" panose="020B0604020202020204" pitchFamily="34" charset="0"/>
            <a:buChar char="•"/>
            <a:defRPr sz="1100" kern="1200">
              <a:solidFill>
                <a:schemeClr val="tx1"/>
              </a:solidFill>
              <a:latin typeface="+mn-lt"/>
              <a:ea typeface="+mn-ea"/>
              <a:cs typeface="+mn-cs"/>
            </a:defRPr>
          </a:lvl3pPr>
          <a:lvl4pPr marL="828000" indent="-252000" algn="l" defTabSz="914400" rtl="0" eaLnBrk="1" latinLnBrk="0" hangingPunct="1">
            <a:lnSpc>
              <a:spcPct val="105000"/>
            </a:lnSpc>
            <a:spcBef>
              <a:spcPts val="600"/>
            </a:spcBef>
            <a:spcAft>
              <a:spcPts val="600"/>
            </a:spcAft>
            <a:buClr>
              <a:schemeClr val="tx1"/>
            </a:buClr>
            <a:buSzPct val="100000"/>
            <a:buFont typeface="Arial" pitchFamily="34" charset="0"/>
            <a:buChar char="—"/>
            <a:defRPr sz="1100" kern="1200">
              <a:solidFill>
                <a:schemeClr val="tx1"/>
              </a:solidFill>
              <a:latin typeface="+mn-lt"/>
              <a:ea typeface="+mn-ea"/>
              <a:cs typeface="+mn-cs"/>
            </a:defRPr>
          </a:lvl4pPr>
          <a:lvl5pPr marL="972000" indent="-144000" algn="l" defTabSz="914400" rtl="0" eaLnBrk="1" latinLnBrk="0" hangingPunct="1">
            <a:lnSpc>
              <a:spcPct val="105000"/>
            </a:lnSpc>
            <a:spcBef>
              <a:spcPts val="600"/>
            </a:spcBef>
            <a:spcAft>
              <a:spcPts val="600"/>
            </a:spcAft>
            <a:buClr>
              <a:schemeClr val="tx1"/>
            </a:buClr>
            <a:buSzPct val="100000"/>
            <a:buFont typeface="Arial" pitchFamily="34" charset="0"/>
            <a:buChar char="•"/>
            <a:defRPr sz="1100" kern="1200">
              <a:solidFill>
                <a:schemeClr val="tx1"/>
              </a:solidFill>
              <a:latin typeface="+mn-lt"/>
              <a:ea typeface="+mn-ea"/>
              <a:cs typeface="+mn-cs"/>
            </a:defRPr>
          </a:lvl5pPr>
          <a:lvl6pPr marL="2514600" indent="-228600" algn="l" defTabSz="914400" rtl="0" eaLnBrk="1" latinLnBrk="0" hangingPunct="1">
            <a:spcBef>
              <a:spcPct val="20000"/>
            </a:spcBef>
            <a:buFont typeface="Arial" pitchFamily="34" charset="0"/>
            <a:buChar char="•"/>
            <a:defRPr sz="2000" kern="1200">
              <a:solidFill>
                <a:schemeClr val="tx1"/>
              </a:solidFill>
              <a:latin typeface="+mn-lt"/>
              <a:ea typeface="+mn-ea"/>
              <a:cs typeface="+mn-cs"/>
            </a:defRPr>
          </a:lvl6pPr>
          <a:lvl7pPr marL="2971800" indent="-228600" algn="l" defTabSz="914400" rtl="0" eaLnBrk="1" latinLnBrk="0" hangingPunct="1">
            <a:spcBef>
              <a:spcPct val="20000"/>
            </a:spcBef>
            <a:buFont typeface="Arial" pitchFamily="34" charset="0"/>
            <a:buChar char="•"/>
            <a:defRPr sz="2000" kern="1200">
              <a:solidFill>
                <a:schemeClr val="tx1"/>
              </a:solidFill>
              <a:latin typeface="+mn-lt"/>
              <a:ea typeface="+mn-ea"/>
              <a:cs typeface="+mn-cs"/>
            </a:defRPr>
          </a:lvl7pPr>
          <a:lvl8pPr marL="3429000" indent="-228600" algn="l" defTabSz="914400" rtl="0" eaLnBrk="1" latinLnBrk="0" hangingPunct="1">
            <a:spcBef>
              <a:spcPct val="20000"/>
            </a:spcBef>
            <a:buFont typeface="Arial" pitchFamily="34" charset="0"/>
            <a:buChar char="•"/>
            <a:defRPr sz="2000" kern="1200">
              <a:solidFill>
                <a:schemeClr val="tx1"/>
              </a:solidFill>
              <a:latin typeface="+mn-lt"/>
              <a:ea typeface="+mn-ea"/>
              <a:cs typeface="+mn-cs"/>
            </a:defRPr>
          </a:lvl8pPr>
          <a:lvl9pPr marL="3886200" indent="-228600" algn="l" defTabSz="914400" rtl="0" eaLnBrk="1" latinLnBrk="0" hangingPunct="1">
            <a:spcBef>
              <a:spcPct val="20000"/>
            </a:spcBef>
            <a:buFont typeface="Arial" pitchFamily="34" charset="0"/>
            <a:buChar char="•"/>
            <a:defRPr sz="2000" kern="1200">
              <a:solidFill>
                <a:schemeClr val="tx1"/>
              </a:solidFill>
              <a:latin typeface="+mn-lt"/>
              <a:ea typeface="+mn-ea"/>
              <a:cs typeface="+mn-cs"/>
            </a:defRPr>
          </a:lvl9pPr>
        </a:lstStyle>
        <a:p>
          <a:endParaRPr lang="fr-FR"/>
        </a:p>
      </xdr:txBody>
    </xdr:sp>
    <xdr:clientData/>
  </xdr:twoCellAnchor>
  <xdr:twoCellAnchor>
    <xdr:from>
      <xdr:col>1</xdr:col>
      <xdr:colOff>0</xdr:colOff>
      <xdr:row>20</xdr:row>
      <xdr:rowOff>133670</xdr:rowOff>
    </xdr:from>
    <xdr:to>
      <xdr:col>3</xdr:col>
      <xdr:colOff>0</xdr:colOff>
      <xdr:row>22</xdr:row>
      <xdr:rowOff>35576</xdr:rowOff>
    </xdr:to>
    <xdr:sp macro="" textlink="">
      <xdr:nvSpPr>
        <xdr:cNvPr id="18" name="Espace réservé du texte 5"/>
        <xdr:cNvSpPr>
          <a:spLocks noGrp="1"/>
        </xdr:cNvSpPr>
      </xdr:nvSpPr>
      <xdr:spPr bwMode="gray">
        <a:xfrm>
          <a:off x="179294" y="3800235"/>
          <a:ext cx="7386918" cy="260494"/>
        </a:xfrm>
        <a:prstGeom prst="rect">
          <a:avLst/>
        </a:prstGeom>
        <a:blipFill dpi="0" rotWithShape="1">
          <a:blip xmlns:r="http://schemas.openxmlformats.org/officeDocument/2006/relationships" r:embed="rId5" cstate="print">
            <a:extLst>
              <a:ext uri="{28A0092B-C50C-407E-A947-70E740481C1C}">
                <a14:useLocalDpi xmlns:a14="http://schemas.microsoft.com/office/drawing/2010/main" val="0"/>
              </a:ext>
            </a:extLst>
          </a:blip>
          <a:srcRect/>
          <a:stretch>
            <a:fillRect/>
          </a:stretch>
        </a:blipFill>
      </xdr:spPr>
      <xdr:txBody>
        <a:bodyPr vert="horz" wrap="square" lIns="0" tIns="0" rIns="0" bIns="0" rtlCol="0" anchor="t" anchorCtr="0">
          <a:noAutofit/>
        </a:bodyPr>
        <a:lstStyle>
          <a:lvl1pPr marL="0" indent="0" algn="l" defTabSz="914400" rtl="0" eaLnBrk="1" latinLnBrk="0" hangingPunct="1">
            <a:lnSpc>
              <a:spcPct val="105000"/>
            </a:lnSpc>
            <a:spcBef>
              <a:spcPts val="600"/>
            </a:spcBef>
            <a:spcAft>
              <a:spcPts val="600"/>
            </a:spcAft>
            <a:buClr>
              <a:schemeClr val="tx1"/>
            </a:buClr>
            <a:buSzPct val="80000"/>
            <a:buFont typeface="Wingdings" panose="05000000000000000000" pitchFamily="2" charset="2"/>
            <a:buNone/>
            <a:defRPr sz="100" kern="1200">
              <a:solidFill>
                <a:schemeClr val="accent3">
                  <a:alpha val="0"/>
                </a:schemeClr>
              </a:solidFill>
              <a:latin typeface="+mn-lt"/>
              <a:ea typeface="+mn-ea"/>
              <a:cs typeface="+mn-cs"/>
            </a:defRPr>
          </a:lvl1pPr>
          <a:lvl2pPr marL="432000" indent="-252000" algn="l" defTabSz="914400" rtl="0" eaLnBrk="1" latinLnBrk="0" hangingPunct="1">
            <a:lnSpc>
              <a:spcPct val="105000"/>
            </a:lnSpc>
            <a:spcBef>
              <a:spcPts val="600"/>
            </a:spcBef>
            <a:spcAft>
              <a:spcPts val="600"/>
            </a:spcAft>
            <a:buClr>
              <a:schemeClr val="tx1"/>
            </a:buClr>
            <a:buFont typeface="Arial" panose="020B0604020202020204" pitchFamily="34" charset="0"/>
            <a:buChar char="—"/>
            <a:defRPr sz="1300" kern="1200">
              <a:solidFill>
                <a:schemeClr val="tx1"/>
              </a:solidFill>
              <a:latin typeface="+mn-lt"/>
              <a:ea typeface="+mn-ea"/>
              <a:cs typeface="+mn-cs"/>
            </a:defRPr>
          </a:lvl2pPr>
          <a:lvl3pPr marL="576000" indent="-144000" algn="l" defTabSz="914400" rtl="0" eaLnBrk="1" latinLnBrk="0" hangingPunct="1">
            <a:lnSpc>
              <a:spcPct val="105000"/>
            </a:lnSpc>
            <a:spcBef>
              <a:spcPts val="600"/>
            </a:spcBef>
            <a:spcAft>
              <a:spcPts val="600"/>
            </a:spcAft>
            <a:buClr>
              <a:schemeClr val="tx1"/>
            </a:buClr>
            <a:buSzPct val="100000"/>
            <a:buFont typeface="Arial" panose="020B0604020202020204" pitchFamily="34" charset="0"/>
            <a:buChar char="•"/>
            <a:defRPr sz="1100" kern="1200">
              <a:solidFill>
                <a:schemeClr val="tx1"/>
              </a:solidFill>
              <a:latin typeface="+mn-lt"/>
              <a:ea typeface="+mn-ea"/>
              <a:cs typeface="+mn-cs"/>
            </a:defRPr>
          </a:lvl3pPr>
          <a:lvl4pPr marL="828000" indent="-252000" algn="l" defTabSz="914400" rtl="0" eaLnBrk="1" latinLnBrk="0" hangingPunct="1">
            <a:lnSpc>
              <a:spcPct val="105000"/>
            </a:lnSpc>
            <a:spcBef>
              <a:spcPts val="600"/>
            </a:spcBef>
            <a:spcAft>
              <a:spcPts val="600"/>
            </a:spcAft>
            <a:buClr>
              <a:schemeClr val="tx1"/>
            </a:buClr>
            <a:buSzPct val="100000"/>
            <a:buFont typeface="Arial" pitchFamily="34" charset="0"/>
            <a:buChar char="—"/>
            <a:defRPr sz="1100" kern="1200">
              <a:solidFill>
                <a:schemeClr val="tx1"/>
              </a:solidFill>
              <a:latin typeface="+mn-lt"/>
              <a:ea typeface="+mn-ea"/>
              <a:cs typeface="+mn-cs"/>
            </a:defRPr>
          </a:lvl4pPr>
          <a:lvl5pPr marL="972000" indent="-144000" algn="l" defTabSz="914400" rtl="0" eaLnBrk="1" latinLnBrk="0" hangingPunct="1">
            <a:lnSpc>
              <a:spcPct val="105000"/>
            </a:lnSpc>
            <a:spcBef>
              <a:spcPts val="600"/>
            </a:spcBef>
            <a:spcAft>
              <a:spcPts val="600"/>
            </a:spcAft>
            <a:buClr>
              <a:schemeClr val="tx1"/>
            </a:buClr>
            <a:buSzPct val="100000"/>
            <a:buFont typeface="Arial" pitchFamily="34" charset="0"/>
            <a:buChar char="•"/>
            <a:defRPr sz="1100" kern="1200">
              <a:solidFill>
                <a:schemeClr val="tx1"/>
              </a:solidFill>
              <a:latin typeface="+mn-lt"/>
              <a:ea typeface="+mn-ea"/>
              <a:cs typeface="+mn-cs"/>
            </a:defRPr>
          </a:lvl5pPr>
          <a:lvl6pPr marL="2514600" indent="-228600" algn="l" defTabSz="914400" rtl="0" eaLnBrk="1" latinLnBrk="0" hangingPunct="1">
            <a:spcBef>
              <a:spcPct val="20000"/>
            </a:spcBef>
            <a:buFont typeface="Arial" pitchFamily="34" charset="0"/>
            <a:buChar char="•"/>
            <a:defRPr sz="2000" kern="1200">
              <a:solidFill>
                <a:schemeClr val="tx1"/>
              </a:solidFill>
              <a:latin typeface="+mn-lt"/>
              <a:ea typeface="+mn-ea"/>
              <a:cs typeface="+mn-cs"/>
            </a:defRPr>
          </a:lvl6pPr>
          <a:lvl7pPr marL="2971800" indent="-228600" algn="l" defTabSz="914400" rtl="0" eaLnBrk="1" latinLnBrk="0" hangingPunct="1">
            <a:spcBef>
              <a:spcPct val="20000"/>
            </a:spcBef>
            <a:buFont typeface="Arial" pitchFamily="34" charset="0"/>
            <a:buChar char="•"/>
            <a:defRPr sz="2000" kern="1200">
              <a:solidFill>
                <a:schemeClr val="tx1"/>
              </a:solidFill>
              <a:latin typeface="+mn-lt"/>
              <a:ea typeface="+mn-ea"/>
              <a:cs typeface="+mn-cs"/>
            </a:defRPr>
          </a:lvl7pPr>
          <a:lvl8pPr marL="3429000" indent="-228600" algn="l" defTabSz="914400" rtl="0" eaLnBrk="1" latinLnBrk="0" hangingPunct="1">
            <a:spcBef>
              <a:spcPct val="20000"/>
            </a:spcBef>
            <a:buFont typeface="Arial" pitchFamily="34" charset="0"/>
            <a:buChar char="•"/>
            <a:defRPr sz="2000" kern="1200">
              <a:solidFill>
                <a:schemeClr val="tx1"/>
              </a:solidFill>
              <a:latin typeface="+mn-lt"/>
              <a:ea typeface="+mn-ea"/>
              <a:cs typeface="+mn-cs"/>
            </a:defRPr>
          </a:lvl8pPr>
          <a:lvl9pPr marL="3886200" indent="-228600" algn="l" defTabSz="914400" rtl="0" eaLnBrk="1" latinLnBrk="0" hangingPunct="1">
            <a:spcBef>
              <a:spcPct val="20000"/>
            </a:spcBef>
            <a:buFont typeface="Arial" pitchFamily="34" charset="0"/>
            <a:buChar char="•"/>
            <a:defRPr sz="2000" kern="1200">
              <a:solidFill>
                <a:schemeClr val="tx1"/>
              </a:solidFill>
              <a:latin typeface="+mn-lt"/>
              <a:ea typeface="+mn-ea"/>
              <a:cs typeface="+mn-cs"/>
            </a:defRPr>
          </a:lvl9pPr>
        </a:lstStyle>
        <a:p>
          <a:endParaRPr lang="fr-F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471054</xdr:colOff>
      <xdr:row>0</xdr:row>
      <xdr:rowOff>27709</xdr:rowOff>
    </xdr:from>
    <xdr:to>
      <xdr:col>1</xdr:col>
      <xdr:colOff>809258</xdr:colOff>
      <xdr:row>1</xdr:row>
      <xdr:rowOff>370797</xdr:rowOff>
    </xdr:to>
    <xdr:pic>
      <xdr:nvPicPr>
        <xdr:cNvPr id="2" name="Picture 2" descr="L:\1516904_Atlantic_ Deploiement_280515\Publishing\Charte\LOGO-BLOC MARQUE\LOGO\Engie_Logo.png"/>
        <xdr:cNvPicPr>
          <a:picLocks noChangeAspect="1" noChangeArrowheads="1"/>
        </xdr:cNvPicPr>
      </xdr:nvPicPr>
      <xdr:blipFill>
        <a:blip xmlns:r="http://schemas.openxmlformats.org/officeDocument/2006/relationships" r:embed="rId1" cstate="screen">
          <a:extLst>
            <a:ext uri="{28A0092B-C50C-407E-A947-70E740481C1C}">
              <a14:useLocalDpi xmlns:a14="http://schemas.microsoft.com/office/drawing/2010/main"/>
            </a:ext>
          </a:extLst>
        </a:blip>
        <a:srcRect/>
        <a:stretch>
          <a:fillRect/>
        </a:stretch>
      </xdr:blipFill>
      <xdr:spPr bwMode="auto">
        <a:xfrm>
          <a:off x="471054" y="27709"/>
          <a:ext cx="1185929" cy="6002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138834</xdr:colOff>
      <xdr:row>3</xdr:row>
      <xdr:rowOff>61028</xdr:rowOff>
    </xdr:to>
    <xdr:pic>
      <xdr:nvPicPr>
        <xdr:cNvPr id="2" name="Picture 2" descr="L:\1516904_Atlantic_ Deploiement_280515\Publishing\Charte\LOGO-BLOC MARQUE\LOGO\Engie_Logo.png"/>
        <xdr:cNvPicPr>
          <a:picLocks noChangeAspect="1" noChangeArrowheads="1"/>
        </xdr:cNvPicPr>
      </xdr:nvPicPr>
      <xdr:blipFill>
        <a:blip xmlns:r="http://schemas.openxmlformats.org/officeDocument/2006/relationships" r:embed="rId1" cstate="screen">
          <a:extLst>
            <a:ext uri="{28A0092B-C50C-407E-A947-70E740481C1C}">
              <a14:useLocalDpi xmlns:a14="http://schemas.microsoft.com/office/drawing/2010/main"/>
            </a:ext>
          </a:extLst>
        </a:blip>
        <a:srcRect/>
        <a:stretch>
          <a:fillRect/>
        </a:stretch>
      </xdr:blipFill>
      <xdr:spPr bwMode="auto">
        <a:xfrm>
          <a:off x="0" y="0"/>
          <a:ext cx="1699202" cy="87065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180108</xdr:colOff>
      <xdr:row>0</xdr:row>
      <xdr:rowOff>152216</xdr:rowOff>
    </xdr:from>
    <xdr:to>
      <xdr:col>2</xdr:col>
      <xdr:colOff>362753</xdr:colOff>
      <xdr:row>1</xdr:row>
      <xdr:rowOff>717160</xdr:rowOff>
    </xdr:to>
    <xdr:pic>
      <xdr:nvPicPr>
        <xdr:cNvPr id="6" name="Picture 2" descr="L:\1516904_Atlantic_ Deploiement_280515\Publishing\Charte\LOGO-BLOC MARQUE\LOGO\Engie_Logo.png"/>
        <xdr:cNvPicPr>
          <a:picLocks noChangeAspect="1" noChangeArrowheads="1"/>
        </xdr:cNvPicPr>
      </xdr:nvPicPr>
      <xdr:blipFill>
        <a:blip xmlns:r="http://schemas.openxmlformats.org/officeDocument/2006/relationships" r:embed="rId1" cstate="screen">
          <a:extLst>
            <a:ext uri="{28A0092B-C50C-407E-A947-70E740481C1C}">
              <a14:useLocalDpi xmlns:a14="http://schemas.microsoft.com/office/drawing/2010/main"/>
            </a:ext>
          </a:extLst>
        </a:blip>
        <a:srcRect/>
        <a:stretch>
          <a:fillRect/>
        </a:stretch>
      </xdr:blipFill>
      <xdr:spPr bwMode="auto">
        <a:xfrm>
          <a:off x="526472" y="152216"/>
          <a:ext cx="1488131" cy="74505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443345</xdr:colOff>
      <xdr:row>24</xdr:row>
      <xdr:rowOff>69275</xdr:rowOff>
    </xdr:from>
    <xdr:to>
      <xdr:col>2</xdr:col>
      <xdr:colOff>348899</xdr:colOff>
      <xdr:row>25</xdr:row>
      <xdr:rowOff>495490</xdr:rowOff>
    </xdr:to>
    <xdr:pic>
      <xdr:nvPicPr>
        <xdr:cNvPr id="8" name="Picture 2" descr="L:\1516904_Atlantic_ Deploiement_280515\Publishing\Charte\LOGO-BLOC MARQUE\LOGO\Engie_Logo.png"/>
        <xdr:cNvPicPr>
          <a:picLocks noChangeAspect="1" noChangeArrowheads="1"/>
        </xdr:cNvPicPr>
      </xdr:nvPicPr>
      <xdr:blipFill>
        <a:blip xmlns:r="http://schemas.openxmlformats.org/officeDocument/2006/relationships" r:embed="rId1" cstate="screen">
          <a:extLst>
            <a:ext uri="{28A0092B-C50C-407E-A947-70E740481C1C}">
              <a14:useLocalDpi xmlns:a14="http://schemas.microsoft.com/office/drawing/2010/main"/>
            </a:ext>
          </a:extLst>
        </a:blip>
        <a:srcRect/>
        <a:stretch>
          <a:fillRect/>
        </a:stretch>
      </xdr:blipFill>
      <xdr:spPr bwMode="auto">
        <a:xfrm>
          <a:off x="789709" y="6179130"/>
          <a:ext cx="1211040" cy="6063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433385</xdr:colOff>
      <xdr:row>37</xdr:row>
      <xdr:rowOff>126860</xdr:rowOff>
    </xdr:from>
    <xdr:to>
      <xdr:col>3</xdr:col>
      <xdr:colOff>503464</xdr:colOff>
      <xdr:row>45</xdr:row>
      <xdr:rowOff>136072</xdr:rowOff>
    </xdr:to>
    <xdr:sp macro="" textlink="$E$54">
      <xdr:nvSpPr>
        <xdr:cNvPr id="11" name="ZoneTexte 10"/>
        <xdr:cNvSpPr txBox="1"/>
      </xdr:nvSpPr>
      <xdr:spPr>
        <a:xfrm>
          <a:off x="2175099" y="9883181"/>
          <a:ext cx="1444401" cy="15332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lIns="36000" tIns="36000" rIns="36000" bIns="36000" rtlCol="0" anchor="ctr"/>
        <a:lstStyle/>
        <a:p>
          <a:pPr algn="ctr"/>
          <a:fld id="{1A1DB8BA-BD5E-4308-900B-FD79304EB57F}" type="TxLink">
            <a:rPr lang="en-US" sz="1100" b="0" i="0" u="none" strike="noStrike">
              <a:solidFill>
                <a:srgbClr val="FFFFFF"/>
              </a:solidFill>
              <a:latin typeface="Calibri"/>
            </a:rPr>
            <a:pPr algn="ctr"/>
            <a:t> </a:t>
          </a:fld>
          <a:endParaRPr lang="fr-FR" sz="5400" b="1">
            <a:solidFill>
              <a:sysClr val="windowText" lastClr="000000"/>
            </a:solidFill>
          </a:endParaRPr>
        </a:p>
      </xdr:txBody>
    </xdr:sp>
    <xdr:clientData/>
  </xdr:twoCellAnchor>
  <xdr:twoCellAnchor>
    <xdr:from>
      <xdr:col>0</xdr:col>
      <xdr:colOff>303437</xdr:colOff>
      <xdr:row>26</xdr:row>
      <xdr:rowOff>108852</xdr:rowOff>
    </xdr:from>
    <xdr:to>
      <xdr:col>4</xdr:col>
      <xdr:colOff>1592036</xdr:colOff>
      <xdr:row>56</xdr:row>
      <xdr:rowOff>122463</xdr:rowOff>
    </xdr:to>
    <xdr:graphicFrame macro="">
      <xdr:nvGraphicFramePr>
        <xdr:cNvPr id="13" name="Graphique 1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544285</xdr:colOff>
      <xdr:row>37</xdr:row>
      <xdr:rowOff>103415</xdr:rowOff>
    </xdr:from>
    <xdr:to>
      <xdr:col>3</xdr:col>
      <xdr:colOff>68036</xdr:colOff>
      <xdr:row>45</xdr:row>
      <xdr:rowOff>131678</xdr:rowOff>
    </xdr:to>
    <xdr:sp macro="" textlink="$E$50">
      <xdr:nvSpPr>
        <xdr:cNvPr id="15" name="ZoneTexte 14"/>
        <xdr:cNvSpPr txBox="1"/>
      </xdr:nvSpPr>
      <xdr:spPr>
        <a:xfrm>
          <a:off x="2190749" y="8036379"/>
          <a:ext cx="1673680" cy="15522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lIns="36000" tIns="36000" rIns="36000" bIns="36000" rtlCol="0" anchor="ctr"/>
        <a:lstStyle/>
        <a:p>
          <a:pPr algn="ctr"/>
          <a:fld id="{25E19343-C9E1-4D60-8C84-E10157D5B3C4}" type="TxLink">
            <a:rPr lang="en-US" sz="2400" b="1" i="0" u="none" strike="noStrike">
              <a:solidFill>
                <a:srgbClr val="000000"/>
              </a:solidFill>
              <a:latin typeface="Arial" panose="020B0604020202020204" pitchFamily="34" charset="0"/>
              <a:cs typeface="Arial" panose="020B0604020202020204" pitchFamily="34" charset="0"/>
            </a:rPr>
            <a:pPr algn="ctr"/>
            <a:t>Total capacity: 112,5 GW</a:t>
          </a:fld>
          <a:endParaRPr lang="fr-FR" sz="4800" b="1">
            <a:solidFill>
              <a:sysClr val="windowText" lastClr="000000"/>
            </a:solidFill>
            <a:latin typeface="Arial" panose="020B0604020202020204" pitchFamily="34" charset="0"/>
            <a:cs typeface="Arial" panose="020B0604020202020204" pitchFamily="34" charset="0"/>
          </a:endParaRP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188260</xdr:colOff>
      <xdr:row>0</xdr:row>
      <xdr:rowOff>0</xdr:rowOff>
    </xdr:from>
    <xdr:to>
      <xdr:col>0</xdr:col>
      <xdr:colOff>1290918</xdr:colOff>
      <xdr:row>1</xdr:row>
      <xdr:rowOff>121755</xdr:rowOff>
    </xdr:to>
    <xdr:pic>
      <xdr:nvPicPr>
        <xdr:cNvPr id="4" name="Picture 2" descr="L:\1516904_Atlantic_ Deploiement_280515\Publishing\Charte\LOGO-BLOC MARQUE\LOGO\Engie_Logo.png"/>
        <xdr:cNvPicPr>
          <a:picLocks noChangeAspect="1" noChangeArrowheads="1"/>
        </xdr:cNvPicPr>
      </xdr:nvPicPr>
      <xdr:blipFill>
        <a:blip xmlns:r="http://schemas.openxmlformats.org/officeDocument/2006/relationships" r:embed="rId1" cstate="screen">
          <a:extLst>
            <a:ext uri="{28A0092B-C50C-407E-A947-70E740481C1C}">
              <a14:useLocalDpi xmlns:a14="http://schemas.microsoft.com/office/drawing/2010/main"/>
            </a:ext>
          </a:extLst>
        </a:blip>
        <a:srcRect/>
        <a:stretch>
          <a:fillRect/>
        </a:stretch>
      </xdr:blipFill>
      <xdr:spPr bwMode="auto">
        <a:xfrm>
          <a:off x="188260" y="0"/>
          <a:ext cx="1102658" cy="55206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441832</xdr:colOff>
      <xdr:row>0</xdr:row>
      <xdr:rowOff>0</xdr:rowOff>
    </xdr:from>
    <xdr:to>
      <xdr:col>0</xdr:col>
      <xdr:colOff>1631577</xdr:colOff>
      <xdr:row>1</xdr:row>
      <xdr:rowOff>12956</xdr:rowOff>
    </xdr:to>
    <xdr:pic>
      <xdr:nvPicPr>
        <xdr:cNvPr id="2" name="Picture 2" descr="L:\1516904_Atlantic_ Deploiement_280515\Publishing\Charte\LOGO-BLOC MARQUE\LOGO\Engie_Logo.png"/>
        <xdr:cNvPicPr>
          <a:picLocks noChangeAspect="1" noChangeArrowheads="1"/>
        </xdr:cNvPicPr>
      </xdr:nvPicPr>
      <xdr:blipFill>
        <a:blip xmlns:r="http://schemas.openxmlformats.org/officeDocument/2006/relationships" r:embed="rId1" cstate="screen">
          <a:extLst>
            <a:ext uri="{28A0092B-C50C-407E-A947-70E740481C1C}">
              <a14:useLocalDpi xmlns:a14="http://schemas.microsoft.com/office/drawing/2010/main"/>
            </a:ext>
          </a:extLst>
        </a:blip>
        <a:srcRect/>
        <a:stretch>
          <a:fillRect/>
        </a:stretch>
      </xdr:blipFill>
      <xdr:spPr bwMode="auto">
        <a:xfrm>
          <a:off x="441832" y="0"/>
          <a:ext cx="1189745" cy="6035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170330</xdr:colOff>
      <xdr:row>0</xdr:row>
      <xdr:rowOff>0</xdr:rowOff>
    </xdr:from>
    <xdr:to>
      <xdr:col>1</xdr:col>
      <xdr:colOff>1147483</xdr:colOff>
      <xdr:row>1</xdr:row>
      <xdr:rowOff>67562</xdr:rowOff>
    </xdr:to>
    <xdr:pic>
      <xdr:nvPicPr>
        <xdr:cNvPr id="2" name="Picture 2" descr="L:\1516904_Atlantic_ Deploiement_280515\Publishing\Charte\LOGO-BLOC MARQUE\LOGO\Engie_Logo.png"/>
        <xdr:cNvPicPr>
          <a:picLocks noChangeAspect="1" noChangeArrowheads="1"/>
        </xdr:cNvPicPr>
      </xdr:nvPicPr>
      <xdr:blipFill>
        <a:blip xmlns:r="http://schemas.openxmlformats.org/officeDocument/2006/relationships" r:embed="rId1" cstate="screen">
          <a:extLst>
            <a:ext uri="{28A0092B-C50C-407E-A947-70E740481C1C}">
              <a14:useLocalDpi xmlns:a14="http://schemas.microsoft.com/office/drawing/2010/main"/>
            </a:ext>
          </a:extLst>
        </a:blip>
        <a:srcRect/>
        <a:stretch>
          <a:fillRect/>
        </a:stretch>
      </xdr:blipFill>
      <xdr:spPr bwMode="auto">
        <a:xfrm>
          <a:off x="170330" y="0"/>
          <a:ext cx="1472453" cy="7343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0</xdr:row>
      <xdr:rowOff>17930</xdr:rowOff>
    </xdr:from>
    <xdr:to>
      <xdr:col>2</xdr:col>
      <xdr:colOff>179294</xdr:colOff>
      <xdr:row>1</xdr:row>
      <xdr:rowOff>103981</xdr:rowOff>
    </xdr:to>
    <xdr:pic>
      <xdr:nvPicPr>
        <xdr:cNvPr id="3" name="Picture 2" descr="L:\1516904_Atlantic_ Deploiement_280515\Publishing\Charte\LOGO-BLOC MARQUE\LOGO\Engie_Logo.png"/>
        <xdr:cNvPicPr>
          <a:picLocks noChangeAspect="1" noChangeArrowheads="1"/>
        </xdr:cNvPicPr>
      </xdr:nvPicPr>
      <xdr:blipFill>
        <a:blip xmlns:r="http://schemas.openxmlformats.org/officeDocument/2006/relationships" r:embed="rId1" cstate="screen">
          <a:extLst>
            <a:ext uri="{28A0092B-C50C-407E-A947-70E740481C1C}">
              <a14:useLocalDpi xmlns:a14="http://schemas.microsoft.com/office/drawing/2010/main"/>
            </a:ext>
          </a:extLst>
        </a:blip>
        <a:srcRect/>
        <a:stretch>
          <a:fillRect/>
        </a:stretch>
      </xdr:blipFill>
      <xdr:spPr bwMode="auto">
        <a:xfrm>
          <a:off x="466165" y="197224"/>
          <a:ext cx="1335741" cy="66875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pivotCache/_rels/pivotCacheDefinition1.xml.rels><?xml version="1.0" encoding="UTF-8" standalone="yes"?>
<Relationships xmlns="http://schemas.openxmlformats.org/package/2006/relationships"><Relationship Id="rId2" Type="http://schemas.microsoft.com/office/2006/relationships/xlExternalLinkPath/xlPathMissing" Target="ENGIE-Analyst-Pack-H1%202016_vdec16.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uteur" refreshedDate="42709.779145949076" createdVersion="5" refreshedVersion="5" minRefreshableVersion="3" recordCount="759">
  <cacheSource type="worksheet">
    <worksheetSource name="Table14" r:id="rId2"/>
  </cacheSource>
  <cacheFields count="12">
    <cacheField name="Segment" numFmtId="0">
      <sharedItems count="8">
        <s v="AFRICA ASIA"/>
        <s v="BENELUX"/>
        <s v="FRANCE"/>
        <s v="LATAM"/>
        <s v="NORAM"/>
        <s v="OTHER"/>
        <s v="OTHER EUROPE"/>
        <s v="GEM&amp;LNG"/>
      </sharedItems>
    </cacheField>
    <cacheField name="Country" numFmtId="0">
      <sharedItems/>
    </cacheField>
    <cacheField name="Plant name" numFmtId="0">
      <sharedItems/>
    </cacheField>
    <cacheField name="Fuel" numFmtId="0">
      <sharedItems count="8">
        <s v="Coal"/>
        <s v="Wind"/>
        <s v="Other non renewable"/>
        <s v="Solar"/>
        <s v="Natural gas"/>
        <s v="Hydro (1)"/>
        <s v="Biomass and biogas"/>
        <s v="Nuclear"/>
      </sharedItems>
    </cacheField>
    <cacheField name="Contractual position (2)" numFmtId="0">
      <sharedItems/>
    </cacheField>
    <cacheField name="% Conso. (3)" numFmtId="169">
      <sharedItems containsSemiMixedTypes="0" containsString="0" containsNumber="1" minValue="0" maxValue="1"/>
    </cacheField>
    <cacheField name="Conso. Method" numFmtId="0">
      <sharedItems/>
    </cacheField>
    <cacheField name="% Net Owner. (4)" numFmtId="9">
      <sharedItems containsSemiMixedTypes="0" containsString="0" containsNumber="1" minValue="4.4999999999999998E-2" maxValue="1"/>
    </cacheField>
    <cacheField name="Status" numFmtId="0">
      <sharedItems count="2">
        <s v="Construction"/>
        <s v="Installed"/>
      </sharedItems>
    </cacheField>
    <cacheField name="Capa. MW _x000a_100%" numFmtId="0">
      <sharedItems containsSemiMixedTypes="0" containsString="0" containsNumber="1" minValue="-516.37800000000004" maxValue="3150"/>
    </cacheField>
    <cacheField name="Capa. MW_x000a_%conso" numFmtId="0">
      <sharedItems containsSemiMixedTypes="0" containsString="0" containsNumber="1" minValue="-516.37800000000004" maxValue="3008"/>
    </cacheField>
    <cacheField name="Capa._x000a_MW Net_x000a_owner." numFmtId="0">
      <sharedItems containsSemiMixedTypes="0" containsString="0" containsNumber="1" minValue="-516.37800000000004" maxValue="3008"/>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759">
  <r>
    <x v="0"/>
    <s v="MOROCCO"/>
    <s v="SAFI"/>
    <x v="0"/>
    <s v="NON MERCHANT"/>
    <n v="0.35"/>
    <s v="Equity"/>
    <n v="0.35"/>
    <x v="0"/>
    <n v="1386"/>
    <n v="485.1"/>
    <n v="485.1"/>
  </r>
  <r>
    <x v="0"/>
    <s v="MOROCCO"/>
    <s v="TARFAYA"/>
    <x v="1"/>
    <s v="NON MERCHANT"/>
    <n v="0.5"/>
    <s v="Equity"/>
    <n v="0.5"/>
    <x v="1"/>
    <n v="301.3"/>
    <n v="150.65"/>
    <n v="150.65"/>
  </r>
  <r>
    <x v="0"/>
    <s v="SOUTH AFRICA"/>
    <s v="DURBAN"/>
    <x v="2"/>
    <s v="NON MERCHANT"/>
    <n v="0.37330000000000002"/>
    <s v="Equity"/>
    <n v="0.37330000000000002"/>
    <x v="0"/>
    <n v="669.928"/>
    <n v="250.084"/>
    <n v="250.084"/>
  </r>
  <r>
    <x v="0"/>
    <s v="SOUTH AFRICA"/>
    <s v="KATHU"/>
    <x v="3"/>
    <s v="NON MERCHANT"/>
    <n v="0.48499999999999999"/>
    <s v="Equity"/>
    <n v="0.48499999999999999"/>
    <x v="0"/>
    <n v="100"/>
    <n v="48.5"/>
    <n v="48.5"/>
  </r>
  <r>
    <x v="0"/>
    <s v="SOUTH AFRICA"/>
    <s v="PORT ELIZABETH"/>
    <x v="2"/>
    <s v="NON MERCHANT"/>
    <n v="0.37330000000000002"/>
    <s v="Equity"/>
    <n v="0.37330000000000002"/>
    <x v="1"/>
    <n v="334.536"/>
    <n v="124.88200000000001"/>
    <n v="124.88200000000001"/>
  </r>
  <r>
    <x v="0"/>
    <s v="SOUTH AFRICA"/>
    <s v="VREDENBURG"/>
    <x v="1"/>
    <s v="NON MERCHANT"/>
    <n v="0.43"/>
    <s v="Equity"/>
    <n v="0.43"/>
    <x v="1"/>
    <n v="90.81"/>
    <n v="39.048000000000002"/>
    <n v="39.048000000000002"/>
  </r>
  <r>
    <x v="0"/>
    <s v="AUSTRALIA"/>
    <s v="CANUNDA"/>
    <x v="1"/>
    <s v="MERCHANT"/>
    <n v="1"/>
    <s v="Global"/>
    <n v="0.72"/>
    <x v="1"/>
    <n v="46"/>
    <n v="46"/>
    <n v="33.119999999999997"/>
  </r>
  <r>
    <x v="0"/>
    <s v="AUSTRALIA"/>
    <s v="HAZELWOOD"/>
    <x v="0"/>
    <s v="MERCHANT"/>
    <n v="1"/>
    <s v="Global"/>
    <n v="0.72"/>
    <x v="1"/>
    <n v="1553.8"/>
    <n v="1553.8"/>
    <n v="1118.7360000000001"/>
  </r>
  <r>
    <x v="0"/>
    <s v="AUSTRALIA"/>
    <s v="KWINANA"/>
    <x v="4"/>
    <s v="NON MERCHANT"/>
    <n v="1"/>
    <s v="Global"/>
    <n v="0.49"/>
    <x v="1"/>
    <n v="123"/>
    <n v="123"/>
    <n v="60.27"/>
  </r>
  <r>
    <x v="0"/>
    <s v="AUSTRALIA"/>
    <s v="LOY YANG B"/>
    <x v="0"/>
    <s v="MERCHANT"/>
    <n v="1"/>
    <s v="Global"/>
    <n v="0.7"/>
    <x v="1"/>
    <n v="953.28200000000004"/>
    <n v="953.28200000000004"/>
    <n v="667.29700000000003"/>
  </r>
  <r>
    <x v="0"/>
    <s v="AUSTRALIA"/>
    <s v="PELICAN POINT"/>
    <x v="4"/>
    <s v="MERCHANT"/>
    <n v="1"/>
    <s v="Global"/>
    <n v="0.72"/>
    <x v="1"/>
    <n v="479"/>
    <n v="479"/>
    <n v="344.88"/>
  </r>
  <r>
    <x v="0"/>
    <s v="AUSTRALIA"/>
    <s v="SYNERGEN"/>
    <x v="4"/>
    <s v="MERCHANT"/>
    <n v="1"/>
    <s v="Global"/>
    <n v="0.72"/>
    <x v="1"/>
    <n v="368"/>
    <n v="368"/>
    <n v="264.95999999999998"/>
  </r>
  <r>
    <x v="0"/>
    <s v="INDONESIA"/>
    <s v="PAITON 3"/>
    <x v="0"/>
    <s v="NON MERCHANT"/>
    <n v="0.40515000000000001"/>
    <s v="Equity"/>
    <n v="0.40515000000000001"/>
    <x v="1"/>
    <n v="815"/>
    <n v="330.197"/>
    <n v="330.197"/>
  </r>
  <r>
    <x v="0"/>
    <s v="INDONESIA"/>
    <s v="PAITON 7&amp;8"/>
    <x v="0"/>
    <s v="NON MERCHANT"/>
    <n v="0.40515000000000001"/>
    <s v="Equity"/>
    <n v="0.40515000000000001"/>
    <x v="1"/>
    <n v="1220"/>
    <n v="494.28300000000002"/>
    <n v="494.28300000000002"/>
  </r>
  <r>
    <x v="0"/>
    <s v="LAO PEOPLE'S DEMOCRATIC REPUBLIC"/>
    <s v="HOUAY HO"/>
    <x v="5"/>
    <s v="NON MERCHANT"/>
    <n v="1"/>
    <s v="Global"/>
    <n v="0.46476000000000001"/>
    <x v="1"/>
    <n v="152.1"/>
    <n v="152.1"/>
    <n v="70.69"/>
  </r>
  <r>
    <x v="0"/>
    <s v="SINGAPORE"/>
    <s v="SENOKO"/>
    <x v="4"/>
    <s v="MERCHANT"/>
    <n v="0.3"/>
    <s v="Equity"/>
    <n v="0.3"/>
    <x v="1"/>
    <n v="2722.8"/>
    <n v="816.84"/>
    <n v="816.84"/>
  </r>
  <r>
    <x v="0"/>
    <s v="SINGAPORE"/>
    <s v="SENOKO"/>
    <x v="2"/>
    <s v="MERCHANT"/>
    <n v="0.3"/>
    <s v="Equity"/>
    <n v="0.3"/>
    <x v="1"/>
    <n v="478.2"/>
    <n v="143.46"/>
    <n v="143.46"/>
  </r>
  <r>
    <x v="0"/>
    <s v="THAILAND"/>
    <s v="GHECO ONE"/>
    <x v="0"/>
    <s v="NON MERCHANT"/>
    <n v="1"/>
    <s v="Global"/>
    <n v="0.44921"/>
    <x v="1"/>
    <n v="660"/>
    <n v="660"/>
    <n v="296.47899999999998"/>
  </r>
  <r>
    <x v="0"/>
    <s v="THAILAND"/>
    <s v="GLOW CFB3"/>
    <x v="0"/>
    <s v="NON MERCHANT"/>
    <n v="1"/>
    <s v="Global"/>
    <n v="0.69108999999999998"/>
    <x v="1"/>
    <n v="85"/>
    <n v="85"/>
    <n v="58.743000000000002"/>
  </r>
  <r>
    <x v="0"/>
    <s v="THAILAND"/>
    <s v="GLOW IPP"/>
    <x v="4"/>
    <s v="MERCHANT"/>
    <n v="1"/>
    <s v="Global"/>
    <n v="0.65654000000000001"/>
    <x v="1"/>
    <n v="713"/>
    <n v="713"/>
    <n v="468.11399999999998"/>
  </r>
  <r>
    <x v="0"/>
    <s v="THAILAND"/>
    <s v="GLOW IPP"/>
    <x v="3"/>
    <s v="NON MERCHANT"/>
    <n v="1"/>
    <s v="Global"/>
    <n v="0.69108999999999998"/>
    <x v="1"/>
    <n v="1.55"/>
    <n v="1.55"/>
    <n v="1.071"/>
  </r>
  <r>
    <x v="0"/>
    <s v="THAILAND"/>
    <s v="GLOW PHASE II"/>
    <x v="4"/>
    <s v="PARTIALLY CONTRACTED"/>
    <n v="1"/>
    <s v="Global"/>
    <n v="0.69108999999999998"/>
    <x v="1"/>
    <n v="281"/>
    <n v="281"/>
    <n v="194.197"/>
  </r>
  <r>
    <x v="0"/>
    <s v="THAILAND"/>
    <s v="GLOW PHASE IV"/>
    <x v="4"/>
    <s v="NON MERCHANT"/>
    <n v="1"/>
    <s v="Global"/>
    <n v="0.69108999999999998"/>
    <x v="1"/>
    <n v="77"/>
    <n v="77"/>
    <n v="53.213999999999999"/>
  </r>
  <r>
    <x v="0"/>
    <s v="THAILAND"/>
    <s v="GLOW PHASE V"/>
    <x v="4"/>
    <s v="NON MERCHANT"/>
    <n v="1"/>
    <s v="Global"/>
    <n v="0.69108999999999998"/>
    <x v="1"/>
    <n v="342"/>
    <n v="342"/>
    <n v="236.35300000000001"/>
  </r>
  <r>
    <x v="0"/>
    <s v="THAILAND"/>
    <s v="GLOW SPP1"/>
    <x v="4"/>
    <s v="NON MERCHANT"/>
    <n v="1"/>
    <s v="Global"/>
    <n v="0.69108999999999998"/>
    <x v="1"/>
    <n v="124"/>
    <n v="124"/>
    <n v="85.695999999999998"/>
  </r>
  <r>
    <x v="0"/>
    <s v="THAILAND"/>
    <s v="GLOW SPP2"/>
    <x v="4"/>
    <s v="NON MERCHANT"/>
    <n v="1"/>
    <s v="Global"/>
    <n v="0.69108999999999998"/>
    <x v="1"/>
    <n v="213"/>
    <n v="213"/>
    <n v="147.202"/>
  </r>
  <r>
    <x v="0"/>
    <s v="THAILAND"/>
    <s v="GLOW SPP3"/>
    <x v="6"/>
    <s v="NON MERCHANT"/>
    <n v="1"/>
    <s v="Global"/>
    <n v="0.69108999999999998"/>
    <x v="1"/>
    <n v="30"/>
    <n v="30"/>
    <n v="20.731999999999999"/>
  </r>
  <r>
    <x v="0"/>
    <s v="THAILAND"/>
    <s v="GLOW SPP3"/>
    <x v="0"/>
    <s v="NON MERCHANT"/>
    <n v="1"/>
    <s v="Global"/>
    <n v="0.69108999999999998"/>
    <x v="1"/>
    <n v="270"/>
    <n v="270"/>
    <n v="186.596"/>
  </r>
  <r>
    <x v="0"/>
    <s v="THAILAND"/>
    <s v="SPP11"/>
    <x v="4"/>
    <s v="NON MERCHANT"/>
    <n v="1"/>
    <s v="Global"/>
    <n v="0.69108999999999998"/>
    <x v="1"/>
    <n v="157.12"/>
    <n v="157.12"/>
    <n v="108.584"/>
  </r>
  <r>
    <x v="0"/>
    <s v="THAILAND"/>
    <s v="SPP12"/>
    <x v="4"/>
    <s v="NON MERCHANT"/>
    <n v="1"/>
    <s v="Global"/>
    <n v="0.69108999999999998"/>
    <x v="1"/>
    <n v="110"/>
    <n v="110"/>
    <n v="76.02"/>
  </r>
  <r>
    <x v="0"/>
    <s v="CHINA"/>
    <s v="GUANG AN"/>
    <x v="4"/>
    <s v="NON MERCHANT"/>
    <n v="0.49"/>
    <s v="Equity"/>
    <n v="0.49"/>
    <x v="0"/>
    <n v="31"/>
    <n v="15.19"/>
    <n v="15.19"/>
  </r>
  <r>
    <x v="0"/>
    <s v="BAHRAIN"/>
    <s v="AL DUR"/>
    <x v="4"/>
    <s v="NON MERCHANT"/>
    <n v="0.45050000000000001"/>
    <s v="Equity"/>
    <n v="0.45050000000000001"/>
    <x v="1"/>
    <n v="1234"/>
    <n v="555.91800000000001"/>
    <n v="555.91800000000001"/>
  </r>
  <r>
    <x v="0"/>
    <s v="BAHRAIN"/>
    <s v="AL EZZEL"/>
    <x v="4"/>
    <s v="NON MERCHANT"/>
    <n v="0.44999"/>
    <s v="Equity"/>
    <n v="0.45"/>
    <x v="1"/>
    <n v="954"/>
    <n v="429.29"/>
    <n v="429.3"/>
  </r>
  <r>
    <x v="0"/>
    <s v="BAHRAIN"/>
    <s v="AL HIDD"/>
    <x v="4"/>
    <s v="NON MERCHANT"/>
    <n v="0.3"/>
    <s v="Equity"/>
    <n v="0.3"/>
    <x v="1"/>
    <n v="928.87699999999995"/>
    <n v="278.66300000000001"/>
    <n v="278.66300000000001"/>
  </r>
  <r>
    <x v="0"/>
    <s v="INDIA"/>
    <s v="THAMMINAPATNAM PHASE I"/>
    <x v="0"/>
    <s v="MERCHANT"/>
    <n v="1"/>
    <s v="Global"/>
    <n v="0.88232999999999995"/>
    <x v="1"/>
    <n v="269.16000000000003"/>
    <n v="269.16000000000003"/>
    <n v="237.488"/>
  </r>
  <r>
    <x v="0"/>
    <s v="INDIA"/>
    <s v="THAMMINAPATNAM PHASE II"/>
    <x v="0"/>
    <s v="MERCHANT"/>
    <n v="1"/>
    <s v="Global"/>
    <n v="0.88232999999999995"/>
    <x v="0"/>
    <n v="638"/>
    <n v="638"/>
    <n v="562.92600000000004"/>
  </r>
  <r>
    <x v="0"/>
    <s v="KUWAIT"/>
    <s v="AZ ZOUR NORTH"/>
    <x v="4"/>
    <s v="NON MERCHANT"/>
    <n v="0.17499999999999999"/>
    <s v="Equity"/>
    <n v="0.17499999999999999"/>
    <x v="1"/>
    <n v="668.37300000000005"/>
    <n v="116.965"/>
    <n v="116.965"/>
  </r>
  <r>
    <x v="0"/>
    <s v="KUWAIT"/>
    <s v="AZ ZOUR NORTH"/>
    <x v="4"/>
    <s v="NON MERCHANT"/>
    <n v="0.17499999999999999"/>
    <s v="Equity"/>
    <n v="0.17499999999999999"/>
    <x v="0"/>
    <n v="881.62699999999995"/>
    <n v="154.285"/>
    <n v="154.285"/>
  </r>
  <r>
    <x v="0"/>
    <s v="OMAN"/>
    <s v="AL KAMIL"/>
    <x v="4"/>
    <s v="NON MERCHANT"/>
    <n v="1"/>
    <s v="Global"/>
    <n v="0.65"/>
    <x v="1"/>
    <n v="277"/>
    <n v="277"/>
    <n v="180.05"/>
  </r>
  <r>
    <x v="0"/>
    <s v="OMAN"/>
    <s v="AL-RUSAIL"/>
    <x v="4"/>
    <s v="NON MERCHANT"/>
    <n v="0.30875000000000002"/>
    <s v="Equity"/>
    <n v="0.30869999999999997"/>
    <x v="1"/>
    <n v="664.99900000000002"/>
    <n v="205.31899999999999"/>
    <n v="205.285"/>
  </r>
  <r>
    <x v="0"/>
    <s v="OMAN"/>
    <s v="BARKA II"/>
    <x v="4"/>
    <s v="NON MERCHANT"/>
    <n v="0.30875000000000002"/>
    <s v="Equity"/>
    <n v="0.30869999999999997"/>
    <x v="1"/>
    <n v="678"/>
    <n v="209.333"/>
    <n v="209.29900000000001"/>
  </r>
  <r>
    <x v="0"/>
    <s v="OMAN"/>
    <s v="BARKA III"/>
    <x v="4"/>
    <s v="NON MERCHANT"/>
    <n v="0.29899999999999999"/>
    <s v="Equity"/>
    <n v="0.29899999999999999"/>
    <x v="1"/>
    <n v="744"/>
    <n v="222.45599999999999"/>
    <n v="222.45599999999999"/>
  </r>
  <r>
    <x v="0"/>
    <s v="OMAN"/>
    <s v="SOHAR"/>
    <x v="4"/>
    <s v="NON MERCHANT"/>
    <n v="0.35"/>
    <s v="Equity"/>
    <n v="0.35"/>
    <x v="1"/>
    <n v="585"/>
    <n v="204.75"/>
    <n v="204.75"/>
  </r>
  <r>
    <x v="0"/>
    <s v="OMAN"/>
    <s v="SOHAR 2"/>
    <x v="4"/>
    <s v="NON MERCHANT"/>
    <n v="0.29899999999999999"/>
    <s v="Equity"/>
    <n v="0.29899999999999999"/>
    <x v="1"/>
    <n v="744"/>
    <n v="222.45599999999999"/>
    <n v="222.45599999999999"/>
  </r>
  <r>
    <x v="0"/>
    <s v="PAKISTAN"/>
    <s v="UCH 1"/>
    <x v="4"/>
    <s v="NON MERCHANT"/>
    <n v="1"/>
    <s v="Global"/>
    <n v="1"/>
    <x v="1"/>
    <n v="551.29999999999995"/>
    <n v="551.29999999999995"/>
    <n v="551.29999999999995"/>
  </r>
  <r>
    <x v="0"/>
    <s v="PAKISTAN"/>
    <s v="UCH 2"/>
    <x v="4"/>
    <s v="NON MERCHANT"/>
    <n v="1"/>
    <s v="Global"/>
    <n v="1"/>
    <x v="1"/>
    <n v="380.75"/>
    <n v="380.75"/>
    <n v="380.75"/>
  </r>
  <r>
    <x v="0"/>
    <s v="QATAR"/>
    <s v="RAS LAFFAN B"/>
    <x v="4"/>
    <s v="NON MERCHANT"/>
    <n v="0.4"/>
    <s v="Equity"/>
    <n v="0.4"/>
    <x v="1"/>
    <n v="1025"/>
    <n v="410"/>
    <n v="410"/>
  </r>
  <r>
    <x v="0"/>
    <s v="QATAR"/>
    <s v="RAS LAFFAN C"/>
    <x v="4"/>
    <s v="NON MERCHANT"/>
    <n v="0.2"/>
    <s v="Equity"/>
    <n v="0.2"/>
    <x v="1"/>
    <n v="2730"/>
    <n v="546"/>
    <n v="546"/>
  </r>
  <r>
    <x v="0"/>
    <s v="SAUDI ARABIA"/>
    <s v="JU'AYMAH"/>
    <x v="4"/>
    <s v="NON MERCHANT"/>
    <n v="0.6"/>
    <s v="Equity"/>
    <n v="0.6"/>
    <x v="1"/>
    <n v="483.9"/>
    <n v="290.33999999999997"/>
    <n v="290.33999999999997"/>
  </r>
  <r>
    <x v="0"/>
    <s v="SAUDI ARABIA"/>
    <s v="MARAFIQ"/>
    <x v="4"/>
    <s v="NON MERCHANT"/>
    <n v="0.2"/>
    <s v="Equity"/>
    <n v="0.2"/>
    <x v="1"/>
    <n v="2744"/>
    <n v="548.79999999999995"/>
    <n v="548.79999999999995"/>
  </r>
  <r>
    <x v="0"/>
    <s v="SAUDI ARABIA"/>
    <s v="RAS TANURA"/>
    <x v="4"/>
    <s v="NON MERCHANT"/>
    <n v="0.6"/>
    <s v="Equity"/>
    <n v="0.6"/>
    <x v="1"/>
    <n v="147.6"/>
    <n v="88.56"/>
    <n v="88.56"/>
  </r>
  <r>
    <x v="0"/>
    <s v="SAUDI ARABIA"/>
    <s v="RIYADH PP11"/>
    <x v="4"/>
    <s v="NON MERCHANT"/>
    <n v="0.2"/>
    <s v="Equity"/>
    <n v="0.2"/>
    <x v="1"/>
    <n v="1729.02"/>
    <n v="345.80399999999997"/>
    <n v="345.80399999999997"/>
  </r>
  <r>
    <x v="0"/>
    <s v="SAUDI ARABIA"/>
    <s v="SHEDGUM"/>
    <x v="4"/>
    <s v="NON MERCHANT"/>
    <n v="0.6"/>
    <s v="Equity"/>
    <n v="0.6"/>
    <x v="1"/>
    <n v="483.7"/>
    <n v="290.22000000000003"/>
    <n v="290.22000000000003"/>
  </r>
  <r>
    <x v="0"/>
    <s v="SAUDI ARABIA"/>
    <s v="UTHMANIYAH"/>
    <x v="4"/>
    <s v="NON MERCHANT"/>
    <n v="0.6"/>
    <s v="Equity"/>
    <n v="0.6"/>
    <x v="1"/>
    <n v="483.7"/>
    <n v="290.22000000000003"/>
    <n v="290.22000000000003"/>
  </r>
  <r>
    <x v="0"/>
    <s v="TURKEY"/>
    <s v="ANKARA BOO"/>
    <x v="4"/>
    <s v="NON MERCHANT"/>
    <n v="1"/>
    <s v="Global"/>
    <n v="0.95"/>
    <x v="1"/>
    <n v="763.1"/>
    <n v="763.1"/>
    <n v="724.94500000000005"/>
  </r>
  <r>
    <x v="0"/>
    <s v="TURKEY"/>
    <s v="MARMARA"/>
    <x v="4"/>
    <s v="NON MERCHANT"/>
    <n v="0.33333000000000002"/>
    <s v="Equity"/>
    <n v="0.33333000000000002"/>
    <x v="1"/>
    <n v="480"/>
    <n v="159.99799999999999"/>
    <n v="159.99799999999999"/>
  </r>
  <r>
    <x v="0"/>
    <s v="UNITED ARAB EMIRATES"/>
    <s v="FUJAIRAH F2"/>
    <x v="4"/>
    <s v="NON MERCHANT"/>
    <n v="0.2"/>
    <s v="Equity"/>
    <n v="0.2"/>
    <x v="1"/>
    <n v="2000"/>
    <n v="400"/>
    <n v="400"/>
  </r>
  <r>
    <x v="0"/>
    <s v="UNITED ARAB EMIRATES"/>
    <s v="MIRFA"/>
    <x v="4"/>
    <s v="NON MERCHANT"/>
    <n v="0.2"/>
    <s v="Equity"/>
    <n v="0.2"/>
    <x v="0"/>
    <n v="1599"/>
    <n v="319.8"/>
    <n v="319.8"/>
  </r>
  <r>
    <x v="0"/>
    <s v="UNITED ARAB EMIRATES"/>
    <s v="SHUWEIHAT 2"/>
    <x v="4"/>
    <s v="NON MERCHANT"/>
    <n v="0.2"/>
    <s v="Equity"/>
    <n v="0.2"/>
    <x v="1"/>
    <n v="1510"/>
    <n v="302"/>
    <n v="302"/>
  </r>
  <r>
    <x v="0"/>
    <s v="UNITED ARAB EMIRATES"/>
    <s v="SHUWEIHAT S1"/>
    <x v="4"/>
    <s v="NON MERCHANT"/>
    <n v="0.2"/>
    <s v="Equity"/>
    <n v="0.2"/>
    <x v="1"/>
    <n v="1500"/>
    <n v="300"/>
    <n v="300"/>
  </r>
  <r>
    <x v="0"/>
    <s v="UNITED ARAB EMIRATES"/>
    <s v="TAWEELAH"/>
    <x v="4"/>
    <s v="NON MERCHANT"/>
    <n v="0.2"/>
    <s v="Equity"/>
    <n v="0.2"/>
    <x v="1"/>
    <n v="1592"/>
    <n v="318.39999999999998"/>
    <n v="318.39999999999998"/>
  </r>
  <r>
    <x v="0"/>
    <s v="UNITED ARAB EMIRATES"/>
    <s v="UMM AL NAR"/>
    <x v="4"/>
    <s v="NON MERCHANT"/>
    <n v="0.2"/>
    <s v="Equity"/>
    <n v="0.2"/>
    <x v="1"/>
    <n v="1531.94"/>
    <n v="306.38799999999998"/>
    <n v="306.38799999999998"/>
  </r>
  <r>
    <x v="1"/>
    <s v="BELGIUM"/>
    <s v="AALST 3"/>
    <x v="3"/>
    <s v="MERCHANT"/>
    <n v="1"/>
    <s v="Global"/>
    <n v="1"/>
    <x v="1"/>
    <n v="0.89"/>
    <n v="0.89"/>
    <n v="0.89"/>
  </r>
  <r>
    <x v="1"/>
    <s v="BELGIUM"/>
    <s v="ARCELOR MITTAL"/>
    <x v="1"/>
    <s v="NA"/>
    <n v="0.5"/>
    <s v="Equity"/>
    <n v="0.5"/>
    <x v="0"/>
    <n v="17.25"/>
    <n v="8.625"/>
    <n v="8.625"/>
  </r>
  <r>
    <x v="1"/>
    <s v="BELGIUM"/>
    <s v="ARDOOIE"/>
    <x v="3"/>
    <s v="MERCHANT"/>
    <n v="1"/>
    <s v="Global"/>
    <n v="1"/>
    <x v="1"/>
    <n v="0.221"/>
    <n v="0.221"/>
    <n v="0.221"/>
  </r>
  <r>
    <x v="1"/>
    <s v="BELGIUM"/>
    <s v="BERINGEN RAVENSHOUT"/>
    <x v="1"/>
    <s v="NA"/>
    <n v="0.5"/>
    <s v="Equity"/>
    <n v="0.5"/>
    <x v="0"/>
    <n v="2.0499999999999998"/>
    <n v="1.0249999999999999"/>
    <n v="1.0249999999999999"/>
  </r>
  <r>
    <x v="1"/>
    <s v="BELGIUM"/>
    <s v="BULLINGEN"/>
    <x v="1"/>
    <s v="MERCHANT"/>
    <n v="1"/>
    <s v="Global"/>
    <n v="1"/>
    <x v="1"/>
    <n v="12"/>
    <n v="12"/>
    <n v="12"/>
  </r>
  <r>
    <x v="1"/>
    <s v="BELGIUM"/>
    <s v="BÜTGENBACH WT"/>
    <x v="1"/>
    <s v="MERCHANT"/>
    <n v="1"/>
    <s v="Global"/>
    <n v="1"/>
    <x v="1"/>
    <n v="8"/>
    <n v="8"/>
    <n v="8"/>
  </r>
  <r>
    <x v="1"/>
    <s v="BELGIUM"/>
    <s v="DENDERMONDE"/>
    <x v="1"/>
    <s v="MERCHANT"/>
    <n v="1"/>
    <s v="Global"/>
    <n v="1"/>
    <x v="1"/>
    <n v="4.5999999999999996"/>
    <n v="4.5999999999999996"/>
    <n v="4.5999999999999996"/>
  </r>
  <r>
    <x v="1"/>
    <s v="BELGIUM"/>
    <s v="DOEL"/>
    <x v="7"/>
    <s v="MERCHANT"/>
    <n v="1"/>
    <s v="Global"/>
    <n v="1"/>
    <x v="1"/>
    <n v="2905"/>
    <n v="2905"/>
    <n v="2905"/>
  </r>
  <r>
    <x v="1"/>
    <s v="BELGIUM"/>
    <s v="DOUR"/>
    <x v="1"/>
    <s v="MERCHANT"/>
    <n v="1"/>
    <s v="Global"/>
    <n v="1"/>
    <x v="1"/>
    <n v="10"/>
    <n v="10"/>
    <n v="10"/>
  </r>
  <r>
    <x v="1"/>
    <s v="BELGIUM"/>
    <s v="DOUR EXTENSION"/>
    <x v="1"/>
    <s v="MERCHANT"/>
    <n v="0.5"/>
    <s v="Equity"/>
    <n v="0.5"/>
    <x v="0"/>
    <n v="4.7"/>
    <n v="2.35"/>
    <n v="2.35"/>
  </r>
  <r>
    <x v="1"/>
    <s v="BELGIUM"/>
    <s v="EKE-NAZARETH"/>
    <x v="3"/>
    <s v="MERCHANT"/>
    <n v="1"/>
    <s v="Global"/>
    <n v="1"/>
    <x v="1"/>
    <n v="0.24199999999999999"/>
    <n v="0.24199999999999999"/>
    <n v="0.24199999999999999"/>
  </r>
  <r>
    <x v="1"/>
    <s v="BELGIUM"/>
    <s v="FRASNES-LEZ-ANVAING"/>
    <x v="1"/>
    <s v="MERCHANT"/>
    <n v="1"/>
    <s v="Global"/>
    <n v="1"/>
    <x v="1"/>
    <n v="4.0999999999999996"/>
    <n v="4.0999999999999996"/>
    <n v="4.0999999999999996"/>
  </r>
  <r>
    <x v="1"/>
    <s v="BELGIUM"/>
    <s v="GEMBLOUX"/>
    <x v="1"/>
    <s v="MERCHANT"/>
    <n v="0.498"/>
    <s v="Equity"/>
    <n v="0.498"/>
    <x v="1"/>
    <n v="9"/>
    <n v="4.4820000000000002"/>
    <n v="4.4820000000000002"/>
  </r>
  <r>
    <x v="1"/>
    <s v="BELGIUM"/>
    <s v="GENK"/>
    <x v="1"/>
    <s v="MERCHANT"/>
    <n v="1"/>
    <s v="Global"/>
    <n v="1"/>
    <x v="1"/>
    <n v="4"/>
    <n v="4"/>
    <n v="4"/>
  </r>
  <r>
    <x v="1"/>
    <s v="BELGIUM"/>
    <s v="GENK ZUID"/>
    <x v="1"/>
    <s v="MERCHANT"/>
    <n v="0.5"/>
    <s v="Equity"/>
    <n v="0.5"/>
    <x v="1"/>
    <n v="2"/>
    <n v="1"/>
    <n v="1"/>
  </r>
  <r>
    <x v="1"/>
    <s v="BELGIUM"/>
    <s v="GENT HAVEN"/>
    <x v="1"/>
    <s v="MERCHANT"/>
    <n v="0.5"/>
    <s v="Equity"/>
    <n v="0.5"/>
    <x v="1"/>
    <n v="6.15"/>
    <n v="3.0750000000000002"/>
    <n v="3.0750000000000002"/>
  </r>
  <r>
    <x v="1"/>
    <s v="BELGIUM"/>
    <s v="GHENT"/>
    <x v="1"/>
    <s v="MERCHANT"/>
    <n v="0.5"/>
    <s v="Equity"/>
    <n v="0.5"/>
    <x v="1"/>
    <n v="6"/>
    <n v="3"/>
    <n v="3"/>
  </r>
  <r>
    <x v="1"/>
    <s v="BELGIUM"/>
    <s v="GINGELOM"/>
    <x v="1"/>
    <s v="MERCHANT"/>
    <n v="0.5"/>
    <s v="Equity"/>
    <n v="0.5"/>
    <x v="1"/>
    <n v="14"/>
    <n v="7"/>
    <n v="7"/>
  </r>
  <r>
    <x v="1"/>
    <s v="BELGIUM"/>
    <s v="HOOGSTRATEN"/>
    <x v="1"/>
    <s v="MERCHANT"/>
    <n v="1"/>
    <s v="Global"/>
    <n v="0.7"/>
    <x v="1"/>
    <n v="12"/>
    <n v="12"/>
    <n v="8.4"/>
  </r>
  <r>
    <x v="1"/>
    <s v="BELGIUM"/>
    <s v="IZEGEM"/>
    <x v="1"/>
    <s v="MERCHANT"/>
    <n v="1"/>
    <s v="Global"/>
    <n v="0.7"/>
    <x v="1"/>
    <n v="4"/>
    <n v="4"/>
    <n v="2.8"/>
  </r>
  <r>
    <x v="1"/>
    <s v="BELGIUM"/>
    <s v="KASTERLEE"/>
    <x v="1"/>
    <s v="MERCHANT"/>
    <n v="1"/>
    <s v="Global"/>
    <n v="0.7"/>
    <x v="1"/>
    <n v="0.66"/>
    <n v="0.66"/>
    <n v="0.46200000000000002"/>
  </r>
  <r>
    <x v="1"/>
    <s v="BELGIUM"/>
    <s v="KRUISHOUTEM"/>
    <x v="3"/>
    <s v="MERCHANT"/>
    <n v="1"/>
    <s v="Global"/>
    <n v="1"/>
    <x v="1"/>
    <n v="1.077"/>
    <n v="1.077"/>
    <n v="1.077"/>
  </r>
  <r>
    <x v="1"/>
    <s v="BELGIUM"/>
    <s v="LANAKEN 2"/>
    <x v="1"/>
    <s v="MERCHANT"/>
    <n v="1"/>
    <s v="Global"/>
    <n v="0.7"/>
    <x v="1"/>
    <n v="8"/>
    <n v="8"/>
    <n v="5.6"/>
  </r>
  <r>
    <x v="1"/>
    <s v="BELGIUM"/>
    <s v="LEUVEN"/>
    <x v="3"/>
    <s v="MERCHANT"/>
    <n v="1"/>
    <s v="Global"/>
    <n v="1"/>
    <x v="1"/>
    <n v="7.0999999999999994E-2"/>
    <n v="7.0999999999999994E-2"/>
    <n v="7.0999999999999994E-2"/>
  </r>
  <r>
    <x v="1"/>
    <s v="BELGIUM"/>
    <s v="LEUZE-EN-HAINAUT 2"/>
    <x v="1"/>
    <s v="MERCHANT"/>
    <n v="1"/>
    <s v="Global"/>
    <n v="1"/>
    <x v="1"/>
    <n v="14.35"/>
    <n v="14.35"/>
    <n v="14.35"/>
  </r>
  <r>
    <x v="1"/>
    <s v="BELGIUM"/>
    <s v="LINCENT"/>
    <x v="1"/>
    <s v="NA"/>
    <n v="0.5"/>
    <s v="Equity"/>
    <n v="0.5"/>
    <x v="0"/>
    <n v="18"/>
    <n v="9"/>
    <n v="9"/>
  </r>
  <r>
    <x v="1"/>
    <s v="BELGIUM"/>
    <s v="LOCHRISTI LAARNE"/>
    <x v="1"/>
    <s v="MERCHANT"/>
    <n v="1"/>
    <s v="Global"/>
    <n v="0.7"/>
    <x v="1"/>
    <n v="4.0999999999999996"/>
    <n v="4.0999999999999996"/>
    <n v="2.87"/>
  </r>
  <r>
    <x v="1"/>
    <s v="BELGIUM"/>
    <s v="NDR CONTRACT EDF"/>
    <x v="7"/>
    <s v="NON MERCHANT"/>
    <n v="1"/>
    <s v="Global"/>
    <n v="1"/>
    <x v="1"/>
    <n v="-481"/>
    <n v="-481"/>
    <n v="-481"/>
  </r>
  <r>
    <x v="1"/>
    <s v="BELGIUM"/>
    <s v="NDR CONTRACT SPE"/>
    <x v="7"/>
    <s v="NON MERCHANT"/>
    <n v="1"/>
    <s v="Global"/>
    <n v="1"/>
    <x v="1"/>
    <n v="-516.37800000000004"/>
    <n v="-516.37800000000004"/>
    <n v="-516.37800000000004"/>
  </r>
  <r>
    <x v="1"/>
    <s v="BELGIUM"/>
    <s v="OLEN UMICORE"/>
    <x v="1"/>
    <s v="NA"/>
    <n v="0.5"/>
    <s v="Equity"/>
    <n v="0.5"/>
    <x v="0"/>
    <n v="13.8"/>
    <n v="6.9"/>
    <n v="6.9"/>
  </r>
  <r>
    <x v="1"/>
    <s v="BELGIUM"/>
    <s v="OOSTAKKER"/>
    <x v="1"/>
    <s v="MERCHANT"/>
    <n v="1"/>
    <s v="Global"/>
    <n v="1"/>
    <x v="1"/>
    <n v="6"/>
    <n v="6"/>
    <n v="6"/>
  </r>
  <r>
    <x v="1"/>
    <s v="BELGIUM"/>
    <s v="OOSTAKKER 2"/>
    <x v="3"/>
    <s v="MERCHANT"/>
    <n v="1"/>
    <s v="Global"/>
    <n v="1"/>
    <x v="1"/>
    <n v="0.52100000000000002"/>
    <n v="0.52100000000000002"/>
    <n v="0.52100000000000002"/>
  </r>
  <r>
    <x v="1"/>
    <s v="BELGIUM"/>
    <s v="OOSTAKKER 3"/>
    <x v="1"/>
    <s v="MERCHANT"/>
    <n v="1"/>
    <s v="Global"/>
    <n v="1"/>
    <x v="1"/>
    <n v="6.15"/>
    <n v="6.15"/>
    <n v="6.15"/>
  </r>
  <r>
    <x v="1"/>
    <s v="BELGIUM"/>
    <s v="PATHOEKEWEG REP."/>
    <x v="1"/>
    <s v="NA"/>
    <n v="0.5"/>
    <s v="Equity"/>
    <n v="0.5"/>
    <x v="0"/>
    <n v="9.1999999999999993"/>
    <n v="4.5999999999999996"/>
    <n v="4.5999999999999996"/>
  </r>
  <r>
    <x v="1"/>
    <s v="BELGIUM"/>
    <s v="PERWEZ"/>
    <x v="1"/>
    <s v="MERCHANT"/>
    <n v="0.249"/>
    <s v="Equity"/>
    <n v="0.249"/>
    <x v="1"/>
    <n v="7.5"/>
    <n v="1.8680000000000001"/>
    <n v="1.8680000000000001"/>
  </r>
  <r>
    <x v="1"/>
    <s v="BELGIUM"/>
    <s v="POPERINGE"/>
    <x v="1"/>
    <s v="MERCHANT"/>
    <n v="1"/>
    <s v="Global"/>
    <n v="0.7"/>
    <x v="1"/>
    <n v="8.1999999999999993"/>
    <n v="8.1999999999999993"/>
    <n v="5.74"/>
  </r>
  <r>
    <x v="1"/>
    <s v="BELGIUM"/>
    <s v="QUEVY"/>
    <x v="1"/>
    <s v="MERCHANT"/>
    <n v="1"/>
    <s v="Global"/>
    <n v="1"/>
    <x v="1"/>
    <n v="6"/>
    <n v="6"/>
    <n v="6"/>
  </r>
  <r>
    <x v="1"/>
    <s v="BELGIUM"/>
    <s v="RODENHUIZE"/>
    <x v="1"/>
    <s v="MERCHANT"/>
    <n v="1"/>
    <s v="Global"/>
    <n v="1"/>
    <x v="1"/>
    <n v="4"/>
    <n v="4"/>
    <n v="4"/>
  </r>
  <r>
    <x v="1"/>
    <s v="BELGIUM"/>
    <s v="SCHELLE"/>
    <x v="1"/>
    <s v="MERCHANT"/>
    <n v="1"/>
    <s v="Global"/>
    <n v="1"/>
    <x v="1"/>
    <n v="4.5"/>
    <n v="4.5"/>
    <n v="4.5"/>
  </r>
  <r>
    <x v="1"/>
    <s v="BELGIUM"/>
    <s v="SINT GILLIS WAAS"/>
    <x v="1"/>
    <s v="MERCHANT"/>
    <n v="1"/>
    <s v="Global"/>
    <n v="0.7"/>
    <x v="1"/>
    <n v="6.15"/>
    <n v="6.15"/>
    <n v="4.3049999999999997"/>
  </r>
  <r>
    <x v="1"/>
    <s v="BELGIUM"/>
    <s v="SINT-PIETERS-LEEUW"/>
    <x v="1"/>
    <s v="NA"/>
    <n v="0.5"/>
    <s v="Equity"/>
    <n v="0.5"/>
    <x v="0"/>
    <n v="4"/>
    <n v="2"/>
    <n v="2"/>
  </r>
  <r>
    <x v="1"/>
    <s v="BELGIUM"/>
    <s v="STERPENICH"/>
    <x v="1"/>
    <s v="MERCHANT"/>
    <n v="0.5"/>
    <s v="Equity"/>
    <n v="0.5"/>
    <x v="0"/>
    <n v="6"/>
    <n v="3"/>
    <n v="3"/>
  </r>
  <r>
    <x v="1"/>
    <s v="BELGIUM"/>
    <s v="TESSENDERLO RAVENSHOUT"/>
    <x v="1"/>
    <s v="NA"/>
    <n v="0.5"/>
    <s v="Equity"/>
    <n v="0.5"/>
    <x v="0"/>
    <n v="2.0499999999999998"/>
    <n v="1.0249999999999999"/>
    <n v="1.0249999999999999"/>
  </r>
  <r>
    <x v="1"/>
    <s v="BELGIUM"/>
    <s v="TIHANGE"/>
    <x v="7"/>
    <s v="MERCHANT"/>
    <n v="1"/>
    <s v="Global"/>
    <n v="1"/>
    <x v="1"/>
    <n v="3008"/>
    <n v="3008"/>
    <n v="3008"/>
  </r>
  <r>
    <x v="1"/>
    <s v="BELGIUM"/>
    <s v="WERVIK"/>
    <x v="3"/>
    <s v="MERCHANT"/>
    <n v="1"/>
    <s v="Global"/>
    <n v="1"/>
    <x v="1"/>
    <n v="9.8000000000000004E-2"/>
    <n v="9.8000000000000004E-2"/>
    <n v="9.8000000000000004E-2"/>
  </r>
  <r>
    <x v="1"/>
    <s v="BELGIUM"/>
    <s v="WESTERLO"/>
    <x v="3"/>
    <s v="MERCHANT"/>
    <n v="1"/>
    <s v="Global"/>
    <n v="1"/>
    <x v="1"/>
    <n v="1.7000000000000001E-2"/>
    <n v="1.7000000000000001E-2"/>
    <n v="1.7000000000000001E-2"/>
  </r>
  <r>
    <x v="1"/>
    <s v="BELGIUM"/>
    <s v="WESTERLO"/>
    <x v="1"/>
    <s v="MERCHANT"/>
    <n v="0.5"/>
    <s v="Equity"/>
    <n v="0.5"/>
    <x v="1"/>
    <n v="4.0999999999999996"/>
    <n v="2.0499999999999998"/>
    <n v="2.0499999999999998"/>
  </r>
  <r>
    <x v="1"/>
    <s v="BELGIUM"/>
    <s v="WEVELGEM"/>
    <x v="3"/>
    <s v="MERCHANT"/>
    <n v="1"/>
    <s v="Global"/>
    <n v="1"/>
    <x v="1"/>
    <n v="0.42299999999999999"/>
    <n v="0.42299999999999999"/>
    <n v="0.42299999999999999"/>
  </r>
  <r>
    <x v="1"/>
    <s v="BELGIUM"/>
    <s v="WICHELEN"/>
    <x v="3"/>
    <s v="MERCHANT"/>
    <n v="1"/>
    <s v="Global"/>
    <n v="1"/>
    <x v="1"/>
    <n v="9.0999999999999998E-2"/>
    <n v="9.0999999999999998E-2"/>
    <n v="9.0999999999999998E-2"/>
  </r>
  <r>
    <x v="1"/>
    <s v="BELGIUM"/>
    <s v="WIELSBEKE"/>
    <x v="1"/>
    <s v="NA"/>
    <n v="0.5"/>
    <s v="Equity"/>
    <n v="0.5"/>
    <x v="0"/>
    <n v="2.35"/>
    <n v="1.175"/>
    <n v="1.175"/>
  </r>
  <r>
    <x v="1"/>
    <s v="BELGIUM"/>
    <s v="WONDELGEM 3"/>
    <x v="3"/>
    <s v="MERCHANT"/>
    <n v="1"/>
    <s v="Global"/>
    <n v="1"/>
    <x v="1"/>
    <n v="0.497"/>
    <n v="0.497"/>
    <n v="0.497"/>
  </r>
  <r>
    <x v="1"/>
    <s v="BELGIUM"/>
    <s v="WONDELGEM MULTI"/>
    <x v="1"/>
    <s v="MERCHANT"/>
    <n v="1"/>
    <s v="Global"/>
    <n v="0.7"/>
    <x v="1"/>
    <n v="2"/>
    <n v="2"/>
    <n v="1.4"/>
  </r>
  <r>
    <x v="1"/>
    <s v="BELGIUM"/>
    <s v="WONDELGEM VDAB"/>
    <x v="1"/>
    <s v="MERCHANT"/>
    <n v="1"/>
    <s v="Global"/>
    <n v="0.7"/>
    <x v="1"/>
    <n v="2"/>
    <n v="2"/>
    <n v="1.4"/>
  </r>
  <r>
    <x v="1"/>
    <s v="BELGIUM"/>
    <s v="WUUSTWEZEL"/>
    <x v="1"/>
    <s v="MERCHANT"/>
    <n v="0.5"/>
    <s v="Equity"/>
    <n v="0.5"/>
    <x v="1"/>
    <n v="8"/>
    <n v="4"/>
    <n v="4"/>
  </r>
  <r>
    <x v="1"/>
    <s v="BELGIUM"/>
    <s v="ZANDVLIET 2"/>
    <x v="1"/>
    <s v="MERCHANT"/>
    <n v="1"/>
    <s v="Global"/>
    <n v="0.7"/>
    <x v="1"/>
    <n v="12"/>
    <n v="12"/>
    <n v="8.4"/>
  </r>
  <r>
    <x v="1"/>
    <s v="BELGIUM"/>
    <s v="ZEEBRUGGE 3"/>
    <x v="1"/>
    <s v="MERCHANT"/>
    <n v="1"/>
    <s v="Global"/>
    <n v="1"/>
    <x v="1"/>
    <n v="4.0999999999999996"/>
    <n v="4.0999999999999996"/>
    <n v="4.0999999999999996"/>
  </r>
  <r>
    <x v="1"/>
    <s v="BELGIUM"/>
    <s v="ZELE"/>
    <x v="1"/>
    <s v="MERCHANT"/>
    <n v="1"/>
    <s v="Global"/>
    <n v="0.7"/>
    <x v="1"/>
    <n v="2.0499999999999998"/>
    <n v="2.0499999999999998"/>
    <n v="1.4350000000000001"/>
  </r>
  <r>
    <x v="1"/>
    <s v="BELGIUM"/>
    <s v="ZELLIK"/>
    <x v="3"/>
    <s v="MERCHANT"/>
    <n v="1"/>
    <s v="Global"/>
    <n v="1"/>
    <x v="1"/>
    <n v="0.442"/>
    <n v="0.442"/>
    <n v="0.442"/>
  </r>
  <r>
    <x v="1"/>
    <s v="BELGIUM"/>
    <s v="ZWEVEGEM 2"/>
    <x v="1"/>
    <s v="MERCHANT"/>
    <n v="1"/>
    <s v="Global"/>
    <n v="1"/>
    <x v="1"/>
    <n v="6.15"/>
    <n v="6.15"/>
    <n v="6.15"/>
  </r>
  <r>
    <x v="1"/>
    <s v="FRANCE"/>
    <s v="NDR CONTRACT CHOOZ"/>
    <x v="7"/>
    <s v="MERCHANT"/>
    <n v="1"/>
    <s v="Global"/>
    <n v="1"/>
    <x v="1"/>
    <n v="750"/>
    <n v="750"/>
    <n v="750"/>
  </r>
  <r>
    <x v="1"/>
    <s v="FRANCE"/>
    <s v="NDR CONTRACT TRICASTIN"/>
    <x v="7"/>
    <s v="MERCHANT"/>
    <n v="1"/>
    <s v="Global"/>
    <n v="1"/>
    <x v="1"/>
    <n v="468"/>
    <n v="468"/>
    <n v="468"/>
  </r>
  <r>
    <x v="1"/>
    <s v="GERMANY"/>
    <s v="NDR CONTRACT"/>
    <x v="7"/>
    <s v="MERCHANT"/>
    <n v="1"/>
    <s v="Global"/>
    <n v="1"/>
    <x v="1"/>
    <n v="446.5"/>
    <n v="446.5"/>
    <n v="446.5"/>
  </r>
  <r>
    <x v="1"/>
    <s v="NETHERLANDS"/>
    <s v="EEMS"/>
    <x v="1"/>
    <s v="MERCHANT"/>
    <n v="1"/>
    <s v="Global"/>
    <n v="1"/>
    <x v="1"/>
    <n v="27"/>
    <n v="27"/>
    <n v="27"/>
  </r>
  <r>
    <x v="1"/>
    <s v="NETHERLANDS"/>
    <s v="HARCULO"/>
    <x v="3"/>
    <s v="MERCHANT"/>
    <n v="1"/>
    <s v="Global"/>
    <n v="1"/>
    <x v="1"/>
    <n v="0.875"/>
    <n v="0.875"/>
    <n v="0.875"/>
  </r>
  <r>
    <x v="1"/>
    <s v="NETHERLANDS"/>
    <s v="LEVANTO NETHERLANDS I"/>
    <x v="1"/>
    <s v="MERCHANT"/>
    <n v="1"/>
    <s v="Global"/>
    <n v="1"/>
    <x v="1"/>
    <n v="6.9"/>
    <n v="6.9"/>
    <n v="6.9"/>
  </r>
  <r>
    <x v="1"/>
    <s v="NETHERLANDS"/>
    <s v="LEVANTO NETHERLANDS II"/>
    <x v="1"/>
    <s v="MERCHANT"/>
    <n v="1"/>
    <s v="Global"/>
    <n v="1"/>
    <x v="1"/>
    <n v="6.9"/>
    <n v="6.9"/>
    <n v="6.9"/>
  </r>
  <r>
    <x v="1"/>
    <s v="NETHERLANDS"/>
    <s v="LEVANTO NETHERLANDS III"/>
    <x v="1"/>
    <s v="MERCHANT"/>
    <n v="1"/>
    <s v="Global"/>
    <n v="1"/>
    <x v="1"/>
    <n v="14.9"/>
    <n v="14.9"/>
    <n v="14.9"/>
  </r>
  <r>
    <x v="1"/>
    <s v="NETHERLANDS"/>
    <s v="NIJMEGEN"/>
    <x v="3"/>
    <s v="MERCHANT"/>
    <n v="1"/>
    <s v="Global"/>
    <n v="1"/>
    <x v="1"/>
    <n v="1"/>
    <n v="1"/>
    <n v="1"/>
  </r>
  <r>
    <x v="2"/>
    <s v="FRANCE"/>
    <s v="BERGERAC NC"/>
    <x v="4"/>
    <s v="NA"/>
    <n v="1"/>
    <s v="Global"/>
    <n v="1"/>
    <x v="1"/>
    <n v="5"/>
    <n v="5"/>
    <n v="5"/>
  </r>
  <r>
    <x v="2"/>
    <s v="FRANCE"/>
    <s v="BIO COGELYO NORMANDIE"/>
    <x v="6"/>
    <s v="NA"/>
    <n v="1"/>
    <s v="Global"/>
    <n v="1"/>
    <x v="1"/>
    <n v="9"/>
    <n v="9"/>
    <n v="9"/>
  </r>
  <r>
    <x v="2"/>
    <s v="FRANCE"/>
    <s v="CHAUFFERIE CONDAT"/>
    <x v="4"/>
    <s v="NA"/>
    <n v="1"/>
    <s v="Global"/>
    <n v="1"/>
    <x v="1"/>
    <n v="14.5"/>
    <n v="14.5"/>
    <n v="14.5"/>
  </r>
  <r>
    <x v="2"/>
    <s v="FRANCE"/>
    <s v="CLE COGÉNÉRATION SETHELEC D'ARLES"/>
    <x v="4"/>
    <s v="NA"/>
    <n v="1"/>
    <s v="Global"/>
    <n v="1"/>
    <x v="1"/>
    <n v="44"/>
    <n v="44"/>
    <n v="44"/>
  </r>
  <r>
    <x v="2"/>
    <s v="FRANCE"/>
    <s v="CLE COGÉNÉRATION SETHELEC SAILLAT"/>
    <x v="4"/>
    <s v="NA"/>
    <n v="1"/>
    <s v="Global"/>
    <n v="1"/>
    <x v="1"/>
    <n v="33"/>
    <n v="33"/>
    <n v="33"/>
  </r>
  <r>
    <x v="2"/>
    <s v="FRANCE"/>
    <s v="CLE ST MICHEL/ORGE"/>
    <x v="4"/>
    <s v="NA"/>
    <n v="1"/>
    <s v="Global"/>
    <n v="1"/>
    <x v="1"/>
    <n v="7"/>
    <n v="7"/>
    <n v="7"/>
  </r>
  <r>
    <x v="2"/>
    <s v="FRANCE"/>
    <s v="COFELY CENTRE OUEST"/>
    <x v="4"/>
    <s v="NA"/>
    <n v="1"/>
    <s v="Global"/>
    <n v="1"/>
    <x v="1"/>
    <n v="31"/>
    <n v="31"/>
    <n v="31"/>
  </r>
  <r>
    <x v="2"/>
    <s v="FRANCE"/>
    <s v="COFELY NORD-EST"/>
    <x v="6"/>
    <s v="NA"/>
    <n v="1"/>
    <s v="Global"/>
    <n v="1"/>
    <x v="1"/>
    <n v="6"/>
    <n v="6"/>
    <n v="6"/>
  </r>
  <r>
    <x v="2"/>
    <s v="FRANCE"/>
    <s v="COFELY NORD-EST"/>
    <x v="4"/>
    <s v="NA"/>
    <n v="1"/>
    <s v="Global"/>
    <n v="1"/>
    <x v="1"/>
    <n v="67"/>
    <n v="67"/>
    <n v="67"/>
  </r>
  <r>
    <x v="2"/>
    <s v="FRANCE"/>
    <s v="COFELY SERVICES IDF ES"/>
    <x v="4"/>
    <s v="NA"/>
    <n v="1"/>
    <s v="Global"/>
    <n v="1"/>
    <x v="1"/>
    <n v="28"/>
    <n v="28"/>
    <n v="28"/>
  </r>
  <r>
    <x v="2"/>
    <s v="FRANCE"/>
    <s v="COFELY SUD EST - ENR BIOGAZ"/>
    <x v="0"/>
    <s v="NA"/>
    <n v="1"/>
    <s v="Global"/>
    <n v="1"/>
    <x v="1"/>
    <n v="8"/>
    <n v="8"/>
    <n v="8"/>
  </r>
  <r>
    <x v="2"/>
    <s v="FRANCE"/>
    <s v="COFELY SUD EST - ENR SOLAIRE"/>
    <x v="3"/>
    <s v="NA"/>
    <n v="1"/>
    <s v="Global"/>
    <n v="1"/>
    <x v="1"/>
    <n v="0.45700000000000002"/>
    <n v="0.45700000000000002"/>
    <n v="0.45700000000000002"/>
  </r>
  <r>
    <x v="2"/>
    <s v="FRANCE"/>
    <s v="COFELY SUD OUEST"/>
    <x v="6"/>
    <s v="NA"/>
    <n v="1"/>
    <s v="Global"/>
    <n v="1"/>
    <x v="1"/>
    <n v="66"/>
    <n v="66"/>
    <n v="66"/>
  </r>
  <r>
    <x v="2"/>
    <s v="FRANCE"/>
    <s v="COFELY SUD OUEST"/>
    <x v="4"/>
    <s v="NA"/>
    <n v="1"/>
    <s v="Global"/>
    <n v="1"/>
    <x v="1"/>
    <n v="95"/>
    <n v="95"/>
    <n v="95"/>
  </r>
  <r>
    <x v="2"/>
    <s v="FRANCE"/>
    <s v="COFELY SUD-EST"/>
    <x v="4"/>
    <s v="NA"/>
    <n v="1"/>
    <s v="Global"/>
    <n v="1"/>
    <x v="1"/>
    <n v="57.814999999999998"/>
    <n v="57.814999999999998"/>
    <n v="57.814999999999998"/>
  </r>
  <r>
    <x v="2"/>
    <s v="FRANCE"/>
    <s v="COGELYO GTDF"/>
    <x v="4"/>
    <s v="NA"/>
    <n v="1"/>
    <s v="Global"/>
    <n v="1"/>
    <x v="1"/>
    <n v="10.8"/>
    <n v="10.8"/>
    <n v="10.8"/>
  </r>
  <r>
    <x v="2"/>
    <s v="FRANCE"/>
    <s v="COGÉNÉRATION INDUSTRIELLE SITE CONDAT"/>
    <x v="4"/>
    <s v="NA"/>
    <n v="1"/>
    <s v="Global"/>
    <n v="1"/>
    <x v="1"/>
    <n v="90"/>
    <n v="90"/>
    <n v="90"/>
  </r>
  <r>
    <x v="2"/>
    <s v="FRANCE"/>
    <s v="CONSTELLATION UTILITÉS SERVICES"/>
    <x v="4"/>
    <s v="NA"/>
    <n v="1"/>
    <s v="Global"/>
    <n v="1"/>
    <x v="1"/>
    <n v="6"/>
    <n v="6"/>
    <n v="6"/>
  </r>
  <r>
    <x v="2"/>
    <s v="FRANCE"/>
    <s v="ENERSOL"/>
    <x v="4"/>
    <s v="NA"/>
    <n v="1"/>
    <s v="Global"/>
    <n v="1"/>
    <x v="1"/>
    <n v="55"/>
    <n v="55"/>
    <n v="55"/>
  </r>
  <r>
    <x v="2"/>
    <s v="FRANCE"/>
    <s v="FICOBEL"/>
    <x v="4"/>
    <s v="NA"/>
    <n v="1"/>
    <s v="Global"/>
    <n v="1"/>
    <x v="1"/>
    <n v="12"/>
    <n v="12"/>
    <n v="12"/>
  </r>
  <r>
    <x v="2"/>
    <s v="FRANCE"/>
    <s v="SDC FIRMINY"/>
    <x v="4"/>
    <s v="NA"/>
    <n v="1"/>
    <s v="Global"/>
    <n v="1"/>
    <x v="1"/>
    <n v="5"/>
    <n v="5"/>
    <n v="5"/>
  </r>
  <r>
    <x v="2"/>
    <s v="FRANCE"/>
    <s v="SODC"/>
    <x v="6"/>
    <s v="NA"/>
    <n v="1"/>
    <s v="Global"/>
    <n v="1"/>
    <x v="1"/>
    <n v="12"/>
    <n v="12"/>
    <n v="12"/>
  </r>
  <r>
    <x v="2"/>
    <s v="FRANCE"/>
    <s v="SODC"/>
    <x v="4"/>
    <s v="NA"/>
    <n v="1"/>
    <s v="Global"/>
    <n v="1"/>
    <x v="1"/>
    <n v="6.8"/>
    <n v="6.8"/>
    <n v="6.8"/>
  </r>
  <r>
    <x v="2"/>
    <s v="FRANCE"/>
    <s v="ABLAINCOURT-PRES"/>
    <x v="1"/>
    <s v="NON MERCHANT"/>
    <n v="1"/>
    <s v="Global"/>
    <n v="1"/>
    <x v="1"/>
    <n v="14.35"/>
    <n v="14.35"/>
    <n v="14.35"/>
  </r>
  <r>
    <x v="2"/>
    <s v="FRANCE"/>
    <s v="AGOS-VIDALOS"/>
    <x v="5"/>
    <s v="NON MERCHANT"/>
    <n v="1"/>
    <s v="Global"/>
    <n v="0.99700999999999995"/>
    <x v="1"/>
    <n v="1"/>
    <n v="1"/>
    <n v="0.997"/>
  </r>
  <r>
    <x v="2"/>
    <s v="FRANCE"/>
    <s v="ANGOUSTRINE"/>
    <x v="5"/>
    <s v="NON MERCHANT"/>
    <n v="1"/>
    <s v="Global"/>
    <n v="0.99700999999999995"/>
    <x v="1"/>
    <n v="1.9"/>
    <n v="1.9"/>
    <n v="1.8939999999999999"/>
  </r>
  <r>
    <x v="2"/>
    <s v="FRANCE"/>
    <s v="ARGUEL"/>
    <x v="1"/>
    <s v="NON MERCHANT"/>
    <n v="1"/>
    <s v="Global"/>
    <n v="0.49980000000000002"/>
    <x v="0"/>
    <n v="41.4"/>
    <n v="41.4"/>
    <n v="20.692"/>
  </r>
  <r>
    <x v="2"/>
    <s v="FRANCE"/>
    <s v="ARTHEZ D'ASSON"/>
    <x v="5"/>
    <s v="NON MERCHANT"/>
    <n v="1"/>
    <s v="Global"/>
    <n v="0.99700999999999995"/>
    <x v="1"/>
    <n v="1.1299999999999999"/>
    <n v="1.1299999999999999"/>
    <n v="1.127"/>
  </r>
  <r>
    <x v="2"/>
    <s v="FRANCE"/>
    <s v="ARTOUSTE"/>
    <x v="5"/>
    <s v="MERCHANT"/>
    <n v="1"/>
    <s v="Global"/>
    <n v="0.99700999999999995"/>
    <x v="1"/>
    <n v="23"/>
    <n v="23"/>
    <n v="22.931000000000001"/>
  </r>
  <r>
    <x v="2"/>
    <s v="FRANCE"/>
    <s v="ARTOUSTE LAC"/>
    <x v="5"/>
    <s v="MERCHANT"/>
    <n v="1"/>
    <s v="Global"/>
    <n v="0.99700999999999995"/>
    <x v="1"/>
    <n v="2"/>
    <n v="2"/>
    <n v="1.994"/>
  </r>
  <r>
    <x v="2"/>
    <s v="FRANCE"/>
    <s v="ASPRES-SUR-BÜECH (05)"/>
    <x v="3"/>
    <s v="NON MERCHANT"/>
    <n v="1"/>
    <s v="Global"/>
    <n v="0.49980000000000002"/>
    <x v="1"/>
    <n v="5.5"/>
    <n v="5.5"/>
    <n v="2.7490000000000001"/>
  </r>
  <r>
    <x v="2"/>
    <s v="FRANCE"/>
    <s v="ASSOUSTE"/>
    <x v="5"/>
    <s v="NON MERCHANT"/>
    <n v="1"/>
    <s v="Global"/>
    <n v="0.99700999999999995"/>
    <x v="1"/>
    <n v="2.2000000000000002"/>
    <n v="2.2000000000000002"/>
    <n v="2.1930000000000001"/>
  </r>
  <r>
    <x v="2"/>
    <s v="FRANCE"/>
    <s v="ASTE BEON"/>
    <x v="5"/>
    <s v="NON MERCHANT"/>
    <n v="1"/>
    <s v="Global"/>
    <n v="0.99700999999999995"/>
    <x v="1"/>
    <n v="1.1200000000000001"/>
    <n v="1.1200000000000001"/>
    <n v="1.117"/>
  </r>
  <r>
    <x v="2"/>
    <s v="FRANCE"/>
    <s v="AUBE"/>
    <x v="5"/>
    <s v="NON MERCHANT"/>
    <n v="1"/>
    <s v="Global"/>
    <n v="0.99700999999999995"/>
    <x v="1"/>
    <n v="2.5"/>
    <n v="2.5"/>
    <n v="2.4929999999999999"/>
  </r>
  <r>
    <x v="2"/>
    <s v="FRANCE"/>
    <s v="AVESNES ET BEAUVOIR"/>
    <x v="1"/>
    <s v="NON MERCHANT"/>
    <n v="1"/>
    <s v="Global"/>
    <n v="0.58989999999999998"/>
    <x v="1"/>
    <n v="12"/>
    <n v="12"/>
    <n v="7.0789999999999997"/>
  </r>
  <r>
    <x v="2"/>
    <s v="FRANCE"/>
    <s v="AVIGNON"/>
    <x v="5"/>
    <s v="MERCHANT"/>
    <n v="1"/>
    <s v="Global"/>
    <n v="0.49976999999999999"/>
    <x v="1"/>
    <n v="52"/>
    <n v="52"/>
    <n v="25.988"/>
  </r>
  <r>
    <x v="2"/>
    <s v="FRANCE"/>
    <s v="AVIGNON"/>
    <x v="5"/>
    <s v="MERCHANT"/>
    <n v="1"/>
    <s v="Global"/>
    <n v="0.49976999999999999"/>
    <x v="1"/>
    <n v="126"/>
    <n v="126"/>
    <n v="62.970999999999997"/>
  </r>
  <r>
    <x v="2"/>
    <s v="FRANCE"/>
    <s v="BAIS"/>
    <x v="1"/>
    <s v="NON MERCHANT"/>
    <n v="1"/>
    <s v="Global"/>
    <n v="0.49980000000000002"/>
    <x v="1"/>
    <n v="4.5999999999999996"/>
    <n v="4.5999999999999996"/>
    <n v="2.2989999999999999"/>
  </r>
  <r>
    <x v="2"/>
    <s v="FRANCE"/>
    <s v="BARRAGARY"/>
    <x v="5"/>
    <s v="NON MERCHANT"/>
    <n v="1"/>
    <s v="Global"/>
    <n v="0.99700999999999995"/>
    <x v="1"/>
    <n v="8.7999999999999995E-2"/>
    <n v="8.7999999999999995E-2"/>
    <n v="8.7999999999999995E-2"/>
  </r>
  <r>
    <x v="2"/>
    <s v="FRANCE"/>
    <s v="BARRAGARY"/>
    <x v="5"/>
    <s v="NON MERCHANT"/>
    <n v="1"/>
    <s v="Global"/>
    <n v="0.99700999999999995"/>
    <x v="1"/>
    <n v="0.39"/>
    <n v="0.39"/>
    <n v="0.38900000000000001"/>
  </r>
  <r>
    <x v="2"/>
    <s v="FRANCE"/>
    <s v="BEAUCAIRE"/>
    <x v="3"/>
    <s v="NON MERCHANT"/>
    <n v="1"/>
    <s v="Global"/>
    <n v="0.49980000000000002"/>
    <x v="0"/>
    <n v="9.6"/>
    <n v="9.6"/>
    <n v="4.798"/>
  </r>
  <r>
    <x v="2"/>
    <s v="FRANCE"/>
    <s v="BEAUCAIRE"/>
    <x v="1"/>
    <s v="NON MERCHANT"/>
    <n v="1"/>
    <s v="Global"/>
    <n v="0.49980000000000002"/>
    <x v="1"/>
    <n v="11.5"/>
    <n v="11.5"/>
    <n v="5.7480000000000002"/>
  </r>
  <r>
    <x v="2"/>
    <s v="FRANCE"/>
    <s v="BEAUCAIRE/TARASCON (30)"/>
    <x v="3"/>
    <s v="NON MERCHANT"/>
    <n v="1"/>
    <s v="Global"/>
    <n v="0.49980000000000002"/>
    <x v="1"/>
    <n v="3"/>
    <n v="3"/>
    <n v="1.4990000000000001"/>
  </r>
  <r>
    <x v="2"/>
    <s v="FRANCE"/>
    <s v="BEAUCHASTEL"/>
    <x v="5"/>
    <s v="MERCHANT"/>
    <n v="1"/>
    <s v="Global"/>
    <n v="0.49976999999999999"/>
    <x v="1"/>
    <n v="0.7"/>
    <n v="0.7"/>
    <n v="0.35"/>
  </r>
  <r>
    <x v="2"/>
    <s v="FRANCE"/>
    <s v="BEAUCHASTEL"/>
    <x v="5"/>
    <s v="MERCHANT"/>
    <n v="1"/>
    <s v="Global"/>
    <n v="0.49976999999999999"/>
    <x v="1"/>
    <n v="198"/>
    <n v="198"/>
    <n v="98.953999999999994"/>
  </r>
  <r>
    <x v="2"/>
    <s v="FRANCE"/>
    <s v="BEAUFOU"/>
    <x v="1"/>
    <s v="NON MERCHANT"/>
    <n v="1"/>
    <s v="Global"/>
    <n v="0.49980000000000002"/>
    <x v="1"/>
    <n v="12"/>
    <n v="12"/>
    <n v="5.9980000000000002"/>
  </r>
  <r>
    <x v="2"/>
    <s v="FRANCE"/>
    <s v="BELLEY"/>
    <x v="5"/>
    <s v="MERCHANT"/>
    <n v="1"/>
    <s v="Global"/>
    <n v="0.49976999999999999"/>
    <x v="1"/>
    <n v="0.6"/>
    <n v="0.6"/>
    <n v="0.3"/>
  </r>
  <r>
    <x v="2"/>
    <s v="FRANCE"/>
    <s v="BELLEY"/>
    <x v="5"/>
    <s v="NON MERCHANT"/>
    <n v="1"/>
    <s v="Global"/>
    <n v="0.49976999999999999"/>
    <x v="1"/>
    <n v="5.5"/>
    <n v="5.5"/>
    <n v="2.7490000000000001"/>
  </r>
  <r>
    <x v="2"/>
    <s v="FRANCE"/>
    <s v="BELLEY"/>
    <x v="5"/>
    <s v="MERCHANT"/>
    <n v="1"/>
    <s v="Global"/>
    <n v="0.49976999999999999"/>
    <x v="1"/>
    <n v="90"/>
    <n v="90"/>
    <n v="44.978999999999999"/>
  </r>
  <r>
    <x v="2"/>
    <s v="FRANCE"/>
    <s v="BESSE-SUR-ISSOLE(83)"/>
    <x v="3"/>
    <s v="NON MERCHANT"/>
    <n v="1"/>
    <s v="Global"/>
    <n v="1"/>
    <x v="1"/>
    <n v="13.9"/>
    <n v="13.9"/>
    <n v="13.9"/>
  </r>
  <r>
    <x v="2"/>
    <s v="FRANCE"/>
    <s v="BETHENIVILLE"/>
    <x v="1"/>
    <s v="NON MERCHANT"/>
    <n v="0.5"/>
    <s v="Equity"/>
    <n v="0.5"/>
    <x v="1"/>
    <n v="12"/>
    <n v="6"/>
    <n v="6"/>
  </r>
  <r>
    <x v="2"/>
    <s v="FRANCE"/>
    <s v="BIOUS"/>
    <x v="5"/>
    <s v="MERCHANT"/>
    <n v="1"/>
    <s v="Global"/>
    <n v="0.99700999999999995"/>
    <x v="1"/>
    <n v="14"/>
    <n v="14"/>
    <n v="13.958"/>
  </r>
  <r>
    <x v="2"/>
    <s v="FRANCE"/>
    <s v="BOLLENE"/>
    <x v="3"/>
    <s v="NON MERCHANT"/>
    <n v="1"/>
    <s v="Global"/>
    <n v="0.49980000000000002"/>
    <x v="1"/>
    <n v="4"/>
    <n v="4"/>
    <n v="1.9990000000000001"/>
  </r>
  <r>
    <x v="2"/>
    <s v="FRANCE"/>
    <s v="BOLLENE"/>
    <x v="1"/>
    <s v="NON MERCHANT"/>
    <n v="1"/>
    <s v="Global"/>
    <n v="0.49980000000000002"/>
    <x v="1"/>
    <n v="7.5"/>
    <n v="7.5"/>
    <n v="3.7490000000000001"/>
  </r>
  <r>
    <x v="2"/>
    <s v="FRANCE"/>
    <s v="BONNE VOISINE"/>
    <x v="1"/>
    <s v="NON MERCHANT"/>
    <n v="1"/>
    <s v="Global"/>
    <n v="0.49980000000000002"/>
    <x v="1"/>
    <n v="12"/>
    <n v="12"/>
    <n v="5.9980000000000002"/>
  </r>
  <r>
    <x v="2"/>
    <s v="FRANCE"/>
    <s v="BOOS(40)"/>
    <x v="3"/>
    <s v="NON MERCHANT"/>
    <n v="0.29436000000000001"/>
    <s v="Equity"/>
    <n v="0.29436000000000001"/>
    <x v="1"/>
    <n v="12"/>
    <n v="3.532"/>
    <n v="3.532"/>
  </r>
  <r>
    <x v="2"/>
    <s v="FRANCE"/>
    <s v="BOURG-LÈS-VALENCE"/>
    <x v="5"/>
    <s v="MERCHANT"/>
    <n v="1"/>
    <s v="Global"/>
    <n v="0.49976999999999999"/>
    <x v="1"/>
    <n v="180"/>
    <n v="180"/>
    <n v="89.959000000000003"/>
  </r>
  <r>
    <x v="2"/>
    <s v="FRANCE"/>
    <s v="BRASSY"/>
    <x v="1"/>
    <s v="NON MERCHANT"/>
    <n v="1"/>
    <s v="Global"/>
    <n v="0.49980000000000002"/>
    <x v="0"/>
    <n v="11.5"/>
    <n v="11.5"/>
    <n v="5.7480000000000002"/>
  </r>
  <r>
    <x v="2"/>
    <s v="FRANCE"/>
    <s v="BRÉGNIER CORDON"/>
    <x v="5"/>
    <s v="MERCHANT"/>
    <n v="1"/>
    <s v="Global"/>
    <n v="0.49976999999999999"/>
    <x v="1"/>
    <n v="5"/>
    <n v="5"/>
    <n v="2.4990000000000001"/>
  </r>
  <r>
    <x v="2"/>
    <s v="FRANCE"/>
    <s v="BRÉGNIER CORDON"/>
    <x v="5"/>
    <s v="MERCHANT"/>
    <n v="1"/>
    <s v="Global"/>
    <n v="0.49976999999999999"/>
    <x v="1"/>
    <n v="70"/>
    <n v="70"/>
    <n v="34.984000000000002"/>
  </r>
  <r>
    <x v="2"/>
    <s v="FRANCE"/>
    <s v="BUIGNY"/>
    <x v="1"/>
    <s v="NON MERCHANT"/>
    <n v="1"/>
    <s v="Global"/>
    <n v="0.49980000000000002"/>
    <x v="1"/>
    <n v="11.5"/>
    <n v="11.5"/>
    <n v="5.7480000000000002"/>
  </r>
  <r>
    <x v="2"/>
    <s v="FRANCE"/>
    <s v="CADEROUSSE"/>
    <x v="5"/>
    <s v="MERCHANT"/>
    <n v="1"/>
    <s v="Global"/>
    <n v="0.49976999999999999"/>
    <x v="1"/>
    <n v="156"/>
    <n v="156"/>
    <n v="77.963999999999999"/>
  </r>
  <r>
    <x v="2"/>
    <s v="FRANCE"/>
    <s v="CAMBERNON"/>
    <x v="1"/>
    <s v="NON MERCHANT"/>
    <n v="1"/>
    <s v="Global"/>
    <n v="0.49980000000000002"/>
    <x v="1"/>
    <n v="9.1999999999999993"/>
    <n v="9.1999999999999993"/>
    <n v="4.5979999999999999"/>
  </r>
  <r>
    <x v="2"/>
    <s v="FRANCE"/>
    <s v="CAMPAGNES"/>
    <x v="1"/>
    <s v="NON MERCHANT"/>
    <n v="1"/>
    <s v="Global"/>
    <n v="0.58989999999999998"/>
    <x v="1"/>
    <n v="8.35"/>
    <n v="8.35"/>
    <n v="4.9260000000000002"/>
  </r>
  <r>
    <x v="2"/>
    <s v="FRANCE"/>
    <s v="CANEHAN"/>
    <x v="1"/>
    <s v="NON MERCHANT"/>
    <n v="1"/>
    <s v="Global"/>
    <n v="0.49980000000000002"/>
    <x v="1"/>
    <n v="13.8"/>
    <n v="13.8"/>
    <n v="6.8970000000000002"/>
  </r>
  <r>
    <x v="2"/>
    <s v="FRANCE"/>
    <s v="CAPDENAC"/>
    <x v="5"/>
    <s v="NON MERCHANT"/>
    <n v="1"/>
    <s v="Global"/>
    <n v="0.99700999999999995"/>
    <x v="1"/>
    <n v="3.8"/>
    <n v="3.8"/>
    <n v="3.7890000000000001"/>
  </r>
  <r>
    <x v="2"/>
    <s v="FRANCE"/>
    <s v="CASTELLA"/>
    <x v="5"/>
    <s v="NON MERCHANT"/>
    <n v="1"/>
    <s v="Global"/>
    <n v="0.99700999999999995"/>
    <x v="1"/>
    <n v="1.3"/>
    <n v="1.3"/>
    <n v="1.296"/>
  </r>
  <r>
    <x v="2"/>
    <s v="FRANCE"/>
    <s v="CASTET"/>
    <x v="5"/>
    <s v="NON MERCHANT"/>
    <n v="1"/>
    <s v="Global"/>
    <n v="0.99700999999999995"/>
    <x v="1"/>
    <n v="1.5"/>
    <n v="1.5"/>
    <n v="1.496"/>
  </r>
  <r>
    <x v="2"/>
    <s v="FRANCE"/>
    <s v="CERNON"/>
    <x v="1"/>
    <s v="NON MERCHANT"/>
    <n v="1"/>
    <s v="Global"/>
    <n v="1"/>
    <x v="0"/>
    <n v="14.35"/>
    <n v="14.35"/>
    <n v="14.35"/>
  </r>
  <r>
    <x v="2"/>
    <s v="FRANCE"/>
    <s v="CERNON"/>
    <x v="1"/>
    <s v="NON MERCHANT"/>
    <n v="4.4999999999999998E-2"/>
    <s v="Equity"/>
    <n v="4.4999999999999998E-2"/>
    <x v="1"/>
    <n v="10"/>
    <n v="0.45"/>
    <n v="0.45"/>
  </r>
  <r>
    <x v="2"/>
    <s v="FRANCE"/>
    <s v="CERNON"/>
    <x v="1"/>
    <s v="NON MERCHANT"/>
    <n v="0.5"/>
    <s v="Equity"/>
    <n v="0.5"/>
    <x v="1"/>
    <n v="7.5"/>
    <n v="3.75"/>
    <n v="3.75"/>
  </r>
  <r>
    <x v="2"/>
    <s v="FRANCE"/>
    <s v="CHATAIGNIERS"/>
    <x v="1"/>
    <s v="NON MERCHANT"/>
    <n v="1"/>
    <s v="Global"/>
    <n v="0.58989999999999998"/>
    <x v="1"/>
    <n v="14"/>
    <n v="14"/>
    <n v="8.2590000000000003"/>
  </r>
  <r>
    <x v="2"/>
    <s v="FRANCE"/>
    <s v="CHATEAURENARD(13)"/>
    <x v="3"/>
    <s v="NON MERCHANT"/>
    <n v="0.29436000000000001"/>
    <s v="Equity"/>
    <n v="0.29436000000000001"/>
    <x v="1"/>
    <n v="7"/>
    <n v="2.0609999999999999"/>
    <n v="2.0609999999999999"/>
  </r>
  <r>
    <x v="2"/>
    <s v="FRANCE"/>
    <s v="CHAUTAGNE"/>
    <x v="5"/>
    <s v="MERCHANT"/>
    <n v="1"/>
    <s v="Global"/>
    <n v="0.49976999999999999"/>
    <x v="1"/>
    <n v="1.5"/>
    <n v="1.5"/>
    <n v="0.75"/>
  </r>
  <r>
    <x v="2"/>
    <s v="FRANCE"/>
    <s v="CHAUTAGNE"/>
    <x v="5"/>
    <s v="NON MERCHANT"/>
    <n v="1"/>
    <s v="Global"/>
    <n v="0.49976999999999999"/>
    <x v="1"/>
    <n v="5.8"/>
    <n v="5.8"/>
    <n v="2.899"/>
  </r>
  <r>
    <x v="2"/>
    <s v="FRANCE"/>
    <s v="CHAUTAGNE"/>
    <x v="5"/>
    <s v="MERCHANT"/>
    <n v="1"/>
    <s v="Global"/>
    <n v="0.49976999999999999"/>
    <x v="1"/>
    <n v="90"/>
    <n v="90"/>
    <n v="44.978999999999999"/>
  </r>
  <r>
    <x v="2"/>
    <s v="FRANCE"/>
    <s v="CHEMIN DES HAGUENETS"/>
    <x v="1"/>
    <s v="NON MERCHANT"/>
    <n v="1"/>
    <s v="Global"/>
    <n v="0.58989999999999998"/>
    <x v="1"/>
    <n v="28"/>
    <n v="28"/>
    <n v="16.518000000000001"/>
  </r>
  <r>
    <x v="2"/>
    <s v="FRANCE"/>
    <s v="CHEMIN DU BOIS HUBERT"/>
    <x v="1"/>
    <s v="NON MERCHANT"/>
    <n v="0.29436000000000001"/>
    <s v="Equity"/>
    <n v="0.29436000000000001"/>
    <x v="1"/>
    <n v="27.6"/>
    <n v="8.1240000000000006"/>
    <n v="8.1240000000000006"/>
  </r>
  <r>
    <x v="2"/>
    <s v="FRANCE"/>
    <s v="CHEPPES"/>
    <x v="1"/>
    <s v="NON MERCHANT"/>
    <n v="1"/>
    <s v="Global"/>
    <n v="1"/>
    <x v="0"/>
    <n v="10.25"/>
    <n v="10.25"/>
    <n v="10.25"/>
  </r>
  <r>
    <x v="2"/>
    <s v="FRANCE"/>
    <s v="CN'AIR HYDRO"/>
    <x v="5"/>
    <s v="MERCHANT"/>
    <n v="1"/>
    <s v="Global"/>
    <n v="0.49980000000000002"/>
    <x v="1"/>
    <n v="19.2"/>
    <n v="19.2"/>
    <n v="9.5960000000000001"/>
  </r>
  <r>
    <x v="2"/>
    <s v="FRANCE"/>
    <s v="CN'AIR OTHER"/>
    <x v="3"/>
    <s v="NON MERCHANT"/>
    <n v="1"/>
    <s v="Global"/>
    <n v="0.49980000000000002"/>
    <x v="1"/>
    <n v="15"/>
    <n v="15"/>
    <n v="7.4969999999999999"/>
  </r>
  <r>
    <x v="2"/>
    <s v="FRANCE"/>
    <s v="COINDRE"/>
    <x v="5"/>
    <s v="MERCHANT"/>
    <n v="1"/>
    <s v="Global"/>
    <n v="0.99700999999999995"/>
    <x v="1"/>
    <n v="36"/>
    <n v="36"/>
    <n v="35.892000000000003"/>
  </r>
  <r>
    <x v="2"/>
    <s v="FRANCE"/>
    <s v="COLLINES DU MAINE"/>
    <x v="1"/>
    <s v="NON MERCHANT"/>
    <n v="1"/>
    <s v="Global"/>
    <n v="0.49980000000000002"/>
    <x v="1"/>
    <n v="13.8"/>
    <n v="13.8"/>
    <n v="6.8970000000000002"/>
  </r>
  <r>
    <x v="2"/>
    <s v="FRANCE"/>
    <s v="COTE DE LA BOUCHERE"/>
    <x v="1"/>
    <s v="NON MERCHANT"/>
    <n v="0.5"/>
    <s v="Equity"/>
    <n v="0.5"/>
    <x v="1"/>
    <n v="13.8"/>
    <n v="6.9"/>
    <n v="6.9"/>
  </r>
  <r>
    <x v="2"/>
    <s v="FRANCE"/>
    <s v="COTIGNAC"/>
    <x v="3"/>
    <s v="NON MERCHANT"/>
    <n v="1"/>
    <s v="Global"/>
    <n v="1"/>
    <x v="1"/>
    <n v="3.5339999999999998"/>
    <n v="3.5339999999999998"/>
    <n v="3.5339999999999998"/>
  </r>
  <r>
    <x v="2"/>
    <s v="FRANCE"/>
    <s v="CRENNES-SUR-FRAUBEE"/>
    <x v="1"/>
    <s v="NON MERCHANT"/>
    <n v="1"/>
    <s v="Global"/>
    <n v="0.49980000000000002"/>
    <x v="1"/>
    <n v="10"/>
    <n v="10"/>
    <n v="4.9980000000000002"/>
  </r>
  <r>
    <x v="2"/>
    <s v="FRANCE"/>
    <s v="CRETE TARLARE"/>
    <x v="1"/>
    <s v="NON MERCHANT"/>
    <n v="1"/>
    <s v="Global"/>
    <n v="1"/>
    <x v="0"/>
    <n v="8.1999999999999993"/>
    <n v="8.1999999999999993"/>
    <n v="8.1999999999999993"/>
  </r>
  <r>
    <x v="2"/>
    <s v="FRANCE"/>
    <s v="CRUGUEL"/>
    <x v="1"/>
    <s v="NON MERCHANT"/>
    <n v="1"/>
    <s v="Global"/>
    <n v="0.49980000000000002"/>
    <x v="1"/>
    <n v="12"/>
    <n v="12"/>
    <n v="5.9980000000000002"/>
  </r>
  <r>
    <x v="2"/>
    <s v="FRANCE"/>
    <s v="CRUSCADES"/>
    <x v="1"/>
    <s v="NON MERCHANT"/>
    <n v="1"/>
    <s v="Global"/>
    <n v="0.58989999999999998"/>
    <x v="1"/>
    <n v="11.5"/>
    <n v="11.5"/>
    <n v="6.7839999999999998"/>
  </r>
  <r>
    <x v="2"/>
    <s v="FRANCE"/>
    <s v="CULOZ"/>
    <x v="5"/>
    <s v="NON MERCHANT"/>
    <n v="1"/>
    <s v="Global"/>
    <n v="1"/>
    <x v="1"/>
    <n v="0.09"/>
    <n v="0.09"/>
    <n v="0.09"/>
  </r>
  <r>
    <x v="2"/>
    <s v="FRANCE"/>
    <s v="CURBANS(04)"/>
    <x v="3"/>
    <s v="NON MERCHANT"/>
    <n v="0.4"/>
    <s v="Equity"/>
    <n v="0.4"/>
    <x v="1"/>
    <n v="26.1"/>
    <n v="10.44"/>
    <n v="10.44"/>
  </r>
  <r>
    <x v="2"/>
    <s v="FRANCE"/>
    <s v="DONZERE"/>
    <x v="3"/>
    <s v="NON MERCHANT"/>
    <n v="1"/>
    <s v="Global"/>
    <n v="0.49980000000000002"/>
    <x v="0"/>
    <n v="3.9"/>
    <n v="3.9"/>
    <n v="1.9490000000000001"/>
  </r>
  <r>
    <x v="2"/>
    <s v="FRANCE"/>
    <s v="DONZÈRE-MONDRAGON"/>
    <x v="5"/>
    <s v="MERCHANT"/>
    <n v="1"/>
    <s v="Global"/>
    <n v="0.49976999999999999"/>
    <x v="1"/>
    <n v="348"/>
    <n v="348"/>
    <n v="173.92"/>
  </r>
  <r>
    <x v="2"/>
    <s v="FRANCE"/>
    <s v="EAUX-BONNES"/>
    <x v="5"/>
    <s v="NON MERCHANT"/>
    <n v="1"/>
    <s v="Global"/>
    <n v="0.99700999999999995"/>
    <x v="1"/>
    <n v="3.2"/>
    <n v="3.2"/>
    <n v="3.19"/>
  </r>
  <r>
    <x v="2"/>
    <s v="FRANCE"/>
    <s v="ECHALOT"/>
    <x v="1"/>
    <s v="NON MERCHANT"/>
    <n v="1"/>
    <s v="Global"/>
    <n v="0.58989999999999998"/>
    <x v="1"/>
    <n v="16"/>
    <n v="16"/>
    <n v="9.4390000000000001"/>
  </r>
  <r>
    <x v="2"/>
    <s v="FRANCE"/>
    <s v="EGET"/>
    <x v="5"/>
    <s v="MERCHANT"/>
    <n v="1"/>
    <s v="Global"/>
    <n v="0.99700999999999995"/>
    <x v="1"/>
    <n v="32.6"/>
    <n v="32.6"/>
    <n v="32.503"/>
  </r>
  <r>
    <x v="2"/>
    <s v="FRANCE"/>
    <s v="ERBRAY"/>
    <x v="1"/>
    <s v="NON MERCHANT"/>
    <n v="1"/>
    <s v="Global"/>
    <n v="0.49980000000000002"/>
    <x v="1"/>
    <n v="11.5"/>
    <n v="11.5"/>
    <n v="5.7480000000000002"/>
  </r>
  <r>
    <x v="2"/>
    <s v="FRANCE"/>
    <s v="ERNON"/>
    <x v="1"/>
    <s v="NON MERCHANT"/>
    <n v="0.5"/>
    <s v="Equity"/>
    <n v="0.5"/>
    <x v="1"/>
    <n v="75"/>
    <n v="37.5"/>
    <n v="37.5"/>
  </r>
  <r>
    <x v="2"/>
    <s v="FRANCE"/>
    <s v="ESPALUNGUE"/>
    <x v="5"/>
    <s v="NON MERCHANT"/>
    <n v="1"/>
    <s v="Global"/>
    <n v="0.99700999999999995"/>
    <x v="1"/>
    <n v="3.7"/>
    <n v="3.7"/>
    <n v="3.6890000000000001"/>
  </r>
  <r>
    <x v="2"/>
    <s v="FRANCE"/>
    <s v="ESPINASSIERE"/>
    <x v="1"/>
    <s v="NON MERCHANT"/>
    <n v="1"/>
    <s v="Global"/>
    <n v="0.58989999999999998"/>
    <x v="1"/>
    <n v="18"/>
    <n v="18"/>
    <n v="10.618"/>
  </r>
  <r>
    <x v="2"/>
    <s v="FRANCE"/>
    <s v="FABRÈGES"/>
    <x v="5"/>
    <s v="NON MERCHANT"/>
    <n v="1"/>
    <s v="Global"/>
    <n v="0.99700999999999995"/>
    <x v="1"/>
    <n v="9"/>
    <n v="9"/>
    <n v="8.9730000000000008"/>
  </r>
  <r>
    <x v="2"/>
    <s v="FRANCE"/>
    <s v="FALFOSSE"/>
    <x v="1"/>
    <s v="NON MERCHANT"/>
    <n v="1"/>
    <s v="Global"/>
    <n v="0.58989999999999998"/>
    <x v="0"/>
    <n v="11.75"/>
    <n v="11.75"/>
    <n v="6.931"/>
  </r>
  <r>
    <x v="2"/>
    <s v="FRANCE"/>
    <s v="FALLERON"/>
    <x v="1"/>
    <s v="NON MERCHANT"/>
    <n v="1"/>
    <s v="Global"/>
    <n v="0.49980000000000002"/>
    <x v="1"/>
    <n v="11.5"/>
    <n v="11.5"/>
    <n v="5.7480000000000002"/>
  </r>
  <r>
    <x v="2"/>
    <s v="FRANCE"/>
    <s v="FITOU"/>
    <x v="1"/>
    <s v="NON MERCHANT"/>
    <n v="0.5"/>
    <s v="Equity"/>
    <n v="0.5"/>
    <x v="1"/>
    <n v="10.4"/>
    <n v="5.2"/>
    <n v="5.2"/>
  </r>
  <r>
    <x v="2"/>
    <s v="FRANCE"/>
    <s v="FONTPEDROUSE"/>
    <x v="5"/>
    <s v="NON MERCHANT"/>
    <n v="1"/>
    <s v="Global"/>
    <n v="0.99700999999999995"/>
    <x v="1"/>
    <n v="5.6"/>
    <n v="5.6"/>
    <n v="5.5830000000000002"/>
  </r>
  <r>
    <x v="2"/>
    <s v="FRANCE"/>
    <s v="FOS-SUR-MER"/>
    <x v="1"/>
    <s v="NON MERCHANT"/>
    <n v="1"/>
    <s v="Global"/>
    <n v="0.49980000000000002"/>
    <x v="1"/>
    <n v="10"/>
    <n v="10"/>
    <n v="4.9980000000000002"/>
  </r>
  <r>
    <x v="2"/>
    <s v="FRANCE"/>
    <s v="FREIGNE"/>
    <x v="1"/>
    <s v="NON MERCHANT"/>
    <n v="1"/>
    <s v="Global"/>
    <n v="0.49980000000000002"/>
    <x v="1"/>
    <n v="9.1999999999999993"/>
    <n v="9.1999999999999993"/>
    <n v="4.5979999999999999"/>
  </r>
  <r>
    <x v="2"/>
    <s v="FRANCE"/>
    <s v="GAREIN"/>
    <x v="3"/>
    <s v="NON MERCHANT"/>
    <n v="1"/>
    <s v="Global"/>
    <n v="1"/>
    <x v="1"/>
    <n v="5.9880000000000004"/>
    <n v="5.9880000000000004"/>
    <n v="5.9880000000000004"/>
  </r>
  <r>
    <x v="2"/>
    <s v="FRANCE"/>
    <s v="GÉNISSIAT"/>
    <x v="5"/>
    <s v="MERCHANT"/>
    <n v="1"/>
    <s v="Global"/>
    <n v="0.49976999999999999"/>
    <x v="1"/>
    <n v="423"/>
    <n v="423"/>
    <n v="211.40199999999999"/>
  </r>
  <r>
    <x v="2"/>
    <s v="FRANCE"/>
    <s v="GETEU"/>
    <x v="5"/>
    <s v="NON MERCHANT"/>
    <n v="1"/>
    <s v="Global"/>
    <n v="0.99700999999999995"/>
    <x v="1"/>
    <n v="9.9"/>
    <n v="9.9"/>
    <n v="9.8699999999999992"/>
  </r>
  <r>
    <x v="2"/>
    <s v="FRANCE"/>
    <s v="GOURGANCON"/>
    <x v="1"/>
    <s v="NON MERCHANT"/>
    <n v="0.5"/>
    <s v="Equity"/>
    <n v="0.5"/>
    <x v="1"/>
    <n v="48"/>
    <n v="24"/>
    <n v="24"/>
  </r>
  <r>
    <x v="2"/>
    <s v="FRANCE"/>
    <s v="GRANDS GATS"/>
    <x v="1"/>
    <s v="NON MERCHANT"/>
    <n v="1"/>
    <s v="Global"/>
    <n v="0.58989999999999998"/>
    <x v="1"/>
    <n v="6"/>
    <n v="6"/>
    <n v="3.5390000000000001"/>
  </r>
  <r>
    <x v="2"/>
    <s v="FRANCE"/>
    <s v="GROS-CHASTANG(19)"/>
    <x v="3"/>
    <s v="NON MERCHANT"/>
    <n v="1"/>
    <s v="Global"/>
    <n v="0.58989999999999998"/>
    <x v="1"/>
    <n v="12"/>
    <n v="12"/>
    <n v="7.0789999999999997"/>
  </r>
  <r>
    <x v="2"/>
    <s v="FRANCE"/>
    <s v="GUERVILLE MELLEVILLE"/>
    <x v="1"/>
    <s v="NON MERCHANT"/>
    <n v="1"/>
    <s v="Global"/>
    <n v="0.49980000000000002"/>
    <x v="1"/>
    <n v="11.5"/>
    <n v="11.5"/>
    <n v="5.7480000000000002"/>
  </r>
  <r>
    <x v="2"/>
    <s v="FRANCE"/>
    <s v="HAMBERS"/>
    <x v="1"/>
    <s v="NON MERCHANT"/>
    <n v="0.5"/>
    <s v="Equity"/>
    <n v="0.5"/>
    <x v="1"/>
    <n v="8.1999999999999993"/>
    <n v="4.0999999999999996"/>
    <n v="4.0999999999999996"/>
  </r>
  <r>
    <x v="2"/>
    <s v="FRANCE"/>
    <s v="HANGEST"/>
    <x v="1"/>
    <s v="NON MERCHANT"/>
    <n v="0.5"/>
    <s v="Equity"/>
    <n v="0.5"/>
    <x v="1"/>
    <n v="20.5"/>
    <n v="10.25"/>
    <n v="10.25"/>
  </r>
  <r>
    <x v="2"/>
    <s v="FRANCE"/>
    <s v="HARCANVILLE"/>
    <x v="1"/>
    <s v="NON MERCHANT"/>
    <n v="1"/>
    <s v="Global"/>
    <n v="0.49980000000000002"/>
    <x v="1"/>
    <n v="9.1999999999999993"/>
    <n v="9.1999999999999993"/>
    <n v="4.5979999999999999"/>
  </r>
  <r>
    <x v="2"/>
    <s v="FRANCE"/>
    <s v="HAUT DES AILES"/>
    <x v="1"/>
    <s v="NON MERCHANT"/>
    <n v="0.5"/>
    <s v="Equity"/>
    <n v="0.5"/>
    <x v="1"/>
    <n v="44"/>
    <n v="22"/>
    <n v="22"/>
  </r>
  <r>
    <x v="2"/>
    <s v="FRANCE"/>
    <s v="HAUTE SOMME"/>
    <x v="1"/>
    <s v="NON MERCHANT"/>
    <n v="1"/>
    <s v="Global"/>
    <n v="1"/>
    <x v="0"/>
    <n v="20.5"/>
    <n v="20.5"/>
    <n v="20.5"/>
  </r>
  <r>
    <x v="2"/>
    <s v="FRANCE"/>
    <s v="HAUTE-LYS"/>
    <x v="1"/>
    <s v="NON MERCHANT"/>
    <n v="0.5"/>
    <s v="Equity"/>
    <n v="0.5"/>
    <x v="1"/>
    <n v="37.5"/>
    <n v="18.75"/>
    <n v="18.75"/>
  </r>
  <r>
    <x v="2"/>
    <s v="FRANCE"/>
    <s v="ISABY"/>
    <x v="5"/>
    <s v="NON MERCHANT"/>
    <n v="1"/>
    <s v="Global"/>
    <n v="0.99700999999999995"/>
    <x v="1"/>
    <n v="2"/>
    <n v="2"/>
    <n v="1.994"/>
  </r>
  <r>
    <x v="2"/>
    <s v="FRANCE"/>
    <s v="JONCET"/>
    <x v="5"/>
    <s v="NON MERCHANT"/>
    <n v="1"/>
    <s v="Global"/>
    <n v="0.99700999999999995"/>
    <x v="1"/>
    <n v="0.38"/>
    <n v="0.38"/>
    <n v="0.379"/>
  </r>
  <r>
    <x v="2"/>
    <s v="FRANCE"/>
    <s v="KERIGARET"/>
    <x v="1"/>
    <s v="NON MERCHANT"/>
    <n v="1"/>
    <s v="Global"/>
    <n v="0.58989999999999998"/>
    <x v="1"/>
    <n v="12"/>
    <n v="12"/>
    <n v="7.0780000000000003"/>
  </r>
  <r>
    <x v="2"/>
    <s v="FRANCE"/>
    <s v="LA BRETELLE"/>
    <x v="1"/>
    <s v="NON MERCHANT"/>
    <n v="1"/>
    <s v="Global"/>
    <n v="0.58989999999999998"/>
    <x v="1"/>
    <n v="30"/>
    <n v="30"/>
    <n v="17.696999999999999"/>
  </r>
  <r>
    <x v="2"/>
    <s v="FRANCE"/>
    <s v="LA CASSAGNE"/>
    <x v="5"/>
    <s v="NON MERCHANT"/>
    <n v="1"/>
    <s v="Global"/>
    <n v="0.99700999999999995"/>
    <x v="1"/>
    <n v="11"/>
    <n v="11"/>
    <n v="10.967000000000001"/>
  </r>
  <r>
    <x v="2"/>
    <s v="FRANCE"/>
    <s v="LA CROISETTE"/>
    <x v="1"/>
    <s v="NON MERCHANT"/>
    <n v="1"/>
    <s v="Global"/>
    <n v="0.49980000000000002"/>
    <x v="1"/>
    <n v="29.9"/>
    <n v="29.9"/>
    <n v="14.944000000000001"/>
  </r>
  <r>
    <x v="2"/>
    <s v="FRANCE"/>
    <s v="LA DIVATTE"/>
    <x v="1"/>
    <s v="NON MERCHANT"/>
    <n v="1"/>
    <s v="Global"/>
    <n v="0.49980000000000002"/>
    <x v="1"/>
    <n v="9.1999999999999993"/>
    <n v="9.1999999999999993"/>
    <n v="4.5979999999999999"/>
  </r>
  <r>
    <x v="2"/>
    <s v="FRANCE"/>
    <s v="LA HAUTE BORNE"/>
    <x v="1"/>
    <s v="NON MERCHANT"/>
    <n v="1"/>
    <s v="Global"/>
    <n v="1"/>
    <x v="1"/>
    <n v="8.1999999999999993"/>
    <n v="8.1999999999999993"/>
    <n v="8.1999999999999993"/>
  </r>
  <r>
    <x v="2"/>
    <s v="FRANCE"/>
    <s v="LA MONJOIE"/>
    <x v="1"/>
    <s v="NON MERCHANT"/>
    <n v="1"/>
    <s v="Global"/>
    <n v="1"/>
    <x v="1"/>
    <n v="10.25"/>
    <n v="10.25"/>
    <n v="10.25"/>
  </r>
  <r>
    <x v="2"/>
    <s v="FRANCE"/>
    <s v="LA NISANDIERE"/>
    <x v="1"/>
    <s v="NON MERCHANT"/>
    <n v="1"/>
    <s v="Global"/>
    <n v="0.58989999999999998"/>
    <x v="1"/>
    <n v="4.25"/>
    <n v="4.25"/>
    <n v="2.5070000000000001"/>
  </r>
  <r>
    <x v="2"/>
    <s v="FRANCE"/>
    <s v="LA PICOTERIE"/>
    <x v="1"/>
    <s v="NON MERCHANT"/>
    <n v="1"/>
    <s v="Global"/>
    <n v="0.58989999999999998"/>
    <x v="1"/>
    <n v="22"/>
    <n v="22"/>
    <n v="12.978"/>
  </r>
  <r>
    <x v="2"/>
    <s v="FRANCE"/>
    <s v="LA PREVOTERIE"/>
    <x v="1"/>
    <s v="NON MERCHANT"/>
    <n v="1"/>
    <s v="Global"/>
    <n v="1"/>
    <x v="1"/>
    <n v="49.2"/>
    <n v="49.2"/>
    <n v="49.2"/>
  </r>
  <r>
    <x v="2"/>
    <s v="FRANCE"/>
    <s v="LA RIBÉROLE"/>
    <x v="5"/>
    <s v="NON MERCHANT"/>
    <n v="1"/>
    <s v="Global"/>
    <n v="0.99700999999999995"/>
    <x v="1"/>
    <n v="4.4000000000000004"/>
    <n v="4.4000000000000004"/>
    <n v="4.3869999999999996"/>
  </r>
  <r>
    <x v="2"/>
    <s v="FRANCE"/>
    <s v="LA SAURUPT"/>
    <x v="1"/>
    <s v="NON MERCHANT"/>
    <n v="1"/>
    <s v="Global"/>
    <n v="1"/>
    <x v="1"/>
    <n v="10.25"/>
    <n v="10.25"/>
    <n v="10.25"/>
  </r>
  <r>
    <x v="2"/>
    <s v="FRANCE"/>
    <s v="LA SOLERIE"/>
    <x v="1"/>
    <s v="NON MERCHANT"/>
    <n v="1"/>
    <s v="Global"/>
    <n v="1"/>
    <x v="1"/>
    <n v="12.3"/>
    <n v="12.3"/>
    <n v="12.3"/>
  </r>
  <r>
    <x v="2"/>
    <s v="FRANCE"/>
    <s v="LA VERNA"/>
    <x v="5"/>
    <s v="MERCHANT"/>
    <n v="1"/>
    <s v="Global"/>
    <n v="0.99700999999999995"/>
    <x v="1"/>
    <n v="3.9"/>
    <n v="3.9"/>
    <n v="3.8879999999999999"/>
  </r>
  <r>
    <x v="2"/>
    <s v="FRANCE"/>
    <s v="LAGARDE"/>
    <x v="5"/>
    <s v="NON MERCHANT"/>
    <n v="1"/>
    <s v="Global"/>
    <n v="0.99700999999999995"/>
    <x v="1"/>
    <n v="1"/>
    <n v="1"/>
    <n v="0.997"/>
  </r>
  <r>
    <x v="2"/>
    <s v="FRANCE"/>
    <s v="LANDES DE COUESME"/>
    <x v="1"/>
    <s v="NON MERCHANT"/>
    <n v="0.5"/>
    <s v="Equity"/>
    <n v="0.5"/>
    <x v="1"/>
    <n v="33"/>
    <n v="16.5"/>
    <n v="16.5"/>
  </r>
  <r>
    <x v="2"/>
    <s v="FRANCE"/>
    <s v="LANRIVOARE"/>
    <x v="1"/>
    <s v="NON MERCHANT"/>
    <n v="1"/>
    <s v="Global"/>
    <n v="0.58989999999999998"/>
    <x v="1"/>
    <n v="2.5499999999999998"/>
    <n v="2.5499999999999998"/>
    <n v="1.504"/>
  </r>
  <r>
    <x v="2"/>
    <s v="FRANCE"/>
    <s v="LARGENTIÈRE (07)"/>
    <x v="3"/>
    <s v="NON MERCHANT"/>
    <n v="0.17493"/>
    <s v="Equity"/>
    <n v="0.17493"/>
    <x v="1"/>
    <n v="12"/>
    <n v="2.0990000000000002"/>
    <n v="2.0990000000000002"/>
  </r>
  <r>
    <x v="2"/>
    <s v="FRANCE"/>
    <s v="LARRAU"/>
    <x v="5"/>
    <s v="NON MERCHANT"/>
    <n v="1"/>
    <s v="Global"/>
    <n v="0.99700999999999995"/>
    <x v="1"/>
    <n v="3.6"/>
    <n v="3.6"/>
    <n v="3.589"/>
  </r>
  <r>
    <x v="2"/>
    <s v="FRANCE"/>
    <s v="LASSOULA"/>
    <x v="5"/>
    <s v="MERCHANT"/>
    <n v="1"/>
    <s v="Global"/>
    <n v="0.99700999999999995"/>
    <x v="1"/>
    <n v="20.3"/>
    <n v="20.3"/>
    <n v="20.239000000000001"/>
  </r>
  <r>
    <x v="2"/>
    <s v="FRANCE"/>
    <s v="LASTOURG"/>
    <x v="5"/>
    <s v="NON MERCHANT"/>
    <n v="1"/>
    <s v="Global"/>
    <n v="0.99700999999999995"/>
    <x v="1"/>
    <n v="2.8"/>
    <n v="2.8"/>
    <n v="2.7919999999999998"/>
  </r>
  <r>
    <x v="2"/>
    <s v="FRANCE"/>
    <s v="L'AUXERROIS"/>
    <x v="1"/>
    <s v="NON MERCHANT"/>
    <n v="0.2944"/>
    <s v="Equity"/>
    <n v="0.2944"/>
    <x v="1"/>
    <n v="32"/>
    <n v="9.4209999999999994"/>
    <n v="9.4209999999999994"/>
  </r>
  <r>
    <x v="2"/>
    <s v="FRANCE"/>
    <s v="LE BOSC(34)"/>
    <x v="3"/>
    <s v="NON MERCHANT"/>
    <n v="0.29436000000000001"/>
    <s v="Equity"/>
    <n v="0.29436000000000001"/>
    <x v="1"/>
    <n v="9.1999999999999993"/>
    <n v="2.7080000000000002"/>
    <n v="2.7080000000000002"/>
  </r>
  <r>
    <x v="2"/>
    <s v="FRANCE"/>
    <s v="LE CANET"/>
    <x v="1"/>
    <s v="NON MERCHANT"/>
    <n v="1"/>
    <s v="Global"/>
    <n v="0.58989999999999998"/>
    <x v="1"/>
    <n v="11.5"/>
    <n v="11.5"/>
    <n v="6.7839999999999998"/>
  </r>
  <r>
    <x v="2"/>
    <s v="FRANCE"/>
    <s v="LE CHAMP VERT"/>
    <x v="1"/>
    <s v="NON MERCHANT"/>
    <n v="1"/>
    <s v="Global"/>
    <n v="1"/>
    <x v="1"/>
    <n v="10.25"/>
    <n v="10.25"/>
    <n v="10.25"/>
  </r>
  <r>
    <x v="2"/>
    <s v="FRANCE"/>
    <s v="LE CHAMP VERT-SOMMER"/>
    <x v="1"/>
    <s v="NON MERCHANT"/>
    <n v="1"/>
    <s v="Global"/>
    <n v="1"/>
    <x v="1"/>
    <n v="12.3"/>
    <n v="12.3"/>
    <n v="12.3"/>
  </r>
  <r>
    <x v="2"/>
    <s v="FRANCE"/>
    <s v="LE CLOS DU PRESSOIR"/>
    <x v="1"/>
    <s v="NON MERCHANT"/>
    <n v="1"/>
    <s v="Global"/>
    <n v="0.49980000000000002"/>
    <x v="1"/>
    <n v="12"/>
    <n v="12"/>
    <n v="5.9980000000000002"/>
  </r>
  <r>
    <x v="2"/>
    <s v="FRANCE"/>
    <s v="LE HOURAT"/>
    <x v="5"/>
    <s v="MERCHANT"/>
    <n v="1"/>
    <s v="Global"/>
    <n v="0.99700999999999995"/>
    <x v="1"/>
    <n v="46.9"/>
    <n v="46.9"/>
    <n v="46.76"/>
  </r>
  <r>
    <x v="2"/>
    <s v="FRANCE"/>
    <s v="LE MIROIR"/>
    <x v="1"/>
    <s v="NON MERCHANT"/>
    <n v="1"/>
    <s v="Global"/>
    <n v="0.58989999999999998"/>
    <x v="1"/>
    <n v="22"/>
    <n v="22"/>
    <n v="12.978"/>
  </r>
  <r>
    <x v="2"/>
    <s v="FRANCE"/>
    <s v="LE MONT DE L'ARBRE"/>
    <x v="1"/>
    <s v="NON MERCHANT"/>
    <n v="0.5"/>
    <s v="Equity"/>
    <n v="0.5"/>
    <x v="1"/>
    <n v="6"/>
    <n v="3"/>
    <n v="3"/>
  </r>
  <r>
    <x v="2"/>
    <s v="FRANCE"/>
    <s v="LE MONT DE PONCHE"/>
    <x v="1"/>
    <s v="NON MERCHANT"/>
    <n v="1"/>
    <s v="Global"/>
    <n v="1"/>
    <x v="1"/>
    <n v="8.1999999999999993"/>
    <n v="8.1999999999999993"/>
    <n v="8.1999999999999993"/>
  </r>
  <r>
    <x v="2"/>
    <s v="FRANCE"/>
    <s v="LE PETIT TERROIR"/>
    <x v="1"/>
    <s v="NON MERCHANT"/>
    <n v="1"/>
    <s v="Global"/>
    <n v="0.58989999999999998"/>
    <x v="1"/>
    <n v="11.15"/>
    <n v="11.15"/>
    <n v="6.577"/>
  </r>
  <r>
    <x v="2"/>
    <s v="FRANCE"/>
    <s v="LE POUZIN"/>
    <x v="3"/>
    <s v="NON MERCHANT"/>
    <n v="1"/>
    <s v="Global"/>
    <n v="0.49980000000000002"/>
    <x v="1"/>
    <n v="3.42"/>
    <n v="3.42"/>
    <n v="1.7090000000000001"/>
  </r>
  <r>
    <x v="2"/>
    <s v="FRANCE"/>
    <s v="LE POUZIN"/>
    <x v="1"/>
    <s v="NON MERCHANT"/>
    <n v="1"/>
    <s v="Global"/>
    <n v="0.49980000000000002"/>
    <x v="1"/>
    <n v="4.5999999999999996"/>
    <n v="4.5999999999999996"/>
    <n v="2.2989999999999999"/>
  </r>
  <r>
    <x v="2"/>
    <s v="FRANCE"/>
    <s v="LE VIEUX MOULIN"/>
    <x v="1"/>
    <s v="NON MERCHANT"/>
    <n v="1"/>
    <s v="Global"/>
    <n v="1"/>
    <x v="1"/>
    <n v="12.3"/>
    <n v="12.3"/>
    <n v="12.3"/>
  </r>
  <r>
    <x v="2"/>
    <s v="FRANCE"/>
    <s v="L'EPINE"/>
    <x v="1"/>
    <s v="NON MERCHANT"/>
    <n v="1"/>
    <s v="Global"/>
    <n v="1"/>
    <x v="1"/>
    <n v="12.3"/>
    <n v="12.3"/>
    <n v="12.3"/>
  </r>
  <r>
    <x v="2"/>
    <s v="FRANCE"/>
    <s v="L'EPIVENT"/>
    <x v="1"/>
    <s v="NON MERCHANT"/>
    <n v="1"/>
    <s v="Global"/>
    <n v="1"/>
    <x v="0"/>
    <n v="12.3"/>
    <n v="12.3"/>
    <n v="12.3"/>
  </r>
  <r>
    <x v="2"/>
    <s v="FRANCE"/>
    <s v="LES AVEILLANS"/>
    <x v="5"/>
    <s v="NON MERCHANT"/>
    <n v="1"/>
    <s v="Global"/>
    <n v="0.99700999999999995"/>
    <x v="1"/>
    <n v="7.2"/>
    <n v="7.2"/>
    <n v="7.1779999999999999"/>
  </r>
  <r>
    <x v="2"/>
    <s v="FRANCE"/>
    <s v="LES HAUTS PAYS"/>
    <x v="1"/>
    <s v="NON MERCHANT"/>
    <n v="0.5"/>
    <s v="Equity"/>
    <n v="0.5"/>
    <x v="1"/>
    <n v="79.95"/>
    <n v="39.975000000000001"/>
    <n v="39.975000000000001"/>
  </r>
  <r>
    <x v="2"/>
    <s v="FRANCE"/>
    <s v="LES PRES HAUTS"/>
    <x v="1"/>
    <s v="NON MERCHANT"/>
    <n v="1"/>
    <s v="Global"/>
    <n v="1"/>
    <x v="1"/>
    <n v="12.3"/>
    <n v="12.3"/>
    <n v="12.3"/>
  </r>
  <r>
    <x v="2"/>
    <s v="FRANCE"/>
    <s v="LES TOURRETTES (26)"/>
    <x v="3"/>
    <s v="NON MERCHANT"/>
    <n v="1"/>
    <s v="Global"/>
    <n v="0.49980000000000002"/>
    <x v="1"/>
    <n v="0.3"/>
    <n v="0.3"/>
    <n v="0.15"/>
  </r>
  <r>
    <x v="2"/>
    <s v="FRANCE"/>
    <s v="LICQ-ATHEREY"/>
    <x v="5"/>
    <s v="NON MERCHANT"/>
    <n v="1"/>
    <s v="Global"/>
    <n v="0.99700999999999995"/>
    <x v="1"/>
    <n v="9"/>
    <n v="9"/>
    <n v="8.9730000000000008"/>
  </r>
  <r>
    <x v="2"/>
    <s v="FRANCE"/>
    <s v="LICQ-ATHEREY2"/>
    <x v="5"/>
    <s v="NON MERCHANT"/>
    <n v="1"/>
    <s v="Global"/>
    <n v="0.99700999999999995"/>
    <x v="1"/>
    <n v="0.34"/>
    <n v="0.34"/>
    <n v="0.33900000000000002"/>
  </r>
  <r>
    <x v="2"/>
    <s v="FRANCE"/>
    <s v="LIHUS"/>
    <x v="1"/>
    <s v="NON MERCHANT"/>
    <n v="1"/>
    <s v="Global"/>
    <n v="0.49980000000000002"/>
    <x v="1"/>
    <n v="12.3"/>
    <n v="12.3"/>
    <n v="6.1479999999999997"/>
  </r>
  <r>
    <x v="2"/>
    <s v="FRANCE"/>
    <s v="LOGIS NEUF"/>
    <x v="5"/>
    <s v="MERCHANT"/>
    <n v="1"/>
    <s v="Global"/>
    <n v="0.49976999999999999"/>
    <x v="1"/>
    <n v="1"/>
    <n v="1"/>
    <n v="0.5"/>
  </r>
  <r>
    <x v="2"/>
    <s v="FRANCE"/>
    <s v="LOGIS NEUF"/>
    <x v="5"/>
    <s v="MERCHANT"/>
    <n v="1"/>
    <s v="Global"/>
    <n v="0.49976999999999999"/>
    <x v="1"/>
    <n v="215"/>
    <n v="215"/>
    <n v="107.45099999999999"/>
  </r>
  <r>
    <x v="2"/>
    <s v="FRANCE"/>
    <s v="LONGS CHAMPS"/>
    <x v="1"/>
    <s v="NON MERCHANT"/>
    <n v="1"/>
    <s v="Global"/>
    <n v="0.58989999999999998"/>
    <x v="1"/>
    <n v="8.35"/>
    <n v="8.35"/>
    <n v="4.9260000000000002"/>
  </r>
  <r>
    <x v="2"/>
    <s v="FRANCE"/>
    <s v="MAISNIERES"/>
    <x v="1"/>
    <s v="NON MERCHANT"/>
    <n v="1"/>
    <s v="Global"/>
    <n v="0.49980000000000002"/>
    <x v="1"/>
    <n v="12"/>
    <n v="12"/>
    <n v="5.9980000000000002"/>
  </r>
  <r>
    <x v="2"/>
    <s v="FRANCE"/>
    <s v="MANNEVILLE"/>
    <x v="1"/>
    <s v="NON MERCHANT"/>
    <n v="1"/>
    <s v="Global"/>
    <n v="0.58989999999999998"/>
    <x v="1"/>
    <n v="13.8"/>
    <n v="13.8"/>
    <n v="8.141"/>
  </r>
  <r>
    <x v="2"/>
    <s v="FRANCE"/>
    <s v="MARCENAC"/>
    <x v="5"/>
    <s v="NON MERCHANT"/>
    <n v="1"/>
    <s v="Global"/>
    <n v="0.99700999999999995"/>
    <x v="1"/>
    <n v="5.2"/>
    <n v="5.2"/>
    <n v="5.1840000000000002"/>
  </r>
  <r>
    <x v="2"/>
    <s v="FRANCE"/>
    <s v="MARCOLÈS(15)"/>
    <x v="3"/>
    <s v="NON MERCHANT"/>
    <n v="0.29436000000000001"/>
    <s v="Equity"/>
    <n v="0.29436000000000001"/>
    <x v="1"/>
    <n v="12"/>
    <n v="3.532"/>
    <n v="3.532"/>
  </r>
  <r>
    <x v="2"/>
    <s v="FRANCE"/>
    <s v="MARÈGES"/>
    <x v="5"/>
    <s v="MERCHANT"/>
    <n v="1"/>
    <s v="Global"/>
    <n v="0.99700999999999995"/>
    <x v="1"/>
    <n v="146"/>
    <n v="146"/>
    <n v="145.56299999999999"/>
  </r>
  <r>
    <x v="2"/>
    <s v="FRANCE"/>
    <s v="MAULÉON-BAROUSSE"/>
    <x v="5"/>
    <s v="NON MERCHANT"/>
    <n v="1"/>
    <s v="Global"/>
    <n v="0.99700999999999995"/>
    <x v="1"/>
    <n v="1.4"/>
    <n v="1.4"/>
    <n v="1.3959999999999999"/>
  </r>
  <r>
    <x v="2"/>
    <s v="FRANCE"/>
    <s v="MENEAC"/>
    <x v="1"/>
    <s v="NON MERCHANT"/>
    <n v="0.5"/>
    <s v="Equity"/>
    <n v="0.5"/>
    <x v="1"/>
    <n v="5.6"/>
    <n v="2.8"/>
    <n v="2.8"/>
  </r>
  <r>
    <x v="2"/>
    <s v="FRANCE"/>
    <s v="MESANGER"/>
    <x v="1"/>
    <s v="NON MERCHANT"/>
    <n v="1"/>
    <s v="Global"/>
    <n v="0.49980000000000002"/>
    <x v="1"/>
    <n v="9.1999999999999993"/>
    <n v="9.1999999999999993"/>
    <n v="4.5979999999999999"/>
  </r>
  <r>
    <x v="2"/>
    <s v="FRANCE"/>
    <s v="MEYMES"/>
    <x v="5"/>
    <s v="NON MERCHANT"/>
    <n v="1"/>
    <s v="Global"/>
    <n v="0.99700999999999995"/>
    <x v="1"/>
    <n v="4"/>
    <n v="4"/>
    <n v="3.988"/>
  </r>
  <r>
    <x v="2"/>
    <s v="FRANCE"/>
    <s v="MIÉGEBAT"/>
    <x v="5"/>
    <s v="MERCHANT"/>
    <n v="1"/>
    <s v="Global"/>
    <n v="0.99700999999999995"/>
    <x v="1"/>
    <n v="74"/>
    <n v="74"/>
    <n v="73.778999999999996"/>
  </r>
  <r>
    <x v="2"/>
    <s v="FRANCE"/>
    <s v="MONT HEUDELAN"/>
    <x v="1"/>
    <s v="NON MERCHANT"/>
    <n v="0.5"/>
    <s v="Equity"/>
    <n v="0.5"/>
    <x v="1"/>
    <n v="29.7"/>
    <n v="14.85"/>
    <n v="14.85"/>
  </r>
  <r>
    <x v="2"/>
    <s v="FRANCE"/>
    <s v="MONTBRUN"/>
    <x v="5"/>
    <s v="NON MERCHANT"/>
    <n v="1"/>
    <s v="Global"/>
    <n v="0.99700999999999995"/>
    <x v="1"/>
    <n v="1.6"/>
    <n v="1.6"/>
    <n v="1.595"/>
  </r>
  <r>
    <x v="2"/>
    <s v="FRANCE"/>
    <s v="MONTÉLIMAR"/>
    <x v="5"/>
    <s v="MERCHANT"/>
    <n v="1"/>
    <s v="Global"/>
    <n v="0.49976999999999999"/>
    <x v="1"/>
    <n v="6.8"/>
    <n v="6.8"/>
    <n v="3.3980000000000001"/>
  </r>
  <r>
    <x v="2"/>
    <s v="FRANCE"/>
    <s v="MONTÉLIMAR"/>
    <x v="5"/>
    <s v="MERCHANT"/>
    <n v="1"/>
    <s v="Global"/>
    <n v="0.49976999999999999"/>
    <x v="1"/>
    <n v="295"/>
    <n v="295"/>
    <n v="147.43199999999999"/>
  </r>
  <r>
    <x v="2"/>
    <s v="FRANCE"/>
    <s v="MONTFROC"/>
    <x v="3"/>
    <s v="NON MERCHANT"/>
    <n v="1"/>
    <s v="Global"/>
    <n v="1"/>
    <x v="1"/>
    <n v="9.8000000000000004E-2"/>
    <n v="9.8000000000000004E-2"/>
    <n v="9.8000000000000004E-2"/>
  </r>
  <r>
    <x v="2"/>
    <s v="FRANCE"/>
    <s v="MONTPELLIER(34)"/>
    <x v="3"/>
    <s v="NON MERCHANT"/>
    <n v="1"/>
    <s v="Global"/>
    <n v="0.58989999999999998"/>
    <x v="1"/>
    <n v="4.41"/>
    <n v="4.41"/>
    <n v="2.6019999999999999"/>
  </r>
  <r>
    <x v="2"/>
    <s v="FRANCE"/>
    <s v="MOTTE DE GALAURE"/>
    <x v="1"/>
    <s v="NON MERCHANT"/>
    <n v="1"/>
    <s v="Global"/>
    <n v="0.49980000000000002"/>
    <x v="1"/>
    <n v="4"/>
    <n v="4"/>
    <n v="1.9990000000000001"/>
  </r>
  <r>
    <x v="2"/>
    <s v="FRANCE"/>
    <s v="MOULIN DE SEHEN"/>
    <x v="1"/>
    <s v="NON MERCHANT"/>
    <n v="1"/>
    <s v="Global"/>
    <n v="1"/>
    <x v="1"/>
    <n v="12.3"/>
    <n v="12.3"/>
    <n v="12.3"/>
  </r>
  <r>
    <x v="2"/>
    <s v="FRANCE"/>
    <s v="NAY"/>
    <x v="5"/>
    <s v="NON MERCHANT"/>
    <n v="1"/>
    <s v="Global"/>
    <n v="0.99700999999999995"/>
    <x v="1"/>
    <n v="0.43"/>
    <n v="0.43"/>
    <n v="0.42899999999999999"/>
  </r>
  <r>
    <x v="2"/>
    <s v="FRANCE"/>
    <s v="NEVIAN"/>
    <x v="1"/>
    <s v="NON MERCHANT"/>
    <n v="1"/>
    <s v="Global"/>
    <n v="0.58989999999999998"/>
    <x v="1"/>
    <n v="15.3"/>
    <n v="15.3"/>
    <n v="9.0259999999999998"/>
  </r>
  <r>
    <x v="2"/>
    <s v="FRANCE"/>
    <s v="OLETTE"/>
    <x v="5"/>
    <s v="NON MERCHANT"/>
    <n v="1"/>
    <s v="Global"/>
    <n v="0.99700999999999995"/>
    <x v="1"/>
    <n v="10.4"/>
    <n v="10.4"/>
    <n v="10.369"/>
  </r>
  <r>
    <x v="2"/>
    <s v="FRANCE"/>
    <s v="OLHADOKO"/>
    <x v="5"/>
    <s v="NON MERCHANT"/>
    <n v="1"/>
    <s v="Global"/>
    <n v="0.99700999999999995"/>
    <x v="1"/>
    <n v="9.6999999999999993"/>
    <n v="9.6999999999999993"/>
    <n v="9.6709999999999994"/>
  </r>
  <r>
    <x v="2"/>
    <s v="FRANCE"/>
    <s v="OPOUL"/>
    <x v="1"/>
    <s v="NON MERCHANT"/>
    <n v="0.5"/>
    <s v="Equity"/>
    <n v="0.5"/>
    <x v="1"/>
    <n v="10.5"/>
    <n v="5.25"/>
    <n v="5.25"/>
  </r>
  <r>
    <x v="2"/>
    <s v="FRANCE"/>
    <s v="ORGNAC L'AVEN (07)"/>
    <x v="3"/>
    <s v="NON MERCHANT"/>
    <n v="0.17493"/>
    <s v="Equity"/>
    <n v="0.17493"/>
    <x v="1"/>
    <n v="1.29"/>
    <n v="0.22600000000000001"/>
    <n v="0.22600000000000001"/>
  </r>
  <r>
    <x v="2"/>
    <s v="FRANCE"/>
    <s v="OULE"/>
    <x v="5"/>
    <s v="NON MERCHANT"/>
    <n v="1"/>
    <s v="Global"/>
    <n v="0.99700999999999995"/>
    <x v="1"/>
    <n v="1.76"/>
    <n v="1.76"/>
    <n v="1.7549999999999999"/>
  </r>
  <r>
    <x v="2"/>
    <s v="FRANCE"/>
    <s v="OZON/ARRAS-SUR-RHÔNE (07)"/>
    <x v="3"/>
    <s v="NON MERCHANT"/>
    <n v="0.17493"/>
    <s v="Equity"/>
    <n v="0.17493"/>
    <x v="1"/>
    <n v="4.2"/>
    <n v="0.73499999999999999"/>
    <n v="0.73499999999999999"/>
  </r>
  <r>
    <x v="2"/>
    <s v="FRANCE"/>
    <s v="PÉAGE DE ROUSSILLON"/>
    <x v="5"/>
    <s v="MERCHANT"/>
    <n v="1"/>
    <s v="Global"/>
    <n v="0.49976999999999999"/>
    <x v="1"/>
    <n v="0.7"/>
    <n v="0.7"/>
    <n v="0.35"/>
  </r>
  <r>
    <x v="2"/>
    <s v="FRANCE"/>
    <s v="PÉAGE DE ROUSSILLON"/>
    <x v="5"/>
    <s v="MERCHANT"/>
    <n v="1"/>
    <s v="Global"/>
    <n v="0.49976999999999999"/>
    <x v="1"/>
    <n v="160"/>
    <n v="160"/>
    <n v="79.962999999999994"/>
  </r>
  <r>
    <x v="2"/>
    <s v="FRANCE"/>
    <s v="PIERRE BÉNITE"/>
    <x v="5"/>
    <s v="MERCHANT"/>
    <n v="1"/>
    <s v="Global"/>
    <n v="0.49976999999999999"/>
    <x v="1"/>
    <n v="8.1999999999999993"/>
    <n v="8.1999999999999993"/>
    <n v="4.0979999999999999"/>
  </r>
  <r>
    <x v="2"/>
    <s v="FRANCE"/>
    <s v="PIERRE BÉNITE"/>
    <x v="5"/>
    <s v="MERCHANT"/>
    <n v="1"/>
    <s v="Global"/>
    <n v="0.49976999999999999"/>
    <x v="1"/>
    <n v="84"/>
    <n v="84"/>
    <n v="41.981000000000002"/>
  </r>
  <r>
    <x v="2"/>
    <s v="FRANCE"/>
    <s v="PLATEAU DE CABALAS"/>
    <x v="1"/>
    <s v="NON MERCHANT"/>
    <n v="1"/>
    <s v="Global"/>
    <n v="0.58989999999999998"/>
    <x v="0"/>
    <n v="29.9"/>
    <n v="29.9"/>
    <n v="17.638000000000002"/>
  </r>
  <r>
    <x v="2"/>
    <s v="FRANCE"/>
    <s v="PLOUARZEL"/>
    <x v="1"/>
    <s v="NON MERCHANT"/>
    <n v="1"/>
    <s v="Global"/>
    <n v="0.58989999999999998"/>
    <x v="1"/>
    <n v="6.7"/>
    <n v="6.7"/>
    <n v="3.9529999999999998"/>
  </r>
  <r>
    <x v="2"/>
    <s v="FRANCE"/>
    <s v="PLOURIN"/>
    <x v="1"/>
    <s v="NON MERCHANT"/>
    <n v="1"/>
    <s v="Global"/>
    <n v="0.58989999999999998"/>
    <x v="1"/>
    <n v="3.4"/>
    <n v="3.4"/>
    <n v="2.0059999999999998"/>
  </r>
  <r>
    <x v="2"/>
    <s v="FRANCE"/>
    <s v="PLUMIEUX"/>
    <x v="1"/>
    <s v="NON MERCHANT"/>
    <n v="0.5"/>
    <s v="Equity"/>
    <n v="0.5"/>
    <x v="1"/>
    <n v="16"/>
    <n v="8"/>
    <n v="8"/>
  </r>
  <r>
    <x v="2"/>
    <s v="FRANCE"/>
    <s v="PONT D'ESTAGNOU"/>
    <x v="5"/>
    <s v="NON MERCHANT"/>
    <n v="1"/>
    <s v="Global"/>
    <n v="0.99700999999999995"/>
    <x v="1"/>
    <n v="0.45"/>
    <n v="0.45"/>
    <n v="0.44900000000000001"/>
  </r>
  <r>
    <x v="2"/>
    <s v="FRANCE"/>
    <s v="PONT-DE-CAMPS"/>
    <x v="5"/>
    <s v="MERCHANT"/>
    <n v="1"/>
    <s v="Global"/>
    <n v="0.99700999999999995"/>
    <x v="1"/>
    <n v="39"/>
    <n v="39"/>
    <n v="38.883000000000003"/>
  </r>
  <r>
    <x v="2"/>
    <s v="FRANCE"/>
    <s v="PONT-DE-PRAT"/>
    <x v="5"/>
    <s v="NON MERCHANT"/>
    <n v="1"/>
    <s v="Global"/>
    <n v="0.99700999999999995"/>
    <x v="1"/>
    <n v="0.6"/>
    <n v="0.6"/>
    <n v="0.59799999999999998"/>
  </r>
  <r>
    <x v="2"/>
    <s v="FRANCE"/>
    <s v="PONTEVES"/>
    <x v="3"/>
    <s v="NON MERCHANT"/>
    <n v="1"/>
    <s v="Global"/>
    <n v="1"/>
    <x v="1"/>
    <n v="0.127"/>
    <n v="0.127"/>
    <n v="0.127"/>
  </r>
  <r>
    <x v="2"/>
    <s v="FRANCE"/>
    <s v="PONTRU"/>
    <x v="1"/>
    <s v="NON MERCHANT"/>
    <n v="1"/>
    <s v="Global"/>
    <n v="0.49980000000000002"/>
    <x v="1"/>
    <n v="16"/>
    <n v="16"/>
    <n v="7.9969999999999999"/>
  </r>
  <r>
    <x v="2"/>
    <s v="FRANCE"/>
    <s v="PORETTE DE NÉRONE(2B)"/>
    <x v="3"/>
    <s v="NON MERCHANT"/>
    <n v="1"/>
    <s v="Global"/>
    <n v="0.58989999999999998"/>
    <x v="1"/>
    <n v="3.78"/>
    <n v="3.78"/>
    <n v="2.23"/>
  </r>
  <r>
    <x v="2"/>
    <s v="FRANCE"/>
    <s v="PORT-LA-NOUVELLE,SIGEAN"/>
    <x v="1"/>
    <s v="MERCHANT"/>
    <n v="1"/>
    <s v="Global"/>
    <n v="0.58989999999999998"/>
    <x v="1"/>
    <n v="2.2000000000000002"/>
    <n v="2.2000000000000002"/>
    <n v="1.298"/>
  </r>
  <r>
    <x v="2"/>
    <s v="FRANCE"/>
    <s v="PORT-LA-NOUVELLE,SIGEAN"/>
    <x v="1"/>
    <s v="NON MERCHANT"/>
    <n v="1"/>
    <s v="Global"/>
    <n v="0.58989999999999998"/>
    <x v="1"/>
    <n v="6.6"/>
    <n v="6.6"/>
    <n v="3.8929999999999998"/>
  </r>
  <r>
    <x v="2"/>
    <s v="FRANCE"/>
    <s v="RADENAC"/>
    <x v="1"/>
    <s v="NON MERCHANT"/>
    <n v="0.5"/>
    <s v="Equity"/>
    <n v="0.5"/>
    <x v="1"/>
    <n v="8.1999999999999993"/>
    <n v="4.0999999999999996"/>
    <n v="4.0999999999999996"/>
  </r>
  <r>
    <x v="2"/>
    <s v="FRANCE"/>
    <s v="RAMBURES"/>
    <x v="1"/>
    <s v="NON MERCHANT"/>
    <n v="1"/>
    <s v="Global"/>
    <n v="0.49980000000000002"/>
    <x v="1"/>
    <n v="12"/>
    <n v="12"/>
    <n v="5.9980000000000002"/>
  </r>
  <r>
    <x v="2"/>
    <s v="FRANCE"/>
    <s v="RAMONT"/>
    <x v="1"/>
    <s v="NON MERCHANT"/>
    <n v="1"/>
    <s v="Global"/>
    <n v="0.58989999999999998"/>
    <x v="0"/>
    <n v="11.75"/>
    <n v="11.75"/>
    <n v="6.931"/>
  </r>
  <r>
    <x v="2"/>
    <s v="FRANCE"/>
    <s v="REFFROY"/>
    <x v="1"/>
    <s v="NON MERCHANT"/>
    <n v="1"/>
    <s v="Global"/>
    <n v="1"/>
    <x v="1"/>
    <n v="24.6"/>
    <n v="24.6"/>
    <n v="24.6"/>
  </r>
  <r>
    <x v="2"/>
    <s v="FRANCE"/>
    <s v="RETHONVILLERS"/>
    <x v="1"/>
    <s v="NON MERCHANT"/>
    <n v="1"/>
    <s v="Global"/>
    <n v="0.49980000000000002"/>
    <x v="1"/>
    <n v="29.9"/>
    <n v="29.9"/>
    <n v="14.944000000000001"/>
  </r>
  <r>
    <x v="2"/>
    <s v="FRANCE"/>
    <s v="REZENTIERES"/>
    <x v="1"/>
    <s v="NON MERCHANT"/>
    <n v="0.5"/>
    <s v="Equity"/>
    <n v="0.5"/>
    <x v="1"/>
    <n v="10"/>
    <n v="5"/>
    <n v="5"/>
  </r>
  <r>
    <x v="2"/>
    <s v="FRANCE"/>
    <s v="ROANNE"/>
    <x v="5"/>
    <s v="NON MERCHANT"/>
    <n v="1"/>
    <s v="Global"/>
    <n v="1"/>
    <x v="1"/>
    <n v="2.4"/>
    <n v="2.4"/>
    <n v="2.4"/>
  </r>
  <r>
    <x v="2"/>
    <s v="FRANCE"/>
    <s v="ROCHEFORT"/>
    <x v="1"/>
    <s v="NON MERCHANT"/>
    <n v="1"/>
    <s v="Global"/>
    <n v="0.49980000000000002"/>
    <x v="1"/>
    <n v="7.5"/>
    <n v="7.5"/>
    <n v="3.7490000000000001"/>
  </r>
  <r>
    <x v="2"/>
    <s v="FRANCE"/>
    <s v="ROQUETAILLADE"/>
    <x v="1"/>
    <s v="NON MERCHANT"/>
    <n v="1"/>
    <s v="Global"/>
    <n v="0.58989999999999998"/>
    <x v="1"/>
    <n v="22.93"/>
    <n v="22.93"/>
    <n v="13.526"/>
  </r>
  <r>
    <x v="2"/>
    <s v="FRANCE"/>
    <s v="RUMONT"/>
    <x v="1"/>
    <s v="NON MERCHANT"/>
    <n v="1"/>
    <s v="Global"/>
    <n v="1"/>
    <x v="1"/>
    <n v="26.65"/>
    <n v="26.65"/>
    <n v="26.65"/>
  </r>
  <r>
    <x v="2"/>
    <s v="FRANCE"/>
    <s v="SACQUENAY-CAHZNEUIL"/>
    <x v="1"/>
    <s v="NON MERCHANT"/>
    <n v="1"/>
    <s v="Global"/>
    <n v="0.49980000000000002"/>
    <x v="0"/>
    <n v="18"/>
    <n v="18"/>
    <n v="8.9960000000000004"/>
  </r>
  <r>
    <x v="2"/>
    <s v="FRANCE"/>
    <s v="SAINT COULITZ"/>
    <x v="1"/>
    <s v="NON MERCHANT"/>
    <n v="0.5"/>
    <s v="Equity"/>
    <n v="0.5"/>
    <x v="1"/>
    <n v="8"/>
    <n v="4"/>
    <n v="4"/>
  </r>
  <r>
    <x v="2"/>
    <s v="FRANCE"/>
    <s v="SAINT JEAN DU PIN(30)"/>
    <x v="3"/>
    <s v="NON MERCHANT"/>
    <n v="0.29436000000000001"/>
    <s v="Equity"/>
    <n v="0.29436000000000001"/>
    <x v="1"/>
    <n v="7.1"/>
    <n v="2.09"/>
    <n v="2.09"/>
  </r>
  <r>
    <x v="2"/>
    <s v="FRANCE"/>
    <s v="SAINT PIERRE DE MARÈGES"/>
    <x v="5"/>
    <s v="MERCHANT"/>
    <n v="1"/>
    <s v="Global"/>
    <n v="0.99700999999999995"/>
    <x v="1"/>
    <n v="122"/>
    <n v="122"/>
    <n v="121.63500000000001"/>
  </r>
  <r>
    <x v="2"/>
    <s v="FRANCE"/>
    <s v="SAINT SAUMONT"/>
    <x v="1"/>
    <s v="NON MERCHANT"/>
    <n v="1"/>
    <s v="Global"/>
    <n v="1"/>
    <x v="1"/>
    <n v="10.25"/>
    <n v="10.25"/>
    <n v="10.25"/>
  </r>
  <r>
    <x v="2"/>
    <s v="FRANCE"/>
    <s v="SAINT SERVANT"/>
    <x v="1"/>
    <s v="NON MERCHANT"/>
    <n v="0.5"/>
    <s v="Equity"/>
    <n v="0.5"/>
    <x v="1"/>
    <n v="12"/>
    <n v="6"/>
    <n v="6"/>
  </r>
  <r>
    <x v="2"/>
    <s v="FRANCE"/>
    <s v="SAINT VALLIER"/>
    <x v="5"/>
    <s v="MERCHANT"/>
    <n v="1"/>
    <s v="Global"/>
    <n v="0.49976999999999999"/>
    <x v="1"/>
    <n v="120"/>
    <n v="120"/>
    <n v="59.972000000000001"/>
  </r>
  <r>
    <x v="2"/>
    <s v="FRANCE"/>
    <s v="SAINT-ENGRACE"/>
    <x v="5"/>
    <s v="NON MERCHANT"/>
    <n v="1"/>
    <s v="Global"/>
    <n v="0.49976999999999999"/>
    <x v="1"/>
    <n v="0.39"/>
    <n v="0.39"/>
    <n v="0.19500000000000001"/>
  </r>
  <r>
    <x v="2"/>
    <s v="FRANCE"/>
    <s v="SAINT-ENGRACE"/>
    <x v="5"/>
    <s v="NON MERCHANT"/>
    <n v="1"/>
    <s v="Global"/>
    <n v="0.99700999999999995"/>
    <x v="1"/>
    <n v="1"/>
    <n v="1"/>
    <n v="0.997"/>
  </r>
  <r>
    <x v="2"/>
    <s v="FRANCE"/>
    <s v="SAINT-GEORGES-LES-BAINS (07)"/>
    <x v="3"/>
    <s v="NON MERCHANT"/>
    <n v="0.17493"/>
    <s v="Equity"/>
    <n v="0.17493"/>
    <x v="1"/>
    <n v="2.4300000000000002"/>
    <n v="0.42499999999999999"/>
    <n v="0.42499999999999999"/>
  </r>
  <r>
    <x v="2"/>
    <s v="FRANCE"/>
    <s v="SAINT-GÉRY"/>
    <x v="5"/>
    <s v="NON MERCHANT"/>
    <n v="1"/>
    <s v="Global"/>
    <n v="0.99700999999999995"/>
    <x v="1"/>
    <n v="0.375"/>
    <n v="0.375"/>
    <n v="0.374"/>
  </r>
  <r>
    <x v="2"/>
    <s v="FRANCE"/>
    <s v="SAINT-GÉRY"/>
    <x v="5"/>
    <s v="NON MERCHANT"/>
    <n v="1"/>
    <s v="Global"/>
    <n v="0.99700999999999995"/>
    <x v="1"/>
    <n v="1.3"/>
    <n v="1.3"/>
    <n v="1.296"/>
  </r>
  <r>
    <x v="2"/>
    <s v="FRANCE"/>
    <s v="SAINT-PRIEST DE GIMEL"/>
    <x v="3"/>
    <s v="NON MERCHANT"/>
    <n v="1"/>
    <s v="Global"/>
    <n v="0.58989999999999998"/>
    <x v="0"/>
    <n v="12"/>
    <n v="12"/>
    <n v="7.0789999999999997"/>
  </r>
  <r>
    <x v="2"/>
    <s v="FRANCE"/>
    <s v="SAINT-RESTITUT (26)"/>
    <x v="3"/>
    <s v="NON MERCHANT"/>
    <n v="1"/>
    <s v="Global"/>
    <n v="0.49980000000000002"/>
    <x v="1"/>
    <n v="3"/>
    <n v="3"/>
    <n v="1.4990000000000001"/>
  </r>
  <r>
    <x v="2"/>
    <s v="FRANCE"/>
    <s v="SAINT-SERVAIS"/>
    <x v="1"/>
    <s v="NON MERCHANT"/>
    <n v="0.5"/>
    <s v="Equity"/>
    <n v="0.5"/>
    <x v="1"/>
    <n v="5.6"/>
    <n v="2.8"/>
    <n v="2.8"/>
  </r>
  <r>
    <x v="2"/>
    <s v="FRANCE"/>
    <s v="SAUGERE"/>
    <x v="1"/>
    <s v="NON MERCHANT"/>
    <n v="1"/>
    <s v="Global"/>
    <n v="0.49980000000000002"/>
    <x v="0"/>
    <n v="9.1999999999999993"/>
    <n v="9.1999999999999993"/>
    <n v="4.5979999999999999"/>
  </r>
  <r>
    <x v="2"/>
    <s v="FRANCE"/>
    <s v="SAULCE SUR RHÔNE (27)"/>
    <x v="3"/>
    <s v="NON MERCHANT"/>
    <n v="1"/>
    <s v="Global"/>
    <n v="0.49980000000000002"/>
    <x v="1"/>
    <n v="4.2"/>
    <n v="4.2"/>
    <n v="2.0990000000000002"/>
  </r>
  <r>
    <x v="2"/>
    <s v="FRANCE"/>
    <s v="SAULT BRÉNAZ"/>
    <x v="5"/>
    <s v="MERCHANT"/>
    <n v="1"/>
    <s v="Global"/>
    <n v="0.49976999999999999"/>
    <x v="1"/>
    <n v="1.3"/>
    <n v="1.3"/>
    <n v="0.65"/>
  </r>
  <r>
    <x v="2"/>
    <s v="FRANCE"/>
    <s v="SAULT BRÉNAZ"/>
    <x v="5"/>
    <s v="MERCHANT"/>
    <n v="1"/>
    <s v="Global"/>
    <n v="0.49976999999999999"/>
    <x v="1"/>
    <n v="45"/>
    <n v="45"/>
    <n v="22.49"/>
  </r>
  <r>
    <x v="2"/>
    <s v="FRANCE"/>
    <s v="SEYSSEL"/>
    <x v="5"/>
    <s v="MERCHANT"/>
    <n v="1"/>
    <s v="Global"/>
    <n v="0.49976999999999999"/>
    <x v="1"/>
    <n v="45"/>
    <n v="45"/>
    <n v="22.49"/>
  </r>
  <r>
    <x v="2"/>
    <s v="FRANCE"/>
    <s v="SIGNES (83)"/>
    <x v="3"/>
    <s v="NON MERCHANT"/>
    <n v="1"/>
    <s v="Global"/>
    <n v="0.58989999999999998"/>
    <x v="1"/>
    <n v="7"/>
    <n v="7"/>
    <n v="4.1289999999999996"/>
  </r>
  <r>
    <x v="2"/>
    <s v="FRANCE"/>
    <s v="SOMME SOUDE"/>
    <x v="1"/>
    <s v="NON MERCHANT"/>
    <n v="0.5"/>
    <s v="Equity"/>
    <n v="0.5"/>
    <x v="1"/>
    <n v="20.5"/>
    <n v="10.25"/>
    <n v="10.25"/>
  </r>
  <r>
    <x v="2"/>
    <s v="FRANCE"/>
    <s v="SOUDAN"/>
    <x v="1"/>
    <s v="NON MERCHANT"/>
    <n v="1"/>
    <s v="Global"/>
    <n v="0.49980000000000002"/>
    <x v="1"/>
    <n v="6.9"/>
    <n v="6.9"/>
    <n v="3.4489999999999998"/>
  </r>
  <r>
    <x v="2"/>
    <s v="FRANCE"/>
    <s v="SOULOM"/>
    <x v="5"/>
    <s v="MERCHANT"/>
    <n v="1"/>
    <s v="Global"/>
    <n v="0.99700999999999995"/>
    <x v="1"/>
    <n v="50.5"/>
    <n v="50.5"/>
    <n v="50.348999999999997"/>
  </r>
  <r>
    <x v="2"/>
    <s v="FRANCE"/>
    <s v="SOULOM"/>
    <x v="5"/>
    <s v="NON MERCHANT"/>
    <n v="1"/>
    <s v="Global"/>
    <n v="0.99700999999999995"/>
    <x v="1"/>
    <n v="1.05"/>
    <n v="1.05"/>
    <n v="1.0469999999999999"/>
  </r>
  <r>
    <x v="2"/>
    <s v="FRANCE"/>
    <s v="ST GEORGES LES BAINS"/>
    <x v="1"/>
    <s v="NON MERCHANT"/>
    <n v="1"/>
    <s v="Global"/>
    <n v="0.49980000000000002"/>
    <x v="0"/>
    <n v="11.5"/>
    <n v="11.5"/>
    <n v="5.7480000000000002"/>
  </r>
  <r>
    <x v="2"/>
    <s v="FRANCE"/>
    <s v="ST QUENTIN EN MAUGES"/>
    <x v="1"/>
    <s v="NON MERCHANT"/>
    <n v="1"/>
    <s v="Global"/>
    <n v="0.49980000000000002"/>
    <x v="1"/>
    <n v="16"/>
    <n v="16"/>
    <n v="7.9969999999999999"/>
  </r>
  <r>
    <x v="2"/>
    <s v="FRANCE"/>
    <s v="ST QUENTIN LA MOTTE"/>
    <x v="1"/>
    <s v="NON MERCHANT"/>
    <n v="1"/>
    <s v="Global"/>
    <n v="0.49980000000000002"/>
    <x v="1"/>
    <n v="9.1999999999999993"/>
    <n v="9.1999999999999993"/>
    <n v="4.5979999999999999"/>
  </r>
  <r>
    <x v="2"/>
    <s v="FRANCE"/>
    <s v="TAMBOURS"/>
    <x v="1"/>
    <s v="NON MERCHANT"/>
    <n v="1"/>
    <s v="Global"/>
    <n v="0.58989999999999998"/>
    <x v="1"/>
    <n v="8.35"/>
    <n v="8.35"/>
    <n v="4.9260000000000002"/>
  </r>
  <r>
    <x v="2"/>
    <s v="FRANCE"/>
    <s v="THUES"/>
    <x v="5"/>
    <s v="NON MERCHANT"/>
    <n v="1"/>
    <s v="Global"/>
    <n v="0.99700999999999995"/>
    <x v="1"/>
    <n v="7.2"/>
    <n v="7.2"/>
    <n v="7.1779999999999999"/>
  </r>
  <r>
    <x v="2"/>
    <s v="FRANCE"/>
    <s v="TOULUCH"/>
    <x v="5"/>
    <s v="NON MERCHANT"/>
    <n v="1"/>
    <s v="Global"/>
    <n v="0.99700999999999995"/>
    <x v="1"/>
    <n v="9.8000000000000007"/>
    <n v="9.8000000000000007"/>
    <n v="9.7710000000000008"/>
  </r>
  <r>
    <x v="2"/>
    <s v="FRANCE"/>
    <s v="TRAMEZAYGUES"/>
    <x v="5"/>
    <s v="MERCHANT"/>
    <n v="1"/>
    <s v="Global"/>
    <n v="0.99700999999999995"/>
    <x v="1"/>
    <n v="20.399999999999999"/>
    <n v="20.399999999999999"/>
    <n v="20.338999999999999"/>
  </r>
  <r>
    <x v="2"/>
    <s v="FRANCE"/>
    <s v="TRAMEZAYGUES"/>
    <x v="5"/>
    <s v="MERCHANT"/>
    <n v="1"/>
    <s v="Global"/>
    <n v="0.99700999999999995"/>
    <x v="1"/>
    <n v="4"/>
    <n v="4"/>
    <n v="3.988"/>
  </r>
  <r>
    <x v="2"/>
    <s v="FRANCE"/>
    <s v="VALLABRÈGUES"/>
    <x v="5"/>
    <s v="MERCHANT"/>
    <n v="1"/>
    <s v="Global"/>
    <n v="0.49976999999999999"/>
    <x v="1"/>
    <n v="210"/>
    <n v="210"/>
    <n v="104.952"/>
  </r>
  <r>
    <x v="2"/>
    <s v="FRANCE"/>
    <s v="VALLABRÈGUES (30)"/>
    <x v="3"/>
    <s v="NON MERCHANT"/>
    <n v="1"/>
    <s v="Global"/>
    <n v="0.49980000000000002"/>
    <x v="1"/>
    <n v="1.2"/>
    <n v="1.2"/>
    <n v="0.6"/>
  </r>
  <r>
    <x v="2"/>
    <s v="FRANCE"/>
    <s v="VALLEE DU ROGNON"/>
    <x v="1"/>
    <s v="NON MERCHANT"/>
    <n v="0.5"/>
    <s v="Equity"/>
    <n v="0.5"/>
    <x v="1"/>
    <n v="12"/>
    <n v="6"/>
    <n v="6"/>
  </r>
  <r>
    <x v="2"/>
    <s v="FRANCE"/>
    <s v="VAUGRIS"/>
    <x v="5"/>
    <s v="MERCHANT"/>
    <n v="1"/>
    <s v="Global"/>
    <n v="0.49976999999999999"/>
    <x v="1"/>
    <n v="72"/>
    <n v="72"/>
    <n v="35.982999999999997"/>
  </r>
  <r>
    <x v="2"/>
    <s v="FRANCE"/>
    <s v="VISMES"/>
    <x v="1"/>
    <s v="NON MERCHANT"/>
    <n v="1"/>
    <s v="Global"/>
    <n v="0.49980000000000002"/>
    <x v="1"/>
    <n v="11.5"/>
    <n v="11.5"/>
    <n v="5.7480000000000002"/>
  </r>
  <r>
    <x v="2"/>
    <s v="FRANCE"/>
    <s v="VITROLLES(05)"/>
    <x v="3"/>
    <s v="NON MERCHANT"/>
    <n v="0.17493"/>
    <s v="Equity"/>
    <n v="0.17493"/>
    <x v="1"/>
    <n v="2.88"/>
    <n v="0.504"/>
    <n v="0.504"/>
  </r>
  <r>
    <x v="2"/>
    <s v="FRANCE"/>
    <s v="VOIE DU MOULIN"/>
    <x v="1"/>
    <s v="NON MERCHANT"/>
    <n v="1"/>
    <s v="Global"/>
    <n v="0.58989999999999998"/>
    <x v="0"/>
    <n v="10"/>
    <n v="10"/>
    <n v="5.899"/>
  </r>
  <r>
    <x v="2"/>
    <s v="FRANCE"/>
    <s v="WALON"/>
    <x v="3"/>
    <s v="NON MERCHANT"/>
    <n v="1"/>
    <s v="Global"/>
    <n v="0.58989999999999998"/>
    <x v="1"/>
    <n v="13.491"/>
    <n v="13.491"/>
    <n v="7.9589999999999996"/>
  </r>
  <r>
    <x v="2"/>
    <s v="FRANCE"/>
    <s v="CHALON TOTAL"/>
    <x v="4"/>
    <s v="NA"/>
    <n v="1"/>
    <s v="Global"/>
    <n v="1"/>
    <x v="1"/>
    <n v="9.6020000000000003"/>
    <n v="9.6020000000000003"/>
    <n v="9.6020000000000003"/>
  </r>
  <r>
    <x v="2"/>
    <s v="FRANCE"/>
    <s v="CHAMBÉRY INST BISSY-BASSENS"/>
    <x v="4"/>
    <s v="NA"/>
    <n v="1"/>
    <s v="Global"/>
    <n v="1"/>
    <x v="1"/>
    <n v="10.8"/>
    <n v="10.8"/>
    <n v="10.8"/>
  </r>
  <r>
    <x v="2"/>
    <s v="FRANCE"/>
    <s v="CHAUFFERIE DE MEUDON"/>
    <x v="4"/>
    <s v="NA"/>
    <n v="1"/>
    <s v="Global"/>
    <n v="1"/>
    <x v="1"/>
    <n v="7"/>
    <n v="7"/>
    <n v="7"/>
  </r>
  <r>
    <x v="2"/>
    <s v="FRANCE"/>
    <s v="CHAUFFERIE DE PARLY 2 (LE CHESNAY)"/>
    <x v="4"/>
    <s v="NA"/>
    <n v="1"/>
    <s v="Global"/>
    <n v="1"/>
    <x v="1"/>
    <n v="9"/>
    <n v="9"/>
    <n v="9"/>
  </r>
  <r>
    <x v="2"/>
    <s v="FRANCE"/>
    <s v="CHAUFFERIE DE VÉLIZY-V3"/>
    <x v="4"/>
    <s v="NA"/>
    <n v="1"/>
    <s v="Global"/>
    <n v="1"/>
    <x v="1"/>
    <n v="10"/>
    <n v="10"/>
    <n v="10"/>
  </r>
  <r>
    <x v="2"/>
    <s v="FRANCE"/>
    <s v="CHAUFFERIE SVCU VERSAILLES"/>
    <x v="4"/>
    <s v="NA"/>
    <n v="1"/>
    <s v="Global"/>
    <n v="1"/>
    <x v="1"/>
    <n v="10"/>
    <n v="10"/>
    <n v="10"/>
  </r>
  <r>
    <x v="2"/>
    <s v="FRANCE"/>
    <s v="COFELY RÉSEAUX IDF"/>
    <x v="4"/>
    <s v="NA"/>
    <n v="1"/>
    <s v="Global"/>
    <n v="1"/>
    <x v="1"/>
    <n v="15.185"/>
    <n v="15.185"/>
    <n v="15.185"/>
  </r>
  <r>
    <x v="2"/>
    <s v="FRANCE"/>
    <s v="COGELYO FORT DE L'EST"/>
    <x v="4"/>
    <s v="NA"/>
    <n v="1"/>
    <s v="Global"/>
    <n v="1"/>
    <x v="1"/>
    <n v="36.814999999999998"/>
    <n v="36.814999999999998"/>
    <n v="36.814999999999998"/>
  </r>
  <r>
    <x v="2"/>
    <s v="FRANCE"/>
    <s v="COMPIÈGNE"/>
    <x v="4"/>
    <s v="NA"/>
    <n v="1"/>
    <s v="Global"/>
    <n v="1"/>
    <x v="1"/>
    <n v="5"/>
    <n v="5"/>
    <n v="5"/>
  </r>
  <r>
    <x v="2"/>
    <s v="FRANCE"/>
    <s v="CPCU SNC COGEN VITRY"/>
    <x v="4"/>
    <s v="NA"/>
    <n v="1"/>
    <s v="Global"/>
    <n v="1"/>
    <x v="1"/>
    <n v="130"/>
    <n v="130"/>
    <n v="130"/>
  </r>
  <r>
    <x v="2"/>
    <s v="FRANCE"/>
    <s v="CPCU ST OUEN"/>
    <x v="0"/>
    <s v="NA"/>
    <n v="1"/>
    <s v="Global"/>
    <n v="1"/>
    <x v="1"/>
    <n v="7"/>
    <n v="7"/>
    <n v="7"/>
  </r>
  <r>
    <x v="2"/>
    <s v="FRANCE"/>
    <s v="CPCU ST OUEN"/>
    <x v="4"/>
    <s v="NA"/>
    <n v="1"/>
    <s v="Global"/>
    <n v="1"/>
    <x v="1"/>
    <n v="130"/>
    <n v="130"/>
    <n v="130"/>
  </r>
  <r>
    <x v="2"/>
    <s v="FRANCE"/>
    <s v="GENNEDITH"/>
    <x v="4"/>
    <s v="NA"/>
    <n v="1"/>
    <s v="Global"/>
    <n v="1"/>
    <x v="1"/>
    <n v="5"/>
    <n v="5"/>
    <n v="5"/>
  </r>
  <r>
    <x v="2"/>
    <s v="FRANCE"/>
    <s v="GREEN YELLOW HOLDING - ENR SOLAIRE"/>
    <x v="3"/>
    <s v="NA"/>
    <n v="1"/>
    <s v="Global"/>
    <n v="1"/>
    <x v="1"/>
    <n v="5"/>
    <n v="5"/>
    <n v="5"/>
  </r>
  <r>
    <x v="2"/>
    <s v="FRANCE"/>
    <s v="LE MANS"/>
    <x v="4"/>
    <s v="NA"/>
    <n v="1"/>
    <s v="Global"/>
    <n v="1"/>
    <x v="1"/>
    <n v="8.8309999999999995"/>
    <n v="8.8309999999999995"/>
    <n v="8.8309999999999995"/>
  </r>
  <r>
    <x v="2"/>
    <s v="FRANCE"/>
    <s v="NE VARIETUR"/>
    <x v="4"/>
    <s v="NA"/>
    <n v="1"/>
    <s v="Global"/>
    <n v="1"/>
    <x v="1"/>
    <n v="17"/>
    <n v="17"/>
    <n v="17"/>
  </r>
  <r>
    <x v="2"/>
    <s v="FRANCE"/>
    <s v="RENNES"/>
    <x v="4"/>
    <s v="NA"/>
    <n v="1"/>
    <s v="Global"/>
    <n v="1"/>
    <x v="1"/>
    <n v="10.743"/>
    <n v="10.743"/>
    <n v="10.743"/>
  </r>
  <r>
    <x v="2"/>
    <s v="FRANCE"/>
    <s v="VAULX EN VELIN"/>
    <x v="4"/>
    <s v="NA"/>
    <n v="1"/>
    <s v="Global"/>
    <n v="1"/>
    <x v="1"/>
    <n v="5.3849999999999998"/>
    <n v="5.3849999999999998"/>
    <n v="5.3849999999999998"/>
  </r>
  <r>
    <x v="2"/>
    <s v="FRENCH POLYNESIA (TOM)"/>
    <s v="CENTRALE E. MARTIN"/>
    <x v="2"/>
    <s v="NA"/>
    <n v="1"/>
    <s v="Global"/>
    <n v="1"/>
    <x v="1"/>
    <n v="123"/>
    <n v="123"/>
    <n v="123"/>
  </r>
  <r>
    <x v="2"/>
    <s v="FRENCH POLYNESIA (TOM)"/>
    <s v="CENTRALE VAIRAATOA"/>
    <x v="2"/>
    <s v="NA"/>
    <n v="1"/>
    <s v="Global"/>
    <n v="1"/>
    <x v="1"/>
    <n v="35"/>
    <n v="35"/>
    <n v="35"/>
  </r>
  <r>
    <x v="2"/>
    <s v="FRENCH POLYNESIA (TOM)"/>
    <s v="EDT - ENR HYDRO"/>
    <x v="5"/>
    <s v="NA"/>
    <n v="1"/>
    <s v="Global"/>
    <n v="1"/>
    <x v="1"/>
    <n v="48"/>
    <n v="48"/>
    <n v="48"/>
  </r>
  <r>
    <x v="2"/>
    <s v="FRENCH POLYNESIA (TOM)"/>
    <s v="EDT - ENR SOLAIRE"/>
    <x v="3"/>
    <s v="NA"/>
    <n v="1"/>
    <s v="Global"/>
    <n v="1"/>
    <x v="1"/>
    <n v="0.54700000000000004"/>
    <n v="0.54700000000000004"/>
    <n v="0.54700000000000004"/>
  </r>
  <r>
    <x v="2"/>
    <s v="FRENCH POLYNESIA (TOM)"/>
    <s v="EDT AUTRES"/>
    <x v="2"/>
    <s v="NA"/>
    <n v="1"/>
    <s v="Global"/>
    <n v="1"/>
    <x v="1"/>
    <n v="102"/>
    <n v="102"/>
    <n v="102"/>
  </r>
  <r>
    <x v="2"/>
    <s v="MONACO"/>
    <s v="SMA -50MW"/>
    <x v="0"/>
    <s v="NA"/>
    <n v="1"/>
    <s v="Global"/>
    <n v="1"/>
    <x v="1"/>
    <n v="3"/>
    <n v="3"/>
    <n v="3"/>
  </r>
  <r>
    <x v="2"/>
    <s v="NEW CALEDONIA"/>
    <s v="EEC - ENR EOLIEN"/>
    <x v="1"/>
    <s v="NA"/>
    <n v="1"/>
    <s v="Global"/>
    <n v="1"/>
    <x v="1"/>
    <n v="13"/>
    <n v="13"/>
    <n v="13"/>
  </r>
  <r>
    <x v="2"/>
    <s v="NEW CALEDONIA"/>
    <s v="EEC - ENR SOLAIRE"/>
    <x v="3"/>
    <s v="NA"/>
    <n v="1"/>
    <s v="Global"/>
    <n v="1"/>
    <x v="1"/>
    <n v="0.442"/>
    <n v="0.442"/>
    <n v="0.442"/>
  </r>
  <r>
    <x v="2"/>
    <s v="NEW CALEDONIA"/>
    <s v="ELECTRICITÉ EAUX CALÉDONIE (&lt; 20 MWTH)"/>
    <x v="2"/>
    <s v="NA"/>
    <n v="1"/>
    <s v="Global"/>
    <n v="1"/>
    <x v="1"/>
    <n v="37"/>
    <n v="37"/>
    <n v="37"/>
  </r>
  <r>
    <x v="2"/>
    <s v="VANUATU"/>
    <s v="UNELCO VANUATU - ENR EOLIEN"/>
    <x v="1"/>
    <s v="NA"/>
    <n v="1"/>
    <s v="Global"/>
    <n v="1"/>
    <x v="1"/>
    <n v="4"/>
    <n v="4"/>
    <n v="4"/>
  </r>
  <r>
    <x v="2"/>
    <s v="VANUATU"/>
    <s v="UNELCO VANUATU - ENR SOLAIRE"/>
    <x v="3"/>
    <s v="NA"/>
    <n v="1"/>
    <s v="Global"/>
    <n v="1"/>
    <x v="1"/>
    <n v="0.127"/>
    <n v="0.127"/>
    <n v="0.127"/>
  </r>
  <r>
    <x v="2"/>
    <s v="VANUATU"/>
    <s v="VANUATU - CONSOLIDATION (&lt; 100 MWTH)"/>
    <x v="2"/>
    <s v="NA"/>
    <n v="1"/>
    <s v="Global"/>
    <n v="1"/>
    <x v="1"/>
    <n v="28"/>
    <n v="28"/>
    <n v="28"/>
  </r>
  <r>
    <x v="2"/>
    <s v="WALLIS AND FUTUNA"/>
    <s v="EEWF - ENR HYDRO"/>
    <x v="5"/>
    <s v="NA"/>
    <n v="1"/>
    <s v="Global"/>
    <n v="1"/>
    <x v="1"/>
    <n v="0.16"/>
    <n v="0.16"/>
    <n v="0.16"/>
  </r>
  <r>
    <x v="2"/>
    <s v="WALLIS AND FUTUNA"/>
    <s v="EEWF - ENR SOLAIRE"/>
    <x v="3"/>
    <s v="NA"/>
    <n v="1"/>
    <s v="Global"/>
    <n v="1"/>
    <x v="1"/>
    <n v="0.15"/>
    <n v="0.15"/>
    <n v="0.15"/>
  </r>
  <r>
    <x v="2"/>
    <s v="WALLIS AND FUTUNA"/>
    <s v="EEWF (&lt; 20 MWTH)"/>
    <x v="2"/>
    <s v="NA"/>
    <n v="1"/>
    <s v="Global"/>
    <n v="1"/>
    <x v="1"/>
    <n v="8"/>
    <n v="8"/>
    <n v="8"/>
  </r>
  <r>
    <x v="3"/>
    <s v="BRAZIL"/>
    <s v="ALEGRETE"/>
    <x v="2"/>
    <s v="MERCHANT"/>
    <n v="1"/>
    <s v="Global"/>
    <n v="0.68710000000000004"/>
    <x v="1"/>
    <n v="60"/>
    <n v="60"/>
    <n v="41.225999999999999"/>
  </r>
  <r>
    <x v="3"/>
    <s v="BRAZIL"/>
    <s v="AREIA BRANCA"/>
    <x v="5"/>
    <s v="NON MERCHANT"/>
    <n v="1"/>
    <s v="Global"/>
    <n v="0.68710000000000004"/>
    <x v="1"/>
    <n v="19.8"/>
    <n v="19.8"/>
    <n v="13.603999999999999"/>
  </r>
  <r>
    <x v="3"/>
    <s v="BRAZIL"/>
    <s v="ASSU"/>
    <x v="3"/>
    <s v="NON MERCHANT"/>
    <n v="1"/>
    <s v="Global"/>
    <n v="0.68710000000000004"/>
    <x v="0"/>
    <n v="30"/>
    <n v="30"/>
    <n v="20.613"/>
  </r>
  <r>
    <x v="3"/>
    <s v="BRAZIL"/>
    <s v="BEBERIBE"/>
    <x v="1"/>
    <s v="NON MERCHANT"/>
    <n v="1"/>
    <s v="Global"/>
    <n v="0.68710000000000004"/>
    <x v="1"/>
    <n v="25.6"/>
    <n v="25.6"/>
    <n v="17.59"/>
  </r>
  <r>
    <x v="3"/>
    <s v="BRAZIL"/>
    <s v="CAMPO LARGO"/>
    <x v="1"/>
    <s v="MOSTLY CONTRACTED"/>
    <n v="1"/>
    <s v="Global"/>
    <n v="0.68710000000000004"/>
    <x v="0"/>
    <n v="326.7"/>
    <n v="326.7"/>
    <n v="224.476"/>
  </r>
  <r>
    <x v="3"/>
    <s v="BRAZIL"/>
    <s v="CANA BRAVA"/>
    <x v="5"/>
    <s v="NON MERCHANT"/>
    <n v="1"/>
    <s v="Global"/>
    <n v="0.68710000000000004"/>
    <x v="1"/>
    <n v="450"/>
    <n v="450"/>
    <n v="309.19499999999999"/>
  </r>
  <r>
    <x v="3"/>
    <s v="BRAZIL"/>
    <s v="CHARQUEADAS"/>
    <x v="0"/>
    <s v="MERCHANT"/>
    <n v="1"/>
    <s v="Global"/>
    <n v="0.68710000000000004"/>
    <x v="1"/>
    <n v="30"/>
    <n v="30"/>
    <n v="20.613"/>
  </r>
  <r>
    <x v="3"/>
    <s v="BRAZIL"/>
    <s v="CHARQUEADAS"/>
    <x v="0"/>
    <s v="MERCHANT"/>
    <n v="1"/>
    <s v="Global"/>
    <n v="0.68710000000000004"/>
    <x v="1"/>
    <n v="30"/>
    <n v="30"/>
    <n v="20.613"/>
  </r>
  <r>
    <x v="3"/>
    <s v="BRAZIL"/>
    <s v="CIDADE AZUL"/>
    <x v="3"/>
    <s v="MERCHANT"/>
    <n v="1"/>
    <s v="Global"/>
    <n v="0.68710000000000004"/>
    <x v="1"/>
    <n v="3"/>
    <n v="3"/>
    <n v="2.0609999999999999"/>
  </r>
  <r>
    <x v="3"/>
    <s v="BRAZIL"/>
    <s v="ESTREITO"/>
    <x v="5"/>
    <s v="NON MERCHANT"/>
    <n v="0.4007"/>
    <s v="Proportional"/>
    <n v="0.27529999999999999"/>
    <x v="1"/>
    <n v="1087"/>
    <n v="435.56"/>
    <n v="299.24799999999999"/>
  </r>
  <r>
    <x v="3"/>
    <s v="BRAZIL"/>
    <s v="FERRARI"/>
    <x v="6"/>
    <s v="MOSTLY CONTRACTED"/>
    <n v="0.83"/>
    <s v="Proportional"/>
    <n v="0.57830000000000004"/>
    <x v="1"/>
    <n v="43.55"/>
    <n v="36.146999999999998"/>
    <n v="25.184999999999999"/>
  </r>
  <r>
    <x v="3"/>
    <s v="BRAZIL"/>
    <s v="IBITIUVA"/>
    <x v="6"/>
    <s v="NON MERCHANT"/>
    <n v="0.69255"/>
    <s v="Proportional"/>
    <n v="0.47585"/>
    <x v="1"/>
    <n v="30"/>
    <n v="20.777000000000001"/>
    <n v="14.276"/>
  </r>
  <r>
    <x v="3"/>
    <s v="BRAZIL"/>
    <s v="ITÁ"/>
    <x v="5"/>
    <s v="MOSTLY CONTRACTED"/>
    <n v="0.68989999999999996"/>
    <s v="Proportional"/>
    <n v="0.47399999999999998"/>
    <x v="1"/>
    <n v="1450"/>
    <n v="1000.355"/>
    <n v="687.3"/>
  </r>
  <r>
    <x v="3"/>
    <s v="BRAZIL"/>
    <s v="JIRAU"/>
    <x v="5"/>
    <s v="NON MERCHANT"/>
    <n v="0.4"/>
    <s v="Equity"/>
    <n v="0.4"/>
    <x v="1"/>
    <n v="3150"/>
    <n v="1260"/>
    <n v="1260"/>
  </r>
  <r>
    <x v="3"/>
    <s v="BRAZIL"/>
    <s v="JIRAU"/>
    <x v="5"/>
    <s v="NON MERCHANT"/>
    <n v="0.4"/>
    <s v="Equity"/>
    <n v="0.4"/>
    <x v="0"/>
    <n v="600"/>
    <n v="240"/>
    <n v="240"/>
  </r>
  <r>
    <x v="3"/>
    <s v="BRAZIL"/>
    <s v="JORGE LACERDA"/>
    <x v="0"/>
    <s v="MOSTLY CONTRACTED"/>
    <n v="1"/>
    <s v="Global"/>
    <n v="0.68710000000000004"/>
    <x v="1"/>
    <n v="773"/>
    <n v="773"/>
    <n v="531.13"/>
  </r>
  <r>
    <x v="3"/>
    <s v="BRAZIL"/>
    <s v="JOSÉ GELÁZIO"/>
    <x v="5"/>
    <s v="NON MERCHANT"/>
    <n v="1"/>
    <s v="Global"/>
    <n v="0.68710000000000004"/>
    <x v="1"/>
    <n v="23.7"/>
    <n v="23.7"/>
    <n v="16.283999999999999"/>
  </r>
  <r>
    <x v="3"/>
    <s v="BRAZIL"/>
    <s v="LAGES"/>
    <x v="6"/>
    <s v="MOSTLY CONTRACTED"/>
    <n v="1"/>
    <s v="Global"/>
    <n v="0.68710000000000004"/>
    <x v="1"/>
    <n v="25"/>
    <n v="25"/>
    <n v="17.178000000000001"/>
  </r>
  <r>
    <x v="3"/>
    <s v="BRAZIL"/>
    <s v="MACHADINHO"/>
    <x v="5"/>
    <s v="MOSTLY CONTRACTED"/>
    <n v="0.1928"/>
    <s v="Proportional"/>
    <n v="0.13250000000000001"/>
    <x v="1"/>
    <n v="1140"/>
    <n v="219.792"/>
    <n v="151.05000000000001"/>
  </r>
  <r>
    <x v="3"/>
    <s v="BRAZIL"/>
    <s v="PAMPA SUL"/>
    <x v="0"/>
    <s v="NON MERCHANT"/>
    <n v="1"/>
    <s v="Global"/>
    <n v="0.68710000000000004"/>
    <x v="0"/>
    <n v="323.5"/>
    <n v="323.5"/>
    <n v="222.27699999999999"/>
  </r>
  <r>
    <x v="3"/>
    <s v="BRAZIL"/>
    <s v="PASSO FUNDO"/>
    <x v="5"/>
    <s v="MOSTLY CONTRACTED"/>
    <n v="1"/>
    <s v="Global"/>
    <n v="0.68710000000000004"/>
    <x v="1"/>
    <n v="226"/>
    <n v="226"/>
    <n v="155.28399999999999"/>
  </r>
  <r>
    <x v="3"/>
    <s v="BRAZIL"/>
    <s v="PEDRA DO SAL"/>
    <x v="1"/>
    <s v="NON MERCHANT"/>
    <n v="1"/>
    <s v="Global"/>
    <n v="0.68710000000000004"/>
    <x v="1"/>
    <n v="18"/>
    <n v="18"/>
    <n v="12.368"/>
  </r>
  <r>
    <x v="3"/>
    <s v="BRAZIL"/>
    <s v="PONTE DE PEDRA"/>
    <x v="5"/>
    <s v="NON MERCHANT"/>
    <n v="1"/>
    <s v="Global"/>
    <n v="0.68710000000000004"/>
    <x v="1"/>
    <n v="176.1"/>
    <n v="176.1"/>
    <n v="120.999"/>
  </r>
  <r>
    <x v="3"/>
    <s v="BRAZIL"/>
    <s v="RONDONOPOLIS"/>
    <x v="5"/>
    <s v="NON MERCHANT"/>
    <n v="1"/>
    <s v="Global"/>
    <n v="0.68710000000000004"/>
    <x v="1"/>
    <n v="26.61"/>
    <n v="26.61"/>
    <n v="18.285"/>
  </r>
  <r>
    <x v="3"/>
    <s v="BRAZIL"/>
    <s v="SALTO OSÓRIO"/>
    <x v="5"/>
    <s v="MOSTLY CONTRACTED"/>
    <n v="1"/>
    <s v="Global"/>
    <n v="0.68710000000000004"/>
    <x v="1"/>
    <n v="1078"/>
    <n v="1078"/>
    <n v="740.69399999999996"/>
  </r>
  <r>
    <x v="3"/>
    <s v="BRAZIL"/>
    <s v="SALTO SANTIAGO"/>
    <x v="5"/>
    <s v="MOSTLY CONTRACTED"/>
    <n v="1"/>
    <s v="Global"/>
    <n v="0.68710000000000004"/>
    <x v="1"/>
    <n v="1420"/>
    <n v="1420"/>
    <n v="975.68399999999997"/>
  </r>
  <r>
    <x v="3"/>
    <s v="BRAZIL"/>
    <s v="SANTA MONICA"/>
    <x v="1"/>
    <s v="MOSTLY CONTRACTED"/>
    <n v="1"/>
    <s v="Global"/>
    <n v="0.68710000000000004"/>
    <x v="0"/>
    <n v="97.2"/>
    <n v="97.2"/>
    <n v="66.786000000000001"/>
  </r>
  <r>
    <x v="3"/>
    <s v="BRAZIL"/>
    <s v="SAO SALVADOR"/>
    <x v="5"/>
    <s v="NON MERCHANT"/>
    <n v="1"/>
    <s v="Global"/>
    <n v="0.68710000000000004"/>
    <x v="1"/>
    <n v="243.2"/>
    <n v="243.2"/>
    <n v="167.102"/>
  </r>
  <r>
    <x v="3"/>
    <s v="BRAZIL"/>
    <s v="TRAIRI"/>
    <x v="1"/>
    <s v="MOSTLY CONTRACTED"/>
    <n v="1"/>
    <s v="Global"/>
    <n v="0.68710000000000004"/>
    <x v="1"/>
    <n v="115.4"/>
    <n v="115.4"/>
    <n v="79.290999999999997"/>
  </r>
  <r>
    <x v="3"/>
    <s v="BRAZIL"/>
    <s v="TUBARAO"/>
    <x v="1"/>
    <s v="MERCHANT"/>
    <n v="1"/>
    <s v="Global"/>
    <n v="0.68710000000000004"/>
    <x v="1"/>
    <n v="2.1"/>
    <n v="2.1"/>
    <n v="1.4430000000000001"/>
  </r>
  <r>
    <x v="3"/>
    <s v="BRAZIL"/>
    <s v="WILLIAM ARJONA"/>
    <x v="4"/>
    <s v="MERCHANT"/>
    <n v="1"/>
    <s v="Global"/>
    <n v="0.68710000000000004"/>
    <x v="1"/>
    <n v="190"/>
    <n v="190"/>
    <n v="130.55000000000001"/>
  </r>
  <r>
    <x v="3"/>
    <s v="CHILE"/>
    <s v="ARICA"/>
    <x v="2"/>
    <s v="MOSTLY CONTRACTED"/>
    <n v="1"/>
    <s v="Global"/>
    <n v="0.52759999999999996"/>
    <x v="1"/>
    <n v="14.122999999999999"/>
    <n v="14.122999999999999"/>
    <n v="7.452"/>
  </r>
  <r>
    <x v="3"/>
    <s v="CHILE"/>
    <s v="CAMARONES"/>
    <x v="3"/>
    <s v="MOSTLY CONTRACTED"/>
    <n v="1"/>
    <s v="Global"/>
    <n v="0.52759999999999996"/>
    <x v="1"/>
    <n v="6"/>
    <n v="6"/>
    <n v="3.1659999999999999"/>
  </r>
  <r>
    <x v="3"/>
    <s v="CHILE"/>
    <s v="CHAPIQUIÑA"/>
    <x v="5"/>
    <s v="MOSTLY CONTRACTED"/>
    <n v="1"/>
    <s v="Global"/>
    <n v="0.52759999999999996"/>
    <x v="1"/>
    <n v="10.138"/>
    <n v="10.138"/>
    <n v="5.3490000000000002"/>
  </r>
  <r>
    <x v="3"/>
    <s v="CHILE"/>
    <s v="EL AGUILA"/>
    <x v="3"/>
    <s v="MOSTLY CONTRACTED"/>
    <n v="1"/>
    <s v="Global"/>
    <n v="0.52759999999999996"/>
    <x v="1"/>
    <n v="2"/>
    <n v="2"/>
    <n v="1.0549999999999999"/>
  </r>
  <r>
    <x v="3"/>
    <s v="CHILE"/>
    <s v="IEM 1"/>
    <x v="0"/>
    <s v="MOSTLY CONTRACTED"/>
    <n v="1"/>
    <s v="Global"/>
    <n v="0.52759999999999996"/>
    <x v="0"/>
    <n v="337.5"/>
    <n v="337.5"/>
    <n v="178.065"/>
  </r>
  <r>
    <x v="3"/>
    <s v="CHILE"/>
    <s v="IQUIQUE"/>
    <x v="2"/>
    <s v="MOSTLY CONTRACTED"/>
    <n v="1"/>
    <s v="Global"/>
    <n v="0.52759999999999996"/>
    <x v="1"/>
    <n v="41.97"/>
    <n v="41.97"/>
    <n v="22.143999999999998"/>
  </r>
  <r>
    <x v="3"/>
    <s v="CHILE"/>
    <s v="LAJA"/>
    <x v="5"/>
    <s v="MOSTLY CONTRACTED"/>
    <n v="1"/>
    <s v="Global"/>
    <n v="1"/>
    <x v="1"/>
    <n v="34.06"/>
    <n v="34.06"/>
    <n v="34.06"/>
  </r>
  <r>
    <x v="3"/>
    <s v="CHILE"/>
    <s v="MEJILLONES CTA"/>
    <x v="0"/>
    <s v="MOSTLY CONTRACTED"/>
    <n v="1"/>
    <s v="Global"/>
    <n v="0.52759999999999996"/>
    <x v="1"/>
    <n v="160.80000000000001"/>
    <n v="160.80000000000001"/>
    <n v="84.837999999999994"/>
  </r>
  <r>
    <x v="3"/>
    <s v="CHILE"/>
    <s v="MEJILLONES CTH"/>
    <x v="0"/>
    <s v="MOSTLY CONTRACTED"/>
    <n v="1"/>
    <s v="Global"/>
    <n v="0.31659999999999999"/>
    <x v="1"/>
    <n v="153.9"/>
    <n v="153.9"/>
    <n v="48.725000000000001"/>
  </r>
  <r>
    <x v="3"/>
    <s v="CHILE"/>
    <s v="MEJILLONES I-II-III-VII"/>
    <x v="0"/>
    <s v="MOSTLY CONTRACTED"/>
    <n v="1"/>
    <s v="Global"/>
    <n v="0.52759999999999996"/>
    <x v="1"/>
    <n v="318.89999999999998"/>
    <n v="318.89999999999998"/>
    <n v="168.251"/>
  </r>
  <r>
    <x v="3"/>
    <s v="CHILE"/>
    <s v="MEJILLONES I-II-III-VII"/>
    <x v="4"/>
    <s v="MOSTLY CONTRACTED"/>
    <n v="1"/>
    <s v="Global"/>
    <n v="0.52759999999999996"/>
    <x v="1"/>
    <n v="243.227"/>
    <n v="243.227"/>
    <n v="128.327"/>
  </r>
  <r>
    <x v="3"/>
    <s v="CHILE"/>
    <s v="MONTE REDONDO"/>
    <x v="1"/>
    <s v="MOSTLY CONTRACTED"/>
    <n v="1"/>
    <s v="Global"/>
    <n v="1"/>
    <x v="1"/>
    <n v="48"/>
    <n v="48"/>
    <n v="48"/>
  </r>
  <r>
    <x v="3"/>
    <s v="CHILE"/>
    <s v="TAMAYA DIESELS"/>
    <x v="2"/>
    <s v="MOSTLY CONTRACTED"/>
    <n v="1"/>
    <s v="Global"/>
    <n v="0.52759999999999996"/>
    <x v="1"/>
    <n v="98.98"/>
    <n v="98.98"/>
    <n v="52.222000000000001"/>
  </r>
  <r>
    <x v="3"/>
    <s v="CHILE"/>
    <s v="TOCOPILLA"/>
    <x v="0"/>
    <s v="MOSTLY CONTRACTED"/>
    <n v="1"/>
    <s v="Global"/>
    <n v="0.52759999999999996"/>
    <x v="1"/>
    <n v="410.89"/>
    <n v="410.89"/>
    <n v="216.785"/>
  </r>
  <r>
    <x v="3"/>
    <s v="CHILE"/>
    <s v="TOCOPILLA"/>
    <x v="4"/>
    <s v="MOSTLY CONTRACTED"/>
    <n v="1"/>
    <s v="Global"/>
    <n v="0.52759999999999996"/>
    <x v="1"/>
    <n v="393"/>
    <n v="393"/>
    <n v="207.34700000000001"/>
  </r>
  <r>
    <x v="3"/>
    <s v="CHILE"/>
    <s v="TOCOPILLA"/>
    <x v="2"/>
    <s v="MOSTLY CONTRACTED"/>
    <n v="1"/>
    <s v="Global"/>
    <n v="0.52759999999999996"/>
    <x v="1"/>
    <n v="158.63499999999999"/>
    <n v="158.63499999999999"/>
    <n v="83.695999999999998"/>
  </r>
  <r>
    <x v="3"/>
    <s v="MEXICO"/>
    <s v="MONTERREY COGENERATION"/>
    <x v="4"/>
    <s v="MOSTLY CONTRACTED"/>
    <n v="1"/>
    <s v="Global"/>
    <n v="0.99990000000000001"/>
    <x v="1"/>
    <n v="260"/>
    <n v="260"/>
    <n v="259.97399999999999"/>
  </r>
  <r>
    <x v="3"/>
    <s v="MEXICO"/>
    <s v="PANUCO (DUPONT)"/>
    <x v="4"/>
    <s v="NON MERCHANT"/>
    <n v="1"/>
    <s v="Global"/>
    <n v="0.99990000000000001"/>
    <x v="1"/>
    <n v="24.2"/>
    <n v="24.2"/>
    <n v="24.198"/>
  </r>
  <r>
    <x v="3"/>
    <s v="MEXICO"/>
    <s v="PANUCO (DUPONT)"/>
    <x v="4"/>
    <s v="NON MERCHANT"/>
    <n v="1"/>
    <s v="Global"/>
    <n v="0.99990000000000001"/>
    <x v="0"/>
    <n v="32.1"/>
    <n v="32.1"/>
    <n v="32.097000000000001"/>
  </r>
  <r>
    <x v="3"/>
    <s v="PERU"/>
    <s v="CHILCA"/>
    <x v="4"/>
    <s v="MOSTLY CONTRACTED"/>
    <n v="1"/>
    <s v="Global"/>
    <n v="0.61772000000000005"/>
    <x v="1"/>
    <n v="75.5"/>
    <n v="75.5"/>
    <n v="46.637999999999998"/>
  </r>
  <r>
    <x v="3"/>
    <s v="PERU"/>
    <s v="CHILCA"/>
    <x v="4"/>
    <s v="MOSTLY CONTRACTED"/>
    <n v="1"/>
    <s v="Global"/>
    <n v="0.61772000000000005"/>
    <x v="0"/>
    <n v="36.5"/>
    <n v="36.5"/>
    <n v="22.547000000000001"/>
  </r>
  <r>
    <x v="3"/>
    <s v="PERU"/>
    <s v="CHILCA"/>
    <x v="4"/>
    <s v="MOSTLY CONTRACTED"/>
    <n v="1"/>
    <s v="Global"/>
    <n v="0.61772000000000005"/>
    <x v="1"/>
    <n v="804.68100000000004"/>
    <n v="804.68100000000004"/>
    <n v="497.06700000000001"/>
  </r>
  <r>
    <x v="3"/>
    <s v="PERU"/>
    <s v="ILO 1"/>
    <x v="2"/>
    <s v="MOSTLY CONTRACTED"/>
    <n v="1"/>
    <s v="Global"/>
    <n v="0.61772000000000005"/>
    <x v="1"/>
    <n v="154.58199999999999"/>
    <n v="154.58199999999999"/>
    <n v="95.488"/>
  </r>
  <r>
    <x v="3"/>
    <s v="PERU"/>
    <s v="ILO 21"/>
    <x v="0"/>
    <s v="MOSTLY CONTRACTED"/>
    <n v="1"/>
    <s v="Global"/>
    <n v="0.61772000000000005"/>
    <x v="1"/>
    <n v="124.59"/>
    <n v="124.59"/>
    <n v="76.962000000000003"/>
  </r>
  <r>
    <x v="3"/>
    <s v="PERU"/>
    <s v="ILO 31"/>
    <x v="2"/>
    <s v="MOSTLY CONTRACTED"/>
    <n v="1"/>
    <s v="Global"/>
    <n v="0.61772000000000005"/>
    <x v="1"/>
    <n v="564"/>
    <n v="564"/>
    <n v="348.39400000000001"/>
  </r>
  <r>
    <x v="3"/>
    <s v="PERU"/>
    <s v="ILO NODO"/>
    <x v="2"/>
    <s v="MOSTLY CONTRACTED"/>
    <n v="1"/>
    <s v="Global"/>
    <n v="0.61772000000000005"/>
    <x v="0"/>
    <n v="500"/>
    <n v="500"/>
    <n v="308.86"/>
  </r>
  <r>
    <x v="3"/>
    <s v="PERU"/>
    <s v="QUITARACSA"/>
    <x v="5"/>
    <s v="MOSTLY CONTRACTED"/>
    <n v="1"/>
    <s v="Global"/>
    <n v="0.61772000000000005"/>
    <x v="1"/>
    <n v="118"/>
    <n v="118"/>
    <n v="72.891000000000005"/>
  </r>
  <r>
    <x v="3"/>
    <s v="PERU"/>
    <s v="YUNCAN"/>
    <x v="5"/>
    <s v="MOSTLY CONTRACTED"/>
    <n v="1"/>
    <s v="Global"/>
    <n v="0.61772000000000005"/>
    <x v="1"/>
    <n v="136.572"/>
    <n v="136.572"/>
    <n v="84.363"/>
  </r>
  <r>
    <x v="4"/>
    <s v="CANADA"/>
    <s v="AIM POWERGEN CORPORATION"/>
    <x v="1"/>
    <s v="NON MERCHANT"/>
    <n v="0.4"/>
    <s v="Equity"/>
    <n v="0.4"/>
    <x v="1"/>
    <n v="39.6"/>
    <n v="15.84"/>
    <n v="15.84"/>
  </r>
  <r>
    <x v="4"/>
    <s v="CANADA"/>
    <s v="BECKWITH"/>
    <x v="3"/>
    <s v="NON MERCHANT"/>
    <n v="0.4"/>
    <s v="Equity"/>
    <n v="0.4"/>
    <x v="1"/>
    <n v="10"/>
    <n v="4"/>
    <n v="4"/>
  </r>
  <r>
    <x v="4"/>
    <s v="CANADA"/>
    <s v="BROCKVILLE"/>
    <x v="3"/>
    <s v="NON MERCHANT"/>
    <n v="0.4"/>
    <s v="Equity"/>
    <n v="0.4"/>
    <x v="1"/>
    <n v="10"/>
    <n v="4"/>
    <n v="4"/>
  </r>
  <r>
    <x v="4"/>
    <s v="CANADA"/>
    <s v="CAPE SCOTT"/>
    <x v="1"/>
    <s v="NON MERCHANT"/>
    <n v="0.4"/>
    <s v="Equity"/>
    <n v="0.4"/>
    <x v="1"/>
    <n v="99"/>
    <n v="39.6"/>
    <n v="39.6"/>
  </r>
  <r>
    <x v="4"/>
    <s v="CANADA"/>
    <s v="CARIBOU"/>
    <x v="1"/>
    <s v="NON MERCHANT"/>
    <n v="0.4"/>
    <s v="Equity"/>
    <n v="0.4"/>
    <x v="1"/>
    <n v="99"/>
    <n v="39.6"/>
    <n v="39.6"/>
  </r>
  <r>
    <x v="4"/>
    <s v="CANADA"/>
    <s v="EAST LAKE ST. CLAIR"/>
    <x v="1"/>
    <s v="NON MERCHANT"/>
    <n v="0.4"/>
    <s v="Equity"/>
    <n v="0.4"/>
    <x v="1"/>
    <n v="99"/>
    <n v="39.6"/>
    <n v="39.6"/>
  </r>
  <r>
    <x v="4"/>
    <s v="CANADA"/>
    <s v="ERIEAU"/>
    <x v="1"/>
    <s v="NON MERCHANT"/>
    <n v="0.4"/>
    <s v="Equity"/>
    <n v="0.4"/>
    <x v="1"/>
    <n v="99"/>
    <n v="39.6"/>
    <n v="39.6"/>
  </r>
  <r>
    <x v="4"/>
    <s v="CANADA"/>
    <s v="HARROW I-IV"/>
    <x v="1"/>
    <s v="NON MERCHANT"/>
    <n v="0.4"/>
    <s v="Equity"/>
    <n v="0.4"/>
    <x v="1"/>
    <n v="39.6"/>
    <n v="15.84"/>
    <n v="15.84"/>
  </r>
  <r>
    <x v="4"/>
    <s v="CANADA"/>
    <s v="NORWAY"/>
    <x v="1"/>
    <s v="NON MERCHANT"/>
    <n v="0.4"/>
    <s v="Equity"/>
    <n v="0.4"/>
    <x v="1"/>
    <n v="9"/>
    <n v="3.6"/>
    <n v="3.6"/>
  </r>
  <r>
    <x v="4"/>
    <s v="CANADA"/>
    <s v="PLATEAU"/>
    <x v="1"/>
    <s v="NON MERCHANT"/>
    <n v="0.4"/>
    <s v="Equity"/>
    <n v="0.4"/>
    <x v="1"/>
    <n v="27"/>
    <n v="10.8"/>
    <n v="10.8"/>
  </r>
  <r>
    <x v="4"/>
    <s v="CANADA"/>
    <s v="POINTE-AUX-ROCHES"/>
    <x v="1"/>
    <s v="NON MERCHANT"/>
    <n v="0.4"/>
    <s v="Equity"/>
    <n v="0.4"/>
    <x v="1"/>
    <n v="48.6"/>
    <n v="19.440000000000001"/>
    <n v="19.440000000000001"/>
  </r>
  <r>
    <x v="4"/>
    <s v="CANADA"/>
    <s v="WEST CAPE I-II"/>
    <x v="1"/>
    <s v="MERCHANT"/>
    <n v="0.4"/>
    <s v="Equity"/>
    <n v="0.4"/>
    <x v="1"/>
    <n v="99"/>
    <n v="39.6"/>
    <n v="39.6"/>
  </r>
  <r>
    <x v="4"/>
    <s v="CANADA"/>
    <s v="WEST WINDSOR COGENERATION FACILITY"/>
    <x v="4"/>
    <s v="MERCHANT"/>
    <n v="1"/>
    <s v="Global"/>
    <n v="0.96"/>
    <x v="1"/>
    <n v="122"/>
    <n v="122"/>
    <n v="117.12"/>
  </r>
  <r>
    <x v="4"/>
    <s v="PUERTO RICO"/>
    <s v="ECOELECTRICA (PR)"/>
    <x v="4"/>
    <s v="NON MERCHANT"/>
    <n v="0.5"/>
    <s v="Equity"/>
    <n v="0.35"/>
    <x v="1"/>
    <n v="507"/>
    <n v="253.5"/>
    <n v="177.45"/>
  </r>
  <r>
    <x v="4"/>
    <s v="USA"/>
    <s v="ANP BELLINGHAM (MA)"/>
    <x v="4"/>
    <s v="MERCHANT"/>
    <n v="1"/>
    <s v="Global"/>
    <n v="1"/>
    <x v="1"/>
    <n v="527"/>
    <n v="527"/>
    <n v="527"/>
  </r>
  <r>
    <x v="4"/>
    <s v="USA"/>
    <s v="ARMSTRONG (PA)"/>
    <x v="4"/>
    <s v="MERCHANT"/>
    <n v="1"/>
    <s v="Global"/>
    <n v="1"/>
    <x v="1"/>
    <n v="620"/>
    <n v="620"/>
    <n v="620"/>
  </r>
  <r>
    <x v="4"/>
    <s v="USA"/>
    <s v="ARMSTRONG (PA)"/>
    <x v="2"/>
    <s v="MERCHANT"/>
    <n v="1"/>
    <s v="Global"/>
    <n v="1"/>
    <x v="1"/>
    <n v="15.5"/>
    <n v="15.5"/>
    <n v="15.5"/>
  </r>
  <r>
    <x v="4"/>
    <s v="USA"/>
    <s v="ASTORIA"/>
    <x v="4"/>
    <s v="MERCHANT"/>
    <n v="0.37959999999999999"/>
    <s v="Equity"/>
    <n v="0.37959999999999999"/>
    <x v="1"/>
    <n v="575"/>
    <n v="218.27"/>
    <n v="218.27"/>
  </r>
  <r>
    <x v="4"/>
    <s v="USA"/>
    <s v="ASTORIA 2"/>
    <x v="4"/>
    <s v="NON MERCHANT"/>
    <n v="0.27750000000000002"/>
    <s v="Equity"/>
    <n v="0.27750000000000002"/>
    <x v="1"/>
    <n v="575"/>
    <n v="159.56299999999999"/>
    <n v="159.56299999999999"/>
  </r>
  <r>
    <x v="4"/>
    <s v="USA"/>
    <s v="BELLINGHAM COGENERATION FACILITY"/>
    <x v="4"/>
    <s v="MERCHANT"/>
    <n v="0.5"/>
    <s v="Equity"/>
    <n v="0.5"/>
    <x v="1"/>
    <n v="303.5"/>
    <n v="151.75"/>
    <n v="151.75"/>
  </r>
  <r>
    <x v="4"/>
    <s v="USA"/>
    <s v="BETHLEHEM POWER STATION"/>
    <x v="6"/>
    <s v="MERCHANT"/>
    <n v="1"/>
    <s v="Global"/>
    <n v="1"/>
    <x v="1"/>
    <n v="16.2"/>
    <n v="16.2"/>
    <n v="16.2"/>
  </r>
  <r>
    <x v="4"/>
    <s v="USA"/>
    <s v="BLACKSTONE (MA)"/>
    <x v="4"/>
    <s v="MERCHANT"/>
    <n v="1"/>
    <s v="Global"/>
    <n v="1"/>
    <x v="1"/>
    <n v="478"/>
    <n v="478"/>
    <n v="478"/>
  </r>
  <r>
    <x v="4"/>
    <s v="USA"/>
    <s v="CALUMET (IL)"/>
    <x v="4"/>
    <s v="MERCHANT"/>
    <n v="1"/>
    <s v="Global"/>
    <n v="1"/>
    <x v="1"/>
    <n v="303"/>
    <n v="303"/>
    <n v="303"/>
  </r>
  <r>
    <x v="4"/>
    <s v="USA"/>
    <s v="COLETO CREEK (TX)"/>
    <x v="0"/>
    <s v="MERCHANT"/>
    <n v="1"/>
    <s v="Global"/>
    <n v="1"/>
    <x v="1"/>
    <n v="635"/>
    <n v="635"/>
    <n v="635"/>
  </r>
  <r>
    <x v="4"/>
    <s v="USA"/>
    <s v="COLORADO (COORS)"/>
    <x v="0"/>
    <s v="NON MERCHANT"/>
    <n v="1"/>
    <s v="Global"/>
    <n v="1"/>
    <x v="1"/>
    <n v="40.4"/>
    <n v="40.4"/>
    <n v="40.4"/>
  </r>
  <r>
    <x v="4"/>
    <s v="USA"/>
    <s v="ENNIS POWER STATION"/>
    <x v="4"/>
    <s v="MERCHANT"/>
    <n v="1"/>
    <s v="Global"/>
    <n v="1"/>
    <x v="1"/>
    <n v="343"/>
    <n v="343"/>
    <n v="343"/>
  </r>
  <r>
    <x v="4"/>
    <s v="USA"/>
    <s v="FITCHBURG POWER STATION"/>
    <x v="6"/>
    <s v="MERCHANT"/>
    <n v="1"/>
    <s v="Global"/>
    <n v="1"/>
    <x v="1"/>
    <n v="17"/>
    <n v="17"/>
    <n v="17"/>
  </r>
  <r>
    <x v="4"/>
    <s v="USA"/>
    <s v="HAYS (TX)"/>
    <x v="4"/>
    <s v="MERCHANT"/>
    <n v="1"/>
    <s v="Global"/>
    <n v="1"/>
    <x v="1"/>
    <n v="893.4"/>
    <n v="893.4"/>
    <n v="893.4"/>
  </r>
  <r>
    <x v="4"/>
    <s v="USA"/>
    <s v="HOPEWELL COGENERATION FACILITY"/>
    <x v="4"/>
    <s v="MERCHANT"/>
    <n v="1"/>
    <s v="Global"/>
    <n v="1"/>
    <x v="1"/>
    <n v="365"/>
    <n v="365"/>
    <n v="365"/>
  </r>
  <r>
    <x v="4"/>
    <s v="USA"/>
    <s v="LINCOLN POWER STATION"/>
    <x v="6"/>
    <s v="NON MERCHANT"/>
    <n v="1"/>
    <s v="Global"/>
    <n v="1"/>
    <x v="1"/>
    <n v="17.600000000000001"/>
    <n v="17.600000000000001"/>
    <n v="17.600000000000001"/>
  </r>
  <r>
    <x v="4"/>
    <s v="USA"/>
    <s v="MCBAIN POWER STATION"/>
    <x v="6"/>
    <s v="NON MERCHANT"/>
    <n v="1"/>
    <s v="Global"/>
    <n v="1"/>
    <x v="1"/>
    <n v="17.600000000000001"/>
    <n v="17.600000000000001"/>
    <n v="17.600000000000001"/>
  </r>
  <r>
    <x v="4"/>
    <s v="USA"/>
    <s v="METRO WASTEWATER"/>
    <x v="6"/>
    <s v="NON MERCHANT"/>
    <n v="1"/>
    <s v="Global"/>
    <n v="1"/>
    <x v="1"/>
    <n v="5"/>
    <n v="5"/>
    <n v="5"/>
  </r>
  <r>
    <x v="4"/>
    <s v="USA"/>
    <s v="MIDLOTHIAN (TX)"/>
    <x v="4"/>
    <s v="MERCHANT"/>
    <n v="1"/>
    <s v="Global"/>
    <n v="1"/>
    <x v="1"/>
    <n v="1393.6"/>
    <n v="1393.6"/>
    <n v="1393.6"/>
  </r>
  <r>
    <x v="4"/>
    <s v="USA"/>
    <s v="MILFORD (MA)"/>
    <x v="4"/>
    <s v="MERCHANT"/>
    <n v="1"/>
    <s v="Global"/>
    <n v="1"/>
    <x v="1"/>
    <n v="158"/>
    <n v="158"/>
    <n v="158"/>
  </r>
  <r>
    <x v="4"/>
    <s v="USA"/>
    <s v="NASSAU"/>
    <x v="4"/>
    <s v="MERCHANT"/>
    <n v="1"/>
    <s v="Global"/>
    <n v="1"/>
    <x v="1"/>
    <n v="52"/>
    <n v="52"/>
    <n v="52"/>
  </r>
  <r>
    <x v="4"/>
    <s v="USA"/>
    <s v="NORTHEASTERN POWER COMPANY"/>
    <x v="0"/>
    <s v="MERCHANT"/>
    <n v="1"/>
    <s v="Global"/>
    <n v="1"/>
    <x v="1"/>
    <n v="51"/>
    <n v="51"/>
    <n v="51"/>
  </r>
  <r>
    <x v="4"/>
    <s v="USA"/>
    <s v="NORTHUMBERLAND COGEN. FACILITY"/>
    <x v="6"/>
    <s v="MERCHANT"/>
    <n v="1"/>
    <s v="Global"/>
    <n v="1"/>
    <x v="1"/>
    <n v="16.2"/>
    <n v="16.2"/>
    <n v="16.2"/>
  </r>
  <r>
    <x v="4"/>
    <s v="USA"/>
    <s v="OYSTER CREEK (TX)"/>
    <x v="4"/>
    <s v="NON MERCHANT"/>
    <n v="0.5"/>
    <s v="Equity"/>
    <n v="0.5"/>
    <x v="1"/>
    <n v="393"/>
    <n v="196.5"/>
    <n v="196.5"/>
  </r>
  <r>
    <x v="4"/>
    <s v="USA"/>
    <s v="PLEASANTS (WV)"/>
    <x v="4"/>
    <s v="MERCHANT"/>
    <n v="1"/>
    <s v="Global"/>
    <n v="1"/>
    <x v="1"/>
    <n v="304"/>
    <n v="304"/>
    <n v="304"/>
  </r>
  <r>
    <x v="4"/>
    <s v="USA"/>
    <s v="PLEASANTS (WV)"/>
    <x v="2"/>
    <s v="MERCHANT"/>
    <n v="1"/>
    <s v="Global"/>
    <n v="1"/>
    <x v="1"/>
    <n v="15.5"/>
    <n v="15.5"/>
    <n v="15.5"/>
  </r>
  <r>
    <x v="4"/>
    <s v="USA"/>
    <s v="RYEGATE POWER STATION"/>
    <x v="6"/>
    <s v="NON MERCHANT"/>
    <n v="1"/>
    <s v="Global"/>
    <n v="0.66869999999999996"/>
    <x v="1"/>
    <n v="20"/>
    <n v="20"/>
    <n v="13.374000000000001"/>
  </r>
  <r>
    <x v="4"/>
    <s v="USA"/>
    <s v="SAYREVILLE COGENERATION FACILITY"/>
    <x v="4"/>
    <s v="MERCHANT"/>
    <n v="0.5"/>
    <s v="Equity"/>
    <n v="0.5"/>
    <x v="1"/>
    <n v="311"/>
    <n v="155.5"/>
    <n v="155.5"/>
  </r>
  <r>
    <x v="4"/>
    <s v="USA"/>
    <s v="TAMWORTH POWER STATION"/>
    <x v="6"/>
    <s v="MERCHANT"/>
    <n v="1"/>
    <s v="Global"/>
    <n v="1"/>
    <x v="1"/>
    <n v="20"/>
    <n v="20"/>
    <n v="20"/>
  </r>
  <r>
    <x v="4"/>
    <s v="USA"/>
    <s v="TROY (OH)"/>
    <x v="4"/>
    <s v="MERCHANT"/>
    <n v="1"/>
    <s v="Global"/>
    <n v="1"/>
    <x v="1"/>
    <n v="609"/>
    <n v="609"/>
    <n v="609"/>
  </r>
  <r>
    <x v="4"/>
    <s v="USA"/>
    <s v="TROY (OH)"/>
    <x v="2"/>
    <s v="MERCHANT"/>
    <n v="1"/>
    <s v="Global"/>
    <n v="1"/>
    <x v="1"/>
    <n v="15.5"/>
    <n v="15.5"/>
    <n v="15.5"/>
  </r>
  <r>
    <x v="4"/>
    <s v="USA"/>
    <s v="WATERBURY"/>
    <x v="4"/>
    <s v="NON MERCHANT"/>
    <n v="1"/>
    <s v="Global"/>
    <n v="0.98"/>
    <x v="1"/>
    <n v="95.7"/>
    <n v="95.7"/>
    <n v="93.786000000000001"/>
  </r>
  <r>
    <x v="4"/>
    <s v="USA"/>
    <s v="WHARTON"/>
    <x v="4"/>
    <s v="MERCHANT"/>
    <n v="1"/>
    <s v="Global"/>
    <n v="1"/>
    <x v="1"/>
    <n v="67"/>
    <n v="67"/>
    <n v="67"/>
  </r>
  <r>
    <x v="4"/>
    <s v="USA"/>
    <s v="WISE COUNTY POWER"/>
    <x v="4"/>
    <s v="MERCHANT"/>
    <n v="1"/>
    <s v="Global"/>
    <n v="1"/>
    <x v="1"/>
    <n v="746"/>
    <n v="746"/>
    <n v="746"/>
  </r>
  <r>
    <x v="5"/>
    <s v="BELGIUM"/>
    <s v="AALST 2"/>
    <x v="4"/>
    <s v="MOSTLY CONTRACTED"/>
    <n v="1"/>
    <s v="Global"/>
    <n v="1"/>
    <x v="1"/>
    <n v="48"/>
    <n v="48"/>
    <n v="48"/>
  </r>
  <r>
    <x v="5"/>
    <s v="BELGIUM"/>
    <s v="AALTER"/>
    <x v="2"/>
    <s v="MERCHANT"/>
    <n v="1"/>
    <s v="Global"/>
    <n v="1"/>
    <x v="1"/>
    <n v="18"/>
    <n v="18"/>
    <n v="18"/>
  </r>
  <r>
    <x v="5"/>
    <s v="BELGIUM"/>
    <s v="AMERCOEUR"/>
    <x v="4"/>
    <s v="MERCHANT"/>
    <n v="1"/>
    <s v="Global"/>
    <n v="1"/>
    <x v="1"/>
    <n v="451"/>
    <n v="451"/>
    <n v="451"/>
  </r>
  <r>
    <x v="5"/>
    <s v="BELGIUM"/>
    <s v="AWIRS"/>
    <x v="6"/>
    <s v="MERCHANT"/>
    <n v="1"/>
    <s v="Global"/>
    <n v="1"/>
    <x v="1"/>
    <n v="80"/>
    <n v="80"/>
    <n v="80"/>
  </r>
  <r>
    <x v="5"/>
    <s v="BELGIUM"/>
    <s v="AWIRS"/>
    <x v="2"/>
    <s v="MERCHANT"/>
    <n v="1"/>
    <s v="Global"/>
    <n v="1"/>
    <x v="1"/>
    <n v="15"/>
    <n v="15"/>
    <n v="15"/>
  </r>
  <r>
    <x v="5"/>
    <s v="BELGIUM"/>
    <s v="BARDONWEZ"/>
    <x v="5"/>
    <s v="MERCHANT"/>
    <n v="1"/>
    <s v="Global"/>
    <n v="1"/>
    <x v="1"/>
    <n v="3.5000000000000003E-2"/>
    <n v="3.5000000000000003E-2"/>
    <n v="3.5000000000000003E-2"/>
  </r>
  <r>
    <x v="5"/>
    <s v="BELGIUM"/>
    <s v="BEERSE"/>
    <x v="2"/>
    <s v="MERCHANT"/>
    <n v="1"/>
    <s v="Global"/>
    <n v="1"/>
    <x v="1"/>
    <n v="32"/>
    <n v="32"/>
    <n v="32"/>
  </r>
  <r>
    <x v="5"/>
    <s v="BELGIUM"/>
    <s v="BEVERCE (ROBERTVILLE)"/>
    <x v="5"/>
    <s v="MERCHANT"/>
    <n v="1"/>
    <s v="Global"/>
    <n v="1"/>
    <x v="1"/>
    <n v="9.1999999999999993"/>
    <n v="9.1999999999999993"/>
    <n v="9.1999999999999993"/>
  </r>
  <r>
    <x v="5"/>
    <s v="BELGIUM"/>
    <s v="BEVEREN"/>
    <x v="4"/>
    <s v="MOSTLY CONTRACTED"/>
    <n v="1"/>
    <s v="Global"/>
    <n v="1"/>
    <x v="1"/>
    <n v="25.026"/>
    <n v="25.026"/>
    <n v="25.026"/>
  </r>
  <r>
    <x v="5"/>
    <s v="BELGIUM"/>
    <s v="BEVEREN 2"/>
    <x v="2"/>
    <s v="NON MERCHANT"/>
    <n v="1"/>
    <s v="Global"/>
    <n v="1"/>
    <x v="1"/>
    <n v="20"/>
    <n v="20"/>
    <n v="20"/>
  </r>
  <r>
    <x v="5"/>
    <s v="BELGIUM"/>
    <s v="BÜTGENBACH HYD"/>
    <x v="5"/>
    <s v="MERCHANT"/>
    <n v="1"/>
    <s v="Global"/>
    <n v="1"/>
    <x v="1"/>
    <n v="1.8"/>
    <n v="1.8"/>
    <n v="1.8"/>
  </r>
  <r>
    <x v="5"/>
    <s v="BELGIUM"/>
    <s v="CIERREUX"/>
    <x v="2"/>
    <s v="MERCHANT"/>
    <n v="1"/>
    <s v="Global"/>
    <n v="1"/>
    <x v="1"/>
    <n v="17"/>
    <n v="17"/>
    <n v="17"/>
  </r>
  <r>
    <x v="5"/>
    <s v="BELGIUM"/>
    <s v="CIERREUX 2"/>
    <x v="5"/>
    <s v="MERCHANT"/>
    <n v="1"/>
    <s v="Global"/>
    <n v="1"/>
    <x v="1"/>
    <n v="0.1"/>
    <n v="0.1"/>
    <n v="0.1"/>
  </r>
  <r>
    <x v="5"/>
    <s v="BELGIUM"/>
    <s v="COO"/>
    <x v="5"/>
    <s v="MERCHANT"/>
    <n v="1"/>
    <s v="Global"/>
    <n v="1"/>
    <x v="1"/>
    <n v="1164"/>
    <n v="1164"/>
    <n v="1164"/>
  </r>
  <r>
    <x v="5"/>
    <s v="BELGIUM"/>
    <s v="COO DERIVATION"/>
    <x v="5"/>
    <s v="MERCHANT"/>
    <n v="1"/>
    <s v="Global"/>
    <n v="1"/>
    <x v="1"/>
    <n v="0.4"/>
    <n v="0.4"/>
    <n v="0.4"/>
  </r>
  <r>
    <x v="5"/>
    <s v="BELGIUM"/>
    <s v="DEUX-ACREN"/>
    <x v="2"/>
    <s v="MERCHANT"/>
    <n v="1"/>
    <s v="Global"/>
    <n v="1"/>
    <x v="1"/>
    <n v="18"/>
    <n v="18"/>
    <n v="18"/>
  </r>
  <r>
    <x v="5"/>
    <s v="BELGIUM"/>
    <s v="DROGENBOS"/>
    <x v="4"/>
    <s v="MERCHANT"/>
    <n v="1"/>
    <s v="Global"/>
    <n v="1"/>
    <x v="1"/>
    <n v="48"/>
    <n v="48"/>
    <n v="48"/>
  </r>
  <r>
    <x v="5"/>
    <s v="BELGIUM"/>
    <s v="DROGENBOS"/>
    <x v="4"/>
    <s v="MERCHANT"/>
    <n v="1"/>
    <s v="Global"/>
    <n v="1"/>
    <x v="1"/>
    <n v="230"/>
    <n v="230"/>
    <n v="230"/>
  </r>
  <r>
    <x v="5"/>
    <s v="BELGIUM"/>
    <s v="HEID-DE-GOREUX"/>
    <x v="5"/>
    <s v="MERCHANT"/>
    <n v="1"/>
    <s v="Global"/>
    <n v="1"/>
    <x v="1"/>
    <n v="8.1"/>
    <n v="8.1"/>
    <n v="8.1"/>
  </r>
  <r>
    <x v="5"/>
    <s v="BELGIUM"/>
    <s v="HERDERSBRUG"/>
    <x v="4"/>
    <s v="MERCHANT"/>
    <n v="1"/>
    <s v="Global"/>
    <n v="1"/>
    <x v="1"/>
    <n v="480.3"/>
    <n v="480.3"/>
    <n v="480.3"/>
  </r>
  <r>
    <x v="5"/>
    <s v="BELGIUM"/>
    <s v="LA VIERRE"/>
    <x v="5"/>
    <s v="MERCHANT"/>
    <n v="1"/>
    <s v="Global"/>
    <n v="1"/>
    <x v="1"/>
    <n v="1.9"/>
    <n v="1.9"/>
    <n v="1.9"/>
  </r>
  <r>
    <x v="5"/>
    <s v="BELGIUM"/>
    <s v="LANAKEN"/>
    <x v="4"/>
    <s v="PARTIALLY CONTRACTED"/>
    <n v="1"/>
    <s v="Global"/>
    <n v="1"/>
    <x v="1"/>
    <n v="43"/>
    <n v="43"/>
    <n v="43"/>
  </r>
  <r>
    <x v="5"/>
    <s v="BELGIUM"/>
    <s v="LILLO ENERGY"/>
    <x v="4"/>
    <s v="MOSTLY CONTRACTED"/>
    <n v="0.5"/>
    <s v="Proportional"/>
    <n v="0.5"/>
    <x v="1"/>
    <n v="85"/>
    <n v="42.5"/>
    <n v="42.5"/>
  </r>
  <r>
    <x v="5"/>
    <s v="BELGIUM"/>
    <s v="LORCE"/>
    <x v="5"/>
    <s v="MERCHANT"/>
    <n v="1"/>
    <s v="Global"/>
    <n v="1"/>
    <x v="1"/>
    <n v="0.1"/>
    <n v="0.1"/>
    <n v="0.1"/>
  </r>
  <r>
    <x v="5"/>
    <s v="BELGIUM"/>
    <s v="NOORDSCHOTE"/>
    <x v="2"/>
    <s v="MERCHANT"/>
    <n v="1"/>
    <s v="Global"/>
    <n v="1"/>
    <x v="1"/>
    <n v="18"/>
    <n v="18"/>
    <n v="18"/>
  </r>
  <r>
    <x v="5"/>
    <s v="BELGIUM"/>
    <s v="OORDEREN (LANXESS EX-BAYER)"/>
    <x v="4"/>
    <s v="NON MERCHANT"/>
    <n v="1"/>
    <s v="Global"/>
    <n v="1"/>
    <x v="1"/>
    <n v="43"/>
    <n v="43"/>
    <n v="43"/>
  </r>
  <r>
    <x v="5"/>
    <s v="BELGIUM"/>
    <s v="ORVAL"/>
    <x v="5"/>
    <s v="MERCHANT"/>
    <n v="1"/>
    <s v="Global"/>
    <n v="1"/>
    <x v="1"/>
    <n v="0.05"/>
    <n v="0.05"/>
    <n v="0.05"/>
  </r>
  <r>
    <x v="5"/>
    <s v="BELGIUM"/>
    <s v="RODENHUIZE"/>
    <x v="6"/>
    <s v="MERCHANT"/>
    <n v="1"/>
    <s v="Global"/>
    <n v="0.73"/>
    <x v="1"/>
    <n v="205"/>
    <n v="205"/>
    <n v="149.65"/>
  </r>
  <r>
    <x v="5"/>
    <s v="BELGIUM"/>
    <s v="SAINT-GHISLAIN"/>
    <x v="4"/>
    <s v="MERCHANT"/>
    <n v="1"/>
    <s v="Global"/>
    <n v="1"/>
    <x v="1"/>
    <n v="350"/>
    <n v="350"/>
    <n v="350"/>
  </r>
  <r>
    <x v="5"/>
    <s v="BELGIUM"/>
    <s v="SCHAERBEEK 2"/>
    <x v="2"/>
    <s v="MERCHANT"/>
    <n v="1"/>
    <s v="Global"/>
    <n v="1"/>
    <x v="1"/>
    <n v="45"/>
    <n v="45"/>
    <n v="45"/>
  </r>
  <r>
    <x v="5"/>
    <s v="BELGIUM"/>
    <s v="STAVELOT"/>
    <x v="5"/>
    <s v="MERCHANT"/>
    <n v="1"/>
    <s v="Global"/>
    <n v="1"/>
    <x v="1"/>
    <n v="0.12"/>
    <n v="0.12"/>
    <n v="0.12"/>
  </r>
  <r>
    <x v="5"/>
    <s v="BELGIUM"/>
    <s v="WILMARSDONK"/>
    <x v="4"/>
    <s v="MOSTLY CONTRACTED"/>
    <n v="1"/>
    <s v="Global"/>
    <n v="1"/>
    <x v="1"/>
    <n v="154"/>
    <n v="154"/>
    <n v="154"/>
  </r>
  <r>
    <x v="5"/>
    <s v="BELGIUM"/>
    <s v="WILRIJK"/>
    <x v="2"/>
    <s v="MERCHANT"/>
    <n v="1"/>
    <s v="Global"/>
    <n v="1"/>
    <x v="1"/>
    <n v="10.5"/>
    <n v="10.5"/>
    <n v="10.5"/>
  </r>
  <r>
    <x v="5"/>
    <s v="BELGIUM"/>
    <s v="ZANDVLIET"/>
    <x v="4"/>
    <s v="PARTIALLY CONTRACTED"/>
    <n v="0.5"/>
    <s v="Proportional"/>
    <n v="0.5"/>
    <x v="1"/>
    <n v="395"/>
    <n v="197.5"/>
    <n v="197.5"/>
  </r>
  <r>
    <x v="5"/>
    <s v="BELGIUM"/>
    <s v="ZEDELGEM"/>
    <x v="2"/>
    <s v="MERCHANT"/>
    <n v="1"/>
    <s v="Global"/>
    <n v="1"/>
    <x v="1"/>
    <n v="18"/>
    <n v="18"/>
    <n v="18"/>
  </r>
  <r>
    <x v="5"/>
    <s v="BELGIUM"/>
    <s v="ZEEBRUGGE"/>
    <x v="2"/>
    <s v="MERCHANT"/>
    <n v="1"/>
    <s v="Global"/>
    <n v="1"/>
    <x v="1"/>
    <n v="18"/>
    <n v="18"/>
    <n v="18"/>
  </r>
  <r>
    <x v="5"/>
    <s v="BELGIUM"/>
    <s v="ZEEBRUGGE 2"/>
    <x v="4"/>
    <s v="MERCHANT"/>
    <n v="1"/>
    <s v="Global"/>
    <n v="1"/>
    <x v="1"/>
    <n v="40"/>
    <n v="40"/>
    <n v="40"/>
  </r>
  <r>
    <x v="5"/>
    <s v="BELGIUM"/>
    <s v="ZELZATE"/>
    <x v="2"/>
    <s v="MERCHANT"/>
    <n v="1"/>
    <s v="Global"/>
    <n v="1"/>
    <x v="1"/>
    <n v="18"/>
    <n v="18"/>
    <n v="18"/>
  </r>
  <r>
    <x v="5"/>
    <s v="BELGIUM"/>
    <s v="ZELZATE KNIPPEGROEN"/>
    <x v="2"/>
    <s v="NON MERCHANT"/>
    <n v="1"/>
    <s v="Global"/>
    <n v="1"/>
    <x v="1"/>
    <n v="315"/>
    <n v="315"/>
    <n v="315"/>
  </r>
  <r>
    <x v="5"/>
    <s v="BELGIUM"/>
    <s v="ZWIJNDRECHT (LANXESS RUBBER)"/>
    <x v="4"/>
    <s v="PARTIALLY CONTRACTED"/>
    <n v="1"/>
    <s v="Global"/>
    <n v="1"/>
    <x v="1"/>
    <n v="58"/>
    <n v="58"/>
    <n v="58"/>
  </r>
  <r>
    <x v="5"/>
    <s v="FRANCE"/>
    <s v="DUNKERQUE(59)"/>
    <x v="2"/>
    <s v="PARTIALLY CONTRACTED"/>
    <n v="1"/>
    <s v="Global"/>
    <n v="1"/>
    <x v="1"/>
    <n v="788"/>
    <n v="788"/>
    <n v="788"/>
  </r>
  <r>
    <x v="5"/>
    <s v="FRANCE"/>
    <s v="FOS-SUR-MER 2(13)"/>
    <x v="4"/>
    <s v="MERCHANT"/>
    <n v="1"/>
    <s v="Global"/>
    <n v="1"/>
    <x v="1"/>
    <n v="62"/>
    <n v="62"/>
    <n v="62"/>
  </r>
  <r>
    <x v="5"/>
    <s v="FRANCE"/>
    <s v="FOS-SUR-MER 2(13)"/>
    <x v="4"/>
    <s v="MERCHANT"/>
    <n v="1"/>
    <s v="Global"/>
    <n v="1"/>
    <x v="1"/>
    <n v="428"/>
    <n v="428"/>
    <n v="428"/>
  </r>
  <r>
    <x v="5"/>
    <s v="FRANCE"/>
    <s v="FOS-SUR-MER 3(13)"/>
    <x v="4"/>
    <s v="MERCHANT"/>
    <n v="1"/>
    <s v="Global"/>
    <n v="1"/>
    <x v="1"/>
    <n v="435"/>
    <n v="435"/>
    <n v="435"/>
  </r>
  <r>
    <x v="5"/>
    <s v="FRANCE"/>
    <s v="MONTOIR-DE-BRETAGNE 2(44)"/>
    <x v="4"/>
    <s v="MERCHANT"/>
    <n v="1"/>
    <s v="Global"/>
    <n v="1"/>
    <x v="1"/>
    <n v="43"/>
    <n v="43"/>
    <n v="43"/>
  </r>
  <r>
    <x v="5"/>
    <s v="FRANCE"/>
    <s v="MONTOIR-DE-BRETAGNE(44)"/>
    <x v="4"/>
    <s v="MERCHANT"/>
    <n v="1"/>
    <s v="Global"/>
    <n v="1"/>
    <x v="1"/>
    <n v="435"/>
    <n v="435"/>
    <n v="435"/>
  </r>
  <r>
    <x v="5"/>
    <s v="GERMANY"/>
    <s v="BKW HYDRO"/>
    <x v="5"/>
    <s v="NON MERCHANT"/>
    <n v="1"/>
    <s v="Global"/>
    <n v="1"/>
    <x v="1"/>
    <n v="46"/>
    <n v="46"/>
    <n v="46"/>
  </r>
  <r>
    <x v="5"/>
    <s v="GERMANY"/>
    <s v="FARGE"/>
    <x v="0"/>
    <s v="MERCHANT"/>
    <n v="1"/>
    <s v="Global"/>
    <n v="1"/>
    <x v="1"/>
    <n v="350"/>
    <n v="350"/>
    <n v="350"/>
  </r>
  <r>
    <x v="5"/>
    <s v="GERMANY"/>
    <s v="WILHELMSHAVEN"/>
    <x v="0"/>
    <s v="MERCHANT"/>
    <n v="1"/>
    <s v="Global"/>
    <n v="0.52"/>
    <x v="1"/>
    <n v="731"/>
    <n v="731"/>
    <n v="380.12"/>
  </r>
  <r>
    <x v="5"/>
    <s v="GERMANY"/>
    <s v="ZOLLING"/>
    <x v="6"/>
    <s v="NON MERCHANT"/>
    <n v="0.5"/>
    <s v="Global"/>
    <n v="0.5"/>
    <x v="1"/>
    <n v="20"/>
    <n v="10"/>
    <n v="10"/>
  </r>
  <r>
    <x v="5"/>
    <s v="GERMANY"/>
    <s v="ZOLLING"/>
    <x v="0"/>
    <s v="MERCHANT"/>
    <n v="1"/>
    <s v="Global"/>
    <n v="1"/>
    <x v="1"/>
    <n v="472"/>
    <n v="472"/>
    <n v="472"/>
  </r>
  <r>
    <x v="5"/>
    <s v="GERMANY"/>
    <s v="ZOLLING"/>
    <x v="2"/>
    <s v="MERCHANT"/>
    <n v="1"/>
    <s v="Global"/>
    <n v="1"/>
    <x v="1"/>
    <n v="46"/>
    <n v="46"/>
    <n v="46"/>
  </r>
  <r>
    <x v="5"/>
    <s v="GREECE"/>
    <s v="VIOTIA 2"/>
    <x v="4"/>
    <s v="MERCHANT"/>
    <n v="0.5"/>
    <s v="Equity"/>
    <n v="0.5"/>
    <x v="1"/>
    <n v="422"/>
    <n v="211"/>
    <n v="211"/>
  </r>
  <r>
    <x v="5"/>
    <s v="ITALY"/>
    <s v="LEINI"/>
    <x v="4"/>
    <s v="MERCHANT"/>
    <n v="1"/>
    <s v="Global"/>
    <n v="1"/>
    <x v="1"/>
    <n v="390"/>
    <n v="390"/>
    <n v="390"/>
  </r>
  <r>
    <x v="5"/>
    <s v="ITALY"/>
    <s v="NAPOLI LEVANTE"/>
    <x v="4"/>
    <s v="MERCHANT"/>
    <n v="0.5"/>
    <s v="Equity"/>
    <n v="0.5"/>
    <x v="1"/>
    <n v="386.7"/>
    <n v="193.35"/>
    <n v="193.35"/>
  </r>
  <r>
    <x v="5"/>
    <s v="ITALY"/>
    <s v="ROSIGNANO"/>
    <x v="4"/>
    <s v="NON MERCHANT"/>
    <n v="1"/>
    <s v="Global"/>
    <n v="0.995"/>
    <x v="1"/>
    <n v="356"/>
    <n v="356"/>
    <n v="354.22"/>
  </r>
  <r>
    <x v="5"/>
    <s v="ITALY"/>
    <s v="ROSIGNANO 2"/>
    <x v="4"/>
    <s v="MERCHANT"/>
    <n v="1"/>
    <s v="Global"/>
    <n v="0.995"/>
    <x v="1"/>
    <n v="390"/>
    <n v="390"/>
    <n v="388.05"/>
  </r>
  <r>
    <x v="5"/>
    <s v="ITALY"/>
    <s v="TIRRENO"/>
    <x v="5"/>
    <s v="NON MERCHANT"/>
    <n v="0.5"/>
    <s v="Equity"/>
    <n v="0.5"/>
    <x v="1"/>
    <n v="74.52"/>
    <n v="37.26"/>
    <n v="37.26"/>
  </r>
  <r>
    <x v="5"/>
    <s v="ITALY"/>
    <s v="TORREVALDALIGA"/>
    <x v="4"/>
    <s v="MERCHANT"/>
    <n v="0.5"/>
    <s v="Equity"/>
    <n v="0.5"/>
    <x v="1"/>
    <n v="1133.9000000000001"/>
    <n v="566.95000000000005"/>
    <n v="566.95000000000005"/>
  </r>
  <r>
    <x v="5"/>
    <s v="ITALY"/>
    <s v="VADO LIGURE"/>
    <x v="4"/>
    <s v="MERCHANT"/>
    <n v="0.5"/>
    <s v="Equity"/>
    <n v="0.5"/>
    <x v="1"/>
    <n v="781.8"/>
    <n v="390.9"/>
    <n v="390.9"/>
  </r>
  <r>
    <x v="5"/>
    <s v="ITALY"/>
    <s v="VOGHERA"/>
    <x v="4"/>
    <s v="MERCHANT"/>
    <n v="1"/>
    <s v="Global"/>
    <n v="0.8"/>
    <x v="1"/>
    <n v="390"/>
    <n v="390"/>
    <n v="312"/>
  </r>
  <r>
    <x v="5"/>
    <s v="LUXEMBOURG"/>
    <s v="ESCH-SUR-ALZETTE"/>
    <x v="4"/>
    <s v="MERCHANT"/>
    <n v="1"/>
    <s v="Global"/>
    <n v="0.65"/>
    <x v="1"/>
    <n v="376.4"/>
    <n v="376.4"/>
    <n v="244.66"/>
  </r>
  <r>
    <x v="5"/>
    <s v="NETHERLANDS"/>
    <s v="APNED"/>
    <x v="4"/>
    <s v="NON MERCHANT"/>
    <n v="1"/>
    <s v="Global"/>
    <n v="1"/>
    <x v="1"/>
    <n v="43"/>
    <n v="43"/>
    <n v="43"/>
  </r>
  <r>
    <x v="5"/>
    <s v="NETHERLANDS"/>
    <s v="BERGUM"/>
    <x v="4"/>
    <s v="MERCHANT"/>
    <n v="1"/>
    <s v="Global"/>
    <n v="1"/>
    <x v="1"/>
    <n v="145.6"/>
    <n v="145.6"/>
    <n v="145.6"/>
  </r>
  <r>
    <x v="5"/>
    <s v="NETHERLANDS"/>
    <s v="EEMS"/>
    <x v="4"/>
    <s v="MERCHANT"/>
    <n v="1"/>
    <s v="Global"/>
    <n v="1"/>
    <x v="1"/>
    <n v="718"/>
    <n v="718"/>
    <n v="718"/>
  </r>
  <r>
    <x v="5"/>
    <s v="NETHERLANDS"/>
    <s v="EEMS"/>
    <x v="4"/>
    <s v="MERCHANT"/>
    <n v="1"/>
    <s v="Global"/>
    <n v="1"/>
    <x v="1"/>
    <n v="1213"/>
    <n v="1213"/>
    <n v="1213"/>
  </r>
  <r>
    <x v="5"/>
    <s v="NETHERLANDS"/>
    <s v="FLEVO"/>
    <x v="4"/>
    <s v="MERCHANT"/>
    <n v="1"/>
    <s v="Global"/>
    <n v="1"/>
    <x v="1"/>
    <n v="415"/>
    <n v="415"/>
    <n v="415"/>
  </r>
  <r>
    <x v="5"/>
    <s v="NETHERLANDS"/>
    <s v="FLEVO"/>
    <x v="4"/>
    <s v="MERCHANT"/>
    <n v="1"/>
    <s v="Global"/>
    <n v="1"/>
    <x v="1"/>
    <n v="431.1"/>
    <n v="431.1"/>
    <n v="431.1"/>
  </r>
  <r>
    <x v="5"/>
    <s v="NETHERLANDS"/>
    <s v="ROTTERDAM"/>
    <x v="0"/>
    <s v="MERCHANT"/>
    <n v="1"/>
    <s v="Global"/>
    <n v="1"/>
    <x v="1"/>
    <n v="731"/>
    <n v="731"/>
    <n v="731"/>
  </r>
  <r>
    <x v="5"/>
    <s v="POLAND"/>
    <s v="POLANIEC"/>
    <x v="6"/>
    <s v="MERCHANT"/>
    <n v="1"/>
    <s v="Global"/>
    <n v="1"/>
    <x v="1"/>
    <n v="342.685"/>
    <n v="342.685"/>
    <n v="342.685"/>
  </r>
  <r>
    <x v="5"/>
    <s v="POLAND"/>
    <s v="POLANIEC"/>
    <x v="0"/>
    <s v="MERCHANT"/>
    <n v="1"/>
    <s v="Global"/>
    <n v="1"/>
    <x v="1"/>
    <n v="1374.115"/>
    <n v="1374.115"/>
    <n v="1374.115"/>
  </r>
  <r>
    <x v="5"/>
    <s v="PORTUGAL"/>
    <s v="PEGO I"/>
    <x v="0"/>
    <s v="NON MERCHANT"/>
    <n v="0.25"/>
    <s v="Equity"/>
    <n v="0.25"/>
    <x v="1"/>
    <n v="576"/>
    <n v="144"/>
    <n v="144"/>
  </r>
  <r>
    <x v="5"/>
    <s v="PORTUGAL"/>
    <s v="PEGO II - ELECGAS"/>
    <x v="4"/>
    <s v="NON MERCHANT"/>
    <n v="0.25"/>
    <s v="Equity"/>
    <n v="0.25"/>
    <x v="1"/>
    <n v="840"/>
    <n v="210"/>
    <n v="210"/>
  </r>
  <r>
    <x v="5"/>
    <s v="PORTUGAL"/>
    <s v="TAPADA - TURBOGAS"/>
    <x v="4"/>
    <s v="NON MERCHANT"/>
    <n v="0.5"/>
    <s v="Equity"/>
    <n v="0.5"/>
    <x v="1"/>
    <n v="990"/>
    <n v="495"/>
    <n v="495"/>
  </r>
  <r>
    <x v="5"/>
    <s v="SPAIN"/>
    <s v="CARTAGENA"/>
    <x v="4"/>
    <s v="MERCHANT"/>
    <n v="1"/>
    <s v="Global"/>
    <n v="1"/>
    <x v="1"/>
    <n v="1199.25"/>
    <n v="1199.25"/>
    <n v="1199.25"/>
  </r>
  <r>
    <x v="5"/>
    <s v="SPAIN"/>
    <s v="CASTELNOU"/>
    <x v="4"/>
    <s v="MERCHANT"/>
    <n v="1"/>
    <s v="Global"/>
    <n v="1"/>
    <x v="1"/>
    <n v="790.6"/>
    <n v="790.6"/>
    <n v="790.6"/>
  </r>
  <r>
    <x v="5"/>
    <s v="UNITED KINGDOM"/>
    <s v="DEESIDE"/>
    <x v="4"/>
    <s v="MERCHANT"/>
    <n v="1"/>
    <s v="Global"/>
    <n v="0.75"/>
    <x v="1"/>
    <n v="515"/>
    <n v="515"/>
    <n v="386.25"/>
  </r>
  <r>
    <x v="5"/>
    <s v="UNITED KINGDOM"/>
    <s v="INDIAN QUEENS"/>
    <x v="2"/>
    <s v="MERCHANT"/>
    <n v="1"/>
    <s v="Global"/>
    <n v="0.75"/>
    <x v="1"/>
    <n v="129.19999999999999"/>
    <n v="129.19999999999999"/>
    <n v="96.9"/>
  </r>
  <r>
    <x v="5"/>
    <s v="UNITED KINGDOM"/>
    <s v="SALTEND"/>
    <x v="4"/>
    <s v="PARTIALLY CONTRACTED"/>
    <n v="1"/>
    <s v="Global"/>
    <n v="0.75"/>
    <x v="1"/>
    <n v="1197"/>
    <n v="1197"/>
    <n v="897.75"/>
  </r>
  <r>
    <x v="6"/>
    <s v="CZECH REPUBLIC"/>
    <s v="DRASOV"/>
    <x v="3"/>
    <s v="NON MERCHANT"/>
    <n v="1"/>
    <s v="Global"/>
    <n v="1"/>
    <x v="1"/>
    <n v="4.5999999999999996"/>
    <n v="4.5999999999999996"/>
    <n v="4.5999999999999996"/>
  </r>
  <r>
    <x v="5"/>
    <s v="CHILE"/>
    <s v="ANDACOLLO"/>
    <x v="3"/>
    <s v="NA"/>
    <n v="1"/>
    <s v="Global"/>
    <n v="0.95"/>
    <x v="1"/>
    <n v="1.26"/>
    <n v="1.26"/>
    <n v="1.1970000000000001"/>
  </r>
  <r>
    <x v="5"/>
    <s v="CHILE"/>
    <s v="LOS LOROS"/>
    <x v="3"/>
    <s v="NA"/>
    <n v="1"/>
    <s v="Global"/>
    <n v="0.95"/>
    <x v="0"/>
    <n v="54"/>
    <n v="54"/>
    <n v="51.3"/>
  </r>
  <r>
    <x v="5"/>
    <s v="FRANCE"/>
    <s v="AMBLARD ET OUSSOULX"/>
    <x v="3"/>
    <s v="NA"/>
    <n v="1"/>
    <s v="Global"/>
    <n v="9.5000000000000001E-2"/>
    <x v="1"/>
    <n v="10"/>
    <n v="10"/>
    <n v="0.95"/>
  </r>
  <r>
    <x v="5"/>
    <s v="FRANCE"/>
    <s v="AUDIBERTE"/>
    <x v="3"/>
    <s v="NA"/>
    <n v="1"/>
    <s v="Global"/>
    <n v="9.5000000000000001E-2"/>
    <x v="1"/>
    <n v="3"/>
    <n v="3"/>
    <n v="0.28499999999999998"/>
  </r>
  <r>
    <x v="5"/>
    <s v="FRANCE"/>
    <s v="BEAUMORT"/>
    <x v="3"/>
    <s v="NA"/>
    <n v="1"/>
    <s v="Global"/>
    <n v="9.5000000000000001E-2"/>
    <x v="1"/>
    <n v="12"/>
    <n v="12"/>
    <n v="1.1399999999999999"/>
  </r>
  <r>
    <x v="5"/>
    <s v="FRANCE"/>
    <s v="BEGAAR"/>
    <x v="3"/>
    <s v="NA"/>
    <n v="1"/>
    <s v="Global"/>
    <n v="0.95"/>
    <x v="0"/>
    <n v="4.3"/>
    <n v="4.3"/>
    <n v="4.085"/>
  </r>
  <r>
    <x v="5"/>
    <s v="FRANCE"/>
    <s v="BLOND"/>
    <x v="3"/>
    <s v="NA"/>
    <n v="1"/>
    <s v="Global"/>
    <n v="0.95"/>
    <x v="0"/>
    <n v="7"/>
    <n v="7"/>
    <n v="6.65"/>
  </r>
  <r>
    <x v="5"/>
    <s v="FRANCE"/>
    <s v="BOUTRE"/>
    <x v="3"/>
    <s v="NA"/>
    <n v="1"/>
    <s v="Global"/>
    <n v="0.14249999999999999"/>
    <x v="1"/>
    <n v="4.4000000000000004"/>
    <n v="4.4000000000000004"/>
    <n v="0.627"/>
  </r>
  <r>
    <x v="5"/>
    <s v="FRANCE"/>
    <s v="CAILLAVET"/>
    <x v="3"/>
    <s v="NA"/>
    <n v="1"/>
    <s v="Global"/>
    <n v="1"/>
    <x v="1"/>
    <n v="1.5740000000000001"/>
    <n v="1.5740000000000001"/>
    <n v="1.5740000000000001"/>
  </r>
  <r>
    <x v="5"/>
    <s v="FRANCE"/>
    <s v="CAISSARGUES"/>
    <x v="3"/>
    <s v="NA"/>
    <n v="1"/>
    <s v="Global"/>
    <n v="0.14249999999999999"/>
    <x v="1"/>
    <n v="1.159"/>
    <n v="1.159"/>
    <n v="0.16500000000000001"/>
  </r>
  <r>
    <x v="5"/>
    <s v="FRANCE"/>
    <s v="CODELANNES"/>
    <x v="3"/>
    <s v="NA"/>
    <n v="1"/>
    <s v="Global"/>
    <n v="0.95"/>
    <x v="0"/>
    <n v="2.95"/>
    <n v="2.95"/>
    <n v="2.8029999999999999"/>
  </r>
  <r>
    <x v="5"/>
    <s v="FRANCE"/>
    <s v="FONTENAY"/>
    <x v="3"/>
    <s v="NA"/>
    <n v="1"/>
    <s v="Global"/>
    <n v="0.95"/>
    <x v="0"/>
    <n v="8.84"/>
    <n v="8.84"/>
    <n v="8.3979999999999997"/>
  </r>
  <r>
    <x v="5"/>
    <s v="FRANCE"/>
    <s v="HAUTE MONTAGNE"/>
    <x v="3"/>
    <s v="NA"/>
    <n v="1"/>
    <s v="Global"/>
    <n v="0.14249999999999999"/>
    <x v="1"/>
    <n v="12"/>
    <n v="12"/>
    <n v="1.71"/>
  </r>
  <r>
    <x v="5"/>
    <s v="FRANCE"/>
    <s v="IOVI"/>
    <x v="3"/>
    <s v="NA"/>
    <n v="1"/>
    <s v="Global"/>
    <n v="9.5000000000000001E-2"/>
    <x v="1"/>
    <n v="11.682"/>
    <n v="11.682"/>
    <n v="1.109"/>
  </r>
  <r>
    <x v="5"/>
    <s v="FRANCE"/>
    <s v="JONQUIERES"/>
    <x v="3"/>
    <s v="NA"/>
    <n v="1"/>
    <s v="Global"/>
    <n v="0.95"/>
    <x v="0"/>
    <n v="5.0199999999999996"/>
    <n v="5.0199999999999996"/>
    <n v="4.7690000000000001"/>
  </r>
  <r>
    <x v="5"/>
    <s v="FRANCE"/>
    <s v="LA CITRINCHE"/>
    <x v="3"/>
    <s v="NA"/>
    <n v="1"/>
    <s v="Global"/>
    <n v="0.14249999999999999"/>
    <x v="1"/>
    <n v="4.5"/>
    <n v="4.5"/>
    <n v="0.64100000000000001"/>
  </r>
  <r>
    <x v="5"/>
    <s v="FRANCE"/>
    <s v="LA MAISSE"/>
    <x v="3"/>
    <s v="NA"/>
    <n v="1"/>
    <s v="Global"/>
    <n v="0.14249999999999999"/>
    <x v="1"/>
    <n v="12"/>
    <n v="12"/>
    <n v="1.71"/>
  </r>
  <r>
    <x v="5"/>
    <s v="FRANCE"/>
    <s v="LA MASSUGUIÈRE"/>
    <x v="3"/>
    <s v="NA"/>
    <n v="1"/>
    <s v="Global"/>
    <n v="9.5000000000000001E-2"/>
    <x v="1"/>
    <n v="7.9379999999999997"/>
    <n v="7.9379999999999997"/>
    <n v="0.754"/>
  </r>
  <r>
    <x v="5"/>
    <s v="FRANCE"/>
    <s v="LA MONTAGNE"/>
    <x v="3"/>
    <s v="NA"/>
    <n v="1"/>
    <s v="Global"/>
    <n v="9.5000000000000001E-2"/>
    <x v="1"/>
    <n v="12"/>
    <n v="12"/>
    <n v="1.1399999999999999"/>
  </r>
  <r>
    <x v="5"/>
    <s v="FRANCE"/>
    <s v="LA ROCHE ET FLORIMONDE"/>
    <x v="3"/>
    <s v="NA"/>
    <n v="1"/>
    <s v="Global"/>
    <n v="9.5000000000000001E-2"/>
    <x v="1"/>
    <n v="10.436"/>
    <n v="10.436"/>
    <n v="0.99099999999999999"/>
  </r>
  <r>
    <x v="5"/>
    <s v="FRANCE"/>
    <s v="L'AUVIÈRE"/>
    <x v="3"/>
    <s v="NA"/>
    <n v="1"/>
    <s v="Global"/>
    <n v="9.5000000000000001E-2"/>
    <x v="1"/>
    <n v="6.3179999999999996"/>
    <n v="6.3179999999999996"/>
    <n v="0.6"/>
  </r>
  <r>
    <x v="5"/>
    <s v="FRANCE"/>
    <s v="LE SALZET"/>
    <x v="3"/>
    <s v="NA"/>
    <n v="1"/>
    <s v="Global"/>
    <n v="9.5000000000000001E-2"/>
    <x v="1"/>
    <n v="23.978999999999999"/>
    <n v="23.978999999999999"/>
    <n v="2.278"/>
  </r>
  <r>
    <x v="5"/>
    <s v="FRANCE"/>
    <s v="LEI ROUMPIDOU DE BONNEVA"/>
    <x v="3"/>
    <s v="NA"/>
    <n v="1"/>
    <s v="Global"/>
    <n v="9.5000000000000001E-2"/>
    <x v="1"/>
    <n v="6.1559999999999997"/>
    <n v="6.1559999999999997"/>
    <n v="0.58499999999999996"/>
  </r>
  <r>
    <x v="5"/>
    <s v="FRANCE"/>
    <s v="LES PALLIÈRES"/>
    <x v="3"/>
    <s v="NA"/>
    <n v="1"/>
    <s v="Global"/>
    <n v="0.14249999999999999"/>
    <x v="1"/>
    <n v="6"/>
    <n v="6"/>
    <n v="0.85499999999999998"/>
  </r>
  <r>
    <x v="5"/>
    <s v="FRANCE"/>
    <s v="LES PLAINES DE LA GARDE"/>
    <x v="3"/>
    <s v="NA"/>
    <n v="1"/>
    <s v="Global"/>
    <n v="9.5000000000000001E-2"/>
    <x v="1"/>
    <n v="12"/>
    <n v="12"/>
    <n v="1.1399999999999999"/>
  </r>
  <r>
    <x v="5"/>
    <s v="FRANCE"/>
    <s v="LES TOURETTES"/>
    <x v="3"/>
    <s v="NA"/>
    <n v="1"/>
    <s v="Global"/>
    <n v="9.5000000000000001E-2"/>
    <x v="1"/>
    <n v="11.988"/>
    <n v="11.988"/>
    <n v="1.139"/>
  </r>
  <r>
    <x v="5"/>
    <s v="FRANCE"/>
    <s v="LIGUGE"/>
    <x v="3"/>
    <s v="NA"/>
    <n v="1"/>
    <s v="Global"/>
    <n v="0.95"/>
    <x v="0"/>
    <n v="6.64"/>
    <n v="6.64"/>
    <n v="6.3079999999999998"/>
  </r>
  <r>
    <x v="5"/>
    <s v="FRANCE"/>
    <s v="MONTBETON"/>
    <x v="3"/>
    <s v="NA"/>
    <n v="1"/>
    <s v="Global"/>
    <n v="0.95"/>
    <x v="0"/>
    <n v="8.36"/>
    <n v="8.36"/>
    <n v="7.9420000000000002"/>
  </r>
  <r>
    <x v="5"/>
    <s v="FRANCE"/>
    <s v="MONTJAY"/>
    <x v="3"/>
    <s v="NA"/>
    <n v="1"/>
    <s v="Global"/>
    <n v="0.95"/>
    <x v="0"/>
    <n v="7.51"/>
    <n v="7.51"/>
    <n v="7.1349999999999998"/>
  </r>
  <r>
    <x v="5"/>
    <s v="FRANCE"/>
    <s v="NOHIC"/>
    <x v="3"/>
    <s v="NA"/>
    <n v="1"/>
    <s v="Global"/>
    <n v="0.14249999999999999"/>
    <x v="1"/>
    <n v="4.4930000000000003"/>
    <n v="4.4930000000000003"/>
    <n v="0.64"/>
  </r>
  <r>
    <x v="5"/>
    <s v="FRANCE"/>
    <s v="PIANICCIA"/>
    <x v="3"/>
    <s v="NA"/>
    <n v="1"/>
    <s v="Global"/>
    <n v="0.14249999999999999"/>
    <x v="1"/>
    <n v="4.5"/>
    <n v="4.5"/>
    <n v="0.64100000000000001"/>
  </r>
  <r>
    <x v="5"/>
    <s v="FRANCE"/>
    <s v="PLAINE DES ESPÈCES"/>
    <x v="3"/>
    <s v="NA"/>
    <n v="1"/>
    <s v="Global"/>
    <n v="9.5000000000000001E-2"/>
    <x v="1"/>
    <n v="7.29"/>
    <n v="7.29"/>
    <n v="0.69299999999999995"/>
  </r>
  <r>
    <x v="5"/>
    <s v="FRANCE"/>
    <s v="QUARCIOLO"/>
    <x v="3"/>
    <s v="NA"/>
    <n v="1"/>
    <s v="Global"/>
    <n v="0.14249999999999999"/>
    <x v="1"/>
    <n v="4"/>
    <n v="4"/>
    <n v="0.56999999999999995"/>
  </r>
  <r>
    <x v="5"/>
    <s v="FRANCE"/>
    <s v="ROQUE SENGLÉ ET SARGLES"/>
    <x v="3"/>
    <s v="NA"/>
    <n v="1"/>
    <s v="Global"/>
    <n v="9.5000000000000001E-2"/>
    <x v="1"/>
    <n v="7.7220000000000004"/>
    <n v="7.7220000000000004"/>
    <n v="0.73399999999999999"/>
  </r>
  <r>
    <x v="5"/>
    <s v="FRANCE"/>
    <s v="ROUTE DE PUYRAVEAU"/>
    <x v="3"/>
    <s v="NA"/>
    <n v="1"/>
    <s v="Global"/>
    <n v="0.19914000000000001"/>
    <x v="1"/>
    <n v="8.7040000000000006"/>
    <n v="8.7040000000000006"/>
    <n v="1.7330000000000001"/>
  </r>
  <r>
    <x v="5"/>
    <s v="FRANCE"/>
    <s v="SADIRAC"/>
    <x v="3"/>
    <s v="NA"/>
    <n v="1"/>
    <s v="Global"/>
    <n v="0.95"/>
    <x v="0"/>
    <n v="4.6900000000000004"/>
    <n v="4.6900000000000004"/>
    <n v="4.4560000000000004"/>
  </r>
  <r>
    <x v="5"/>
    <s v="FRANCE"/>
    <s v="SELVES"/>
    <x v="3"/>
    <s v="NA"/>
    <n v="1"/>
    <s v="Global"/>
    <n v="9.5000000000000001E-2"/>
    <x v="1"/>
    <n v="8.74"/>
    <n v="8.74"/>
    <n v="0.83"/>
  </r>
  <r>
    <x v="5"/>
    <s v="FRANCE"/>
    <s v="SG PEYRISSAN"/>
    <x v="3"/>
    <s v="NA"/>
    <n v="1"/>
    <s v="Global"/>
    <n v="0.95"/>
    <x v="0"/>
    <n v="10.26"/>
    <n v="10.26"/>
    <n v="9.7469999999999999"/>
  </r>
  <r>
    <x v="5"/>
    <s v="FRANCE"/>
    <s v="SORBIERS"/>
    <x v="3"/>
    <s v="NA"/>
    <n v="1"/>
    <s v="Global"/>
    <n v="0.95"/>
    <x v="0"/>
    <n v="6.14"/>
    <n v="6.14"/>
    <n v="5.8330000000000002"/>
  </r>
  <r>
    <x v="5"/>
    <s v="FRANCE"/>
    <s v="ST FONS (RHODIA)"/>
    <x v="3"/>
    <s v="NA"/>
    <n v="1"/>
    <s v="Global"/>
    <n v="0.16494"/>
    <x v="1"/>
    <n v="2"/>
    <n v="2"/>
    <n v="0.33"/>
  </r>
  <r>
    <x v="5"/>
    <s v="FRANCE"/>
    <s v="SUIE BLANC"/>
    <x v="3"/>
    <s v="NA"/>
    <n v="1"/>
    <s v="Global"/>
    <n v="9.5000000000000001E-2"/>
    <x v="1"/>
    <n v="11.419"/>
    <n v="11.419"/>
    <n v="1.085"/>
  </r>
  <r>
    <x v="5"/>
    <s v="FRANCE"/>
    <s v="TARISSOU"/>
    <x v="3"/>
    <s v="NA"/>
    <n v="1"/>
    <s v="Global"/>
    <n v="0.95"/>
    <x v="0"/>
    <n v="2.95"/>
    <n v="2.95"/>
    <n v="2.8029999999999999"/>
  </r>
  <r>
    <x v="5"/>
    <s v="FRANCE"/>
    <s v="TIPER 1"/>
    <x v="3"/>
    <s v="NA"/>
    <n v="1"/>
    <s v="Global"/>
    <n v="0.33190999999999998"/>
    <x v="1"/>
    <n v="10.836"/>
    <n v="10.836"/>
    <n v="3.597"/>
  </r>
  <r>
    <x v="5"/>
    <s v="FRANCE"/>
    <s v="TRENTE VENTS"/>
    <x v="3"/>
    <s v="NA"/>
    <n v="1"/>
    <s v="Global"/>
    <n v="9.5000000000000001E-2"/>
    <x v="1"/>
    <n v="9.99"/>
    <n v="9.99"/>
    <n v="0.94899999999999995"/>
  </r>
  <r>
    <x v="5"/>
    <s v="FRANCE"/>
    <s v="ZAC NICOPOLIS"/>
    <x v="3"/>
    <s v="NA"/>
    <n v="1"/>
    <s v="Global"/>
    <n v="9.5000000000000001E-2"/>
    <x v="1"/>
    <n v="4.5990000000000002"/>
    <n v="4.5990000000000002"/>
    <n v="0.437"/>
  </r>
  <r>
    <x v="5"/>
    <s v="INDIA"/>
    <s v="ABOHAR"/>
    <x v="3"/>
    <s v="NA"/>
    <n v="1"/>
    <s v="Global"/>
    <n v="0.95"/>
    <x v="1"/>
    <n v="21"/>
    <n v="21"/>
    <n v="19.95"/>
  </r>
  <r>
    <x v="5"/>
    <s v="INDIA"/>
    <s v="BAAP LEPL"/>
    <x v="3"/>
    <s v="NA"/>
    <n v="1"/>
    <s v="Global"/>
    <n v="0.95"/>
    <x v="1"/>
    <n v="5.6"/>
    <n v="5.6"/>
    <n v="5.32"/>
  </r>
  <r>
    <x v="5"/>
    <s v="INDIA"/>
    <s v="BAAP NSM2A"/>
    <x v="3"/>
    <s v="NA"/>
    <n v="1"/>
    <s v="Global"/>
    <n v="0.95"/>
    <x v="1"/>
    <n v="35"/>
    <n v="35"/>
    <n v="33.25"/>
  </r>
  <r>
    <x v="5"/>
    <s v="INDIA"/>
    <s v="PUNJAB"/>
    <x v="3"/>
    <s v="NA"/>
    <n v="1"/>
    <s v="Global"/>
    <n v="0.95"/>
    <x v="1"/>
    <n v="50"/>
    <n v="50"/>
    <n v="47.5"/>
  </r>
  <r>
    <x v="5"/>
    <s v="INDIA"/>
    <s v="TELANGANA"/>
    <x v="3"/>
    <s v="NA"/>
    <n v="1"/>
    <s v="Global"/>
    <n v="0.95"/>
    <x v="1"/>
    <n v="12"/>
    <n v="12"/>
    <n v="11.4"/>
  </r>
  <r>
    <x v="5"/>
    <s v="INDIA"/>
    <s v="TELANGANA"/>
    <x v="3"/>
    <s v="NA"/>
    <n v="1"/>
    <s v="Global"/>
    <n v="0.95"/>
    <x v="0"/>
    <n v="46"/>
    <n v="46"/>
    <n v="43.7"/>
  </r>
  <r>
    <x v="5"/>
    <s v="SOUTH AFRICA"/>
    <s v="BERG RIVER"/>
    <x v="3"/>
    <s v="NA"/>
    <n v="1"/>
    <s v="Global"/>
    <n v="0.76"/>
    <x v="1"/>
    <n v="10.5"/>
    <n v="10.5"/>
    <n v="7.98"/>
  </r>
  <r>
    <x v="5"/>
    <s v="SOUTH AFRICA"/>
    <s v="MATSIKAMA"/>
    <x v="3"/>
    <s v="NA"/>
    <n v="1"/>
    <s v="Global"/>
    <n v="0.76"/>
    <x v="1"/>
    <n v="10.5"/>
    <n v="10.5"/>
    <n v="7.98"/>
  </r>
  <r>
    <x v="7"/>
    <s v="ITALY"/>
    <s v="VPP CONTRACT"/>
    <x v="4"/>
    <s v="MERCHANT"/>
    <n v="1"/>
    <s v="Global"/>
    <n v="1"/>
    <x v="1"/>
    <n v="1100"/>
    <n v="1100"/>
    <n v="1100"/>
  </r>
  <r>
    <x v="6"/>
    <s v="GERMANY"/>
    <s v="BISTERSBERG"/>
    <x v="1"/>
    <s v="MERCHANT"/>
    <n v="1"/>
    <s v="Global"/>
    <n v="1"/>
    <x v="1"/>
    <n v="8"/>
    <n v="8"/>
    <n v="8"/>
  </r>
  <r>
    <x v="6"/>
    <s v="GERMANY"/>
    <s v="COFELY DEUTSCHLAND GMBH"/>
    <x v="4"/>
    <s v="NA"/>
    <n v="1"/>
    <s v="Global"/>
    <n v="1"/>
    <x v="1"/>
    <n v="9"/>
    <n v="9"/>
    <n v="9"/>
  </r>
  <r>
    <x v="6"/>
    <s v="GERMANY"/>
    <s v="GERA"/>
    <x v="4"/>
    <s v="NON MERCHANT"/>
    <n v="0.499"/>
    <s v="Equity"/>
    <n v="0.499"/>
    <x v="1"/>
    <n v="75"/>
    <n v="37.424999999999997"/>
    <n v="37.424999999999997"/>
  </r>
  <r>
    <x v="6"/>
    <s v="GERMANY"/>
    <s v="HARTENFELSER KOPF 13"/>
    <x v="1"/>
    <s v="NON MERCHANT"/>
    <n v="1"/>
    <s v="Global"/>
    <n v="1"/>
    <x v="1"/>
    <n v="2"/>
    <n v="2"/>
    <n v="2"/>
  </r>
  <r>
    <x v="6"/>
    <s v="GERMANY"/>
    <s v="HELMSTADT BAYERN"/>
    <x v="1"/>
    <s v="MERCHANT"/>
    <n v="1"/>
    <s v="Global"/>
    <n v="0.67218999999999995"/>
    <x v="1"/>
    <n v="12.5"/>
    <n v="12.5"/>
    <n v="8.4019999999999992"/>
  </r>
  <r>
    <x v="6"/>
    <s v="GERMANY"/>
    <s v="HORN"/>
    <x v="1"/>
    <s v="MERCHANT"/>
    <n v="1"/>
    <s v="Global"/>
    <n v="1"/>
    <x v="1"/>
    <n v="8"/>
    <n v="8"/>
    <n v="8"/>
  </r>
  <r>
    <x v="6"/>
    <s v="GERMANY"/>
    <s v="KARSTADT BLUTHEN"/>
    <x v="1"/>
    <s v="MERCHANT"/>
    <n v="1"/>
    <s v="Global"/>
    <n v="1"/>
    <x v="1"/>
    <n v="41.6"/>
    <n v="41.6"/>
    <n v="41.6"/>
  </r>
  <r>
    <x v="6"/>
    <s v="GERMANY"/>
    <s v="KARSTADT II"/>
    <x v="1"/>
    <s v="MERCHANT"/>
    <n v="1"/>
    <s v="Global"/>
    <n v="1"/>
    <x v="1"/>
    <n v="22"/>
    <n v="22"/>
    <n v="22"/>
  </r>
  <r>
    <x v="6"/>
    <s v="GERMANY"/>
    <s v="LOVENICH"/>
    <x v="1"/>
    <s v="MERCHANT"/>
    <n v="1"/>
    <s v="Global"/>
    <n v="1"/>
    <x v="1"/>
    <n v="10.4"/>
    <n v="10.4"/>
    <n v="10.4"/>
  </r>
  <r>
    <x v="6"/>
    <s v="GERMANY"/>
    <s v="MOLAU LEISLAU"/>
    <x v="1"/>
    <s v="MERCHANT"/>
    <n v="1"/>
    <s v="Global"/>
    <n v="1"/>
    <x v="1"/>
    <n v="26.4"/>
    <n v="26.4"/>
    <n v="26.4"/>
  </r>
  <r>
    <x v="6"/>
    <s v="GERMANY"/>
    <s v="PECKELSHEIM"/>
    <x v="1"/>
    <s v="MERCHANT"/>
    <n v="1"/>
    <s v="Global"/>
    <n v="1"/>
    <x v="1"/>
    <n v="6"/>
    <n v="6"/>
    <n v="6"/>
  </r>
  <r>
    <x v="6"/>
    <s v="GERMANY"/>
    <s v="PFREIMD"/>
    <x v="5"/>
    <s v="MERCHANT"/>
    <n v="1"/>
    <s v="Global"/>
    <n v="1"/>
    <x v="1"/>
    <n v="137"/>
    <n v="137"/>
    <n v="137"/>
  </r>
  <r>
    <x v="6"/>
    <s v="GERMANY"/>
    <s v="PFREIMD"/>
    <x v="5"/>
    <s v="MERCHANT"/>
    <n v="1"/>
    <s v="Global"/>
    <n v="1"/>
    <x v="1"/>
    <n v="5.0999999999999996"/>
    <n v="5.0999999999999996"/>
    <n v="5.0999999999999996"/>
  </r>
  <r>
    <x v="6"/>
    <s v="GERMANY"/>
    <s v="QUERSTEDT"/>
    <x v="1"/>
    <s v="MERCHANT"/>
    <n v="1"/>
    <s v="Global"/>
    <n v="1"/>
    <x v="1"/>
    <n v="13.86"/>
    <n v="13.86"/>
    <n v="13.86"/>
  </r>
  <r>
    <x v="6"/>
    <s v="GERMANY"/>
    <s v="ROMERBERG II"/>
    <x v="1"/>
    <s v="MERCHANT"/>
    <n v="1"/>
    <s v="Global"/>
    <n v="1"/>
    <x v="1"/>
    <n v="4"/>
    <n v="4"/>
    <n v="4"/>
  </r>
  <r>
    <x v="6"/>
    <s v="GERMANY"/>
    <s v="SAARBRÜCKEN"/>
    <x v="4"/>
    <s v="NON MERCHANT"/>
    <n v="1"/>
    <s v="Global"/>
    <n v="0.51"/>
    <x v="1"/>
    <n v="127"/>
    <n v="127"/>
    <n v="64.77"/>
  </r>
  <r>
    <x v="6"/>
    <s v="GERMANY"/>
    <s v="SCHKORTLEBEN"/>
    <x v="1"/>
    <s v="MERCHANT"/>
    <n v="1"/>
    <s v="Global"/>
    <n v="1"/>
    <x v="1"/>
    <n v="27.6"/>
    <n v="27.6"/>
    <n v="27.6"/>
  </r>
  <r>
    <x v="6"/>
    <s v="GERMANY"/>
    <s v="SPESENROTH"/>
    <x v="1"/>
    <s v="MERCHANT"/>
    <n v="1"/>
    <s v="Global"/>
    <n v="1"/>
    <x v="1"/>
    <n v="14"/>
    <n v="14"/>
    <n v="14"/>
  </r>
  <r>
    <x v="6"/>
    <s v="GERMANY"/>
    <s v="WUPPERTAL"/>
    <x v="0"/>
    <s v="NON MERCHANT"/>
    <n v="0.33100000000000002"/>
    <s v="Equity"/>
    <n v="0.33100000000000002"/>
    <x v="1"/>
    <n v="87.518000000000001"/>
    <n v="28.968"/>
    <n v="28.968"/>
  </r>
  <r>
    <x v="6"/>
    <s v="GERMANY"/>
    <s v="WUPPERTAL"/>
    <x v="4"/>
    <s v="NON MERCHANT"/>
    <n v="0.33100000000000002"/>
    <s v="Equity"/>
    <n v="0.33100000000000002"/>
    <x v="1"/>
    <n v="81.481999999999999"/>
    <n v="26.971"/>
    <n v="26.971"/>
  </r>
  <r>
    <x v="6"/>
    <s v="GERMANY"/>
    <s v="WUPPERTAL"/>
    <x v="2"/>
    <s v="NON MERCHANT"/>
    <n v="0.33100000000000002"/>
    <s v="Equity"/>
    <n v="0.33100000000000002"/>
    <x v="1"/>
    <n v="60"/>
    <n v="19.86"/>
    <n v="19.86"/>
  </r>
  <r>
    <x v="6"/>
    <s v="GREECE"/>
    <s v="VIOTIA"/>
    <x v="4"/>
    <s v="MERCHANT"/>
    <n v="0.5"/>
    <s v="Equity"/>
    <n v="0.5"/>
    <x v="1"/>
    <n v="147.762"/>
    <n v="73.881"/>
    <n v="73.881"/>
  </r>
  <r>
    <x v="6"/>
    <s v="ITALY"/>
    <s v="CAPRACOTTA"/>
    <x v="1"/>
    <s v="MERCHANT"/>
    <n v="0.51"/>
    <s v="Equity"/>
    <n v="0.51"/>
    <x v="1"/>
    <n v="9.35"/>
    <n v="4.7690000000000001"/>
    <n v="4.7690000000000001"/>
  </r>
  <r>
    <x v="6"/>
    <s v="ITALY"/>
    <s v="CENTRALE DI MICHELIN"/>
    <x v="4"/>
    <s v="NA"/>
    <n v="1"/>
    <s v="Global"/>
    <n v="1"/>
    <x v="1"/>
    <n v="57.09"/>
    <n v="57.09"/>
    <n v="57.09"/>
  </r>
  <r>
    <x v="6"/>
    <s v="ITALY"/>
    <s v="CENTRALE DI SPINETTA MARENGO"/>
    <x v="4"/>
    <s v="NA"/>
    <n v="1"/>
    <s v="Global"/>
    <n v="1"/>
    <x v="1"/>
    <n v="22.87"/>
    <n v="22.87"/>
    <n v="22.87"/>
  </r>
  <r>
    <x v="6"/>
    <s v="ITALY"/>
    <s v="COFELY ITALIA"/>
    <x v="6"/>
    <s v="NA"/>
    <n v="1"/>
    <s v="Global"/>
    <n v="1"/>
    <x v="1"/>
    <n v="9"/>
    <n v="9"/>
    <n v="9"/>
  </r>
  <r>
    <x v="6"/>
    <s v="ITALY"/>
    <s v="COFELY ITALIA"/>
    <x v="4"/>
    <s v="NA"/>
    <n v="1"/>
    <s v="Global"/>
    <n v="1"/>
    <x v="1"/>
    <n v="52"/>
    <n v="52"/>
    <n v="52"/>
  </r>
  <r>
    <x v="6"/>
    <s v="ITALY"/>
    <s v="COFELY ITALIA - ENR SOLAIRE"/>
    <x v="3"/>
    <s v="NA"/>
    <n v="1"/>
    <s v="Global"/>
    <n v="1"/>
    <x v="1"/>
    <n v="4"/>
    <n v="4"/>
    <n v="4"/>
  </r>
  <r>
    <x v="6"/>
    <s v="ITALY"/>
    <s v="GIRIFALCO"/>
    <x v="1"/>
    <s v="MERCHANT"/>
    <n v="1"/>
    <s v="Global"/>
    <n v="1"/>
    <x v="1"/>
    <n v="27.5"/>
    <n v="27.5"/>
    <n v="27.5"/>
  </r>
  <r>
    <x v="6"/>
    <s v="ITALY"/>
    <s v="MONTE CAVUTI"/>
    <x v="1"/>
    <s v="MERCHANT"/>
    <n v="0.51"/>
    <s v="Equity"/>
    <n v="0.51"/>
    <x v="1"/>
    <n v="10.199999999999999"/>
    <n v="5.202"/>
    <n v="5.202"/>
  </r>
  <r>
    <x v="6"/>
    <s v="ITALY"/>
    <s v="MONTE DELLA DIFESA"/>
    <x v="1"/>
    <s v="MERCHANT"/>
    <n v="1"/>
    <s v="Global"/>
    <n v="1"/>
    <x v="1"/>
    <n v="28.9"/>
    <n v="28.9"/>
    <n v="28.9"/>
  </r>
  <r>
    <x v="6"/>
    <s v="ITALY"/>
    <s v="PIANO DEL CORNALE"/>
    <x v="1"/>
    <s v="MERCHANT"/>
    <n v="1"/>
    <s v="Global"/>
    <n v="1"/>
    <x v="1"/>
    <n v="15.3"/>
    <n v="15.3"/>
    <n v="15.3"/>
  </r>
  <r>
    <x v="6"/>
    <s v="ITALY"/>
    <s v="RAMACCA - SICILIA"/>
    <x v="3"/>
    <s v="NON MERCHANT"/>
    <n v="0"/>
    <s v="Not consolidated"/>
    <n v="1"/>
    <x v="1"/>
    <n v="2.4700000000000002"/>
    <n v="0"/>
    <n v="2.4700000000000002"/>
  </r>
  <r>
    <x v="6"/>
    <s v="ITALY"/>
    <s v="SAN BARTOLOMEO - APULIA"/>
    <x v="3"/>
    <s v="NON MERCHANT"/>
    <n v="0"/>
    <s v="Not consolidated"/>
    <n v="1"/>
    <x v="1"/>
    <n v="0.99"/>
    <n v="0"/>
    <n v="0.99"/>
  </r>
  <r>
    <x v="6"/>
    <s v="ITALY"/>
    <s v="SAN PANCRAZIO - PUGLIA"/>
    <x v="3"/>
    <s v="NON MERCHANT"/>
    <n v="0"/>
    <s v="Not consolidated"/>
    <n v="1"/>
    <x v="1"/>
    <n v="0.83499999999999996"/>
    <n v="0"/>
    <n v="0.83499999999999996"/>
  </r>
  <r>
    <x v="6"/>
    <s v="ITALY"/>
    <s v="SANT'ANNA - PUGLIA"/>
    <x v="3"/>
    <s v="NON MERCHANT"/>
    <n v="0"/>
    <s v="Not consolidated"/>
    <n v="1"/>
    <x v="1"/>
    <n v="0.99"/>
    <n v="0"/>
    <n v="0.99"/>
  </r>
  <r>
    <x v="6"/>
    <s v="ITALY"/>
    <s v="TRAPANI SALEMI"/>
    <x v="1"/>
    <s v="MERCHANT"/>
    <n v="1"/>
    <s v="Global"/>
    <n v="1"/>
    <x v="1"/>
    <n v="66.25"/>
    <n v="66.25"/>
    <n v="66.25"/>
  </r>
  <r>
    <x v="6"/>
    <s v="POLAND"/>
    <s v="DABROWICE"/>
    <x v="1"/>
    <s v="MERCHANT"/>
    <n v="1"/>
    <s v="Global"/>
    <n v="1"/>
    <x v="1"/>
    <n v="35.75"/>
    <n v="35.75"/>
    <n v="35.75"/>
  </r>
  <r>
    <x v="6"/>
    <s v="POLAND"/>
    <s v="JARMOLTOWO"/>
    <x v="1"/>
    <s v="MERCHANT"/>
    <n v="1"/>
    <s v="Global"/>
    <n v="1"/>
    <x v="1"/>
    <n v="20.5"/>
    <n v="20.5"/>
    <n v="20.5"/>
  </r>
  <r>
    <x v="6"/>
    <s v="POLAND"/>
    <s v="PAGOW"/>
    <x v="1"/>
    <s v="MERCHANT"/>
    <n v="1"/>
    <s v="Global"/>
    <n v="1"/>
    <x v="1"/>
    <n v="51"/>
    <n v="51"/>
    <n v="51"/>
  </r>
  <r>
    <x v="6"/>
    <s v="POLAND"/>
    <s v="WARTKOWO"/>
    <x v="1"/>
    <s v="MERCHANT"/>
    <n v="1"/>
    <s v="Global"/>
    <n v="1"/>
    <x v="1"/>
    <n v="30.75"/>
    <n v="30.75"/>
    <n v="30.75"/>
  </r>
  <r>
    <x v="6"/>
    <s v="PORTUGAL"/>
    <s v="BAIXO ALENTEJO / MERTOLA"/>
    <x v="1"/>
    <s v="NON MERCHANT"/>
    <n v="0.5"/>
    <s v="Equity"/>
    <n v="0.5"/>
    <x v="1"/>
    <n v="43.7"/>
    <n v="21.85"/>
    <n v="21.85"/>
  </r>
  <r>
    <x v="6"/>
    <s v="PORTUGAL"/>
    <s v="BRAVO"/>
    <x v="1"/>
    <s v="NON MERCHANT"/>
    <n v="0.5"/>
    <s v="Equity"/>
    <n v="0.5"/>
    <x v="1"/>
    <n v="16"/>
    <n v="8"/>
    <n v="8"/>
  </r>
  <r>
    <x v="6"/>
    <s v="PORTUGAL"/>
    <s v="CARRECO OUTERIO II"/>
    <x v="1"/>
    <s v="NON MERCHANT"/>
    <n v="0.5"/>
    <s v="Equity"/>
    <n v="0.5"/>
    <x v="1"/>
    <n v="13.8"/>
    <n v="6.9"/>
    <n v="6.9"/>
  </r>
  <r>
    <x v="6"/>
    <s v="PORTUGAL"/>
    <s v="FAFE"/>
    <x v="1"/>
    <s v="NON MERCHANT"/>
    <n v="0.5"/>
    <s v="Equity"/>
    <n v="0.5"/>
    <x v="1"/>
    <n v="106"/>
    <n v="53"/>
    <n v="53"/>
  </r>
  <r>
    <x v="6"/>
    <s v="PORTUGAL"/>
    <s v="MOSQUEIROS II"/>
    <x v="1"/>
    <s v="NON MERCHANT"/>
    <n v="0.5"/>
    <s v="Equity"/>
    <n v="0.5"/>
    <x v="1"/>
    <n v="24.6"/>
    <n v="12.3"/>
    <n v="12.3"/>
  </r>
  <r>
    <x v="6"/>
    <s v="PORTUGAL"/>
    <s v="MOUGEIRAS"/>
    <x v="1"/>
    <s v="NON MERCHANT"/>
    <n v="0.5"/>
    <s v="Equity"/>
    <n v="0.5"/>
    <x v="1"/>
    <n v="8"/>
    <n v="4"/>
    <n v="4"/>
  </r>
  <r>
    <x v="6"/>
    <s v="PORTUGAL"/>
    <s v="MOURISCA"/>
    <x v="1"/>
    <s v="NON MERCHANT"/>
    <n v="0.5"/>
    <s v="Equity"/>
    <n v="0.5"/>
    <x v="1"/>
    <n v="38"/>
    <n v="19"/>
    <n v="19"/>
  </r>
  <r>
    <x v="6"/>
    <s v="PORTUGAL"/>
    <s v="NAVE"/>
    <x v="1"/>
    <s v="NON MERCHANT"/>
    <n v="0.5"/>
    <s v="Equity"/>
    <n v="0.5"/>
    <x v="1"/>
    <n v="38"/>
    <n v="19"/>
    <n v="19"/>
  </r>
  <r>
    <x v="6"/>
    <s v="PORTUGAL"/>
    <s v="PRADOS"/>
    <x v="1"/>
    <s v="NON MERCHANT"/>
    <n v="0.5"/>
    <s v="Equity"/>
    <n v="0.5"/>
    <x v="1"/>
    <n v="39.1"/>
    <n v="19.55"/>
    <n v="19.55"/>
  </r>
  <r>
    <x v="6"/>
    <s v="PORTUGAL"/>
    <s v="SERRA DO RALO"/>
    <x v="1"/>
    <s v="NON MERCHANT"/>
    <n v="0.5"/>
    <s v="Equity"/>
    <n v="0.5"/>
    <x v="1"/>
    <n v="32"/>
    <n v="16"/>
    <n v="16"/>
  </r>
  <r>
    <x v="6"/>
    <s v="PORTUGAL"/>
    <s v="TERRA FRIA"/>
    <x v="1"/>
    <s v="NON MERCHANT"/>
    <n v="0.5"/>
    <s v="Equity"/>
    <n v="0.5"/>
    <x v="1"/>
    <n v="104"/>
    <n v="52"/>
    <n v="52"/>
  </r>
  <r>
    <x v="6"/>
    <s v="PORTUGAL"/>
    <s v="VALE DE ESTRELA"/>
    <x v="1"/>
    <s v="NON MERCHANT"/>
    <n v="0.5"/>
    <s v="Equity"/>
    <n v="0.5"/>
    <x v="1"/>
    <n v="25.3"/>
    <n v="12.65"/>
    <n v="12.65"/>
  </r>
  <r>
    <x v="6"/>
    <s v="ROMANIA"/>
    <s v="BALENI"/>
    <x v="1"/>
    <s v="MERCHANT"/>
    <n v="1"/>
    <s v="Global"/>
    <n v="0.51"/>
    <x v="1"/>
    <n v="50"/>
    <n v="50"/>
    <n v="25.5"/>
  </r>
  <r>
    <x v="6"/>
    <s v="ROMANIA"/>
    <s v="GEMENELE"/>
    <x v="1"/>
    <s v="MERCHANT"/>
    <n v="1"/>
    <s v="Global"/>
    <n v="0.51"/>
    <x v="1"/>
    <n v="47.5"/>
    <n v="47.5"/>
    <n v="24.225000000000001"/>
  </r>
  <r>
    <x v="6"/>
    <s v="SPAIN"/>
    <s v="ALOS"/>
    <x v="5"/>
    <s v="MERCHANT"/>
    <n v="1"/>
    <s v="Global"/>
    <n v="0.7"/>
    <x v="1"/>
    <n v="3.74"/>
    <n v="3.74"/>
    <n v="2.6179999999999999"/>
  </r>
  <r>
    <x v="6"/>
    <s v="SPAIN"/>
    <s v="BOCOS"/>
    <x v="5"/>
    <s v="MERCHANT"/>
    <n v="1"/>
    <s v="Global"/>
    <n v="0.7"/>
    <x v="1"/>
    <n v="1.2210000000000001"/>
    <n v="1.2210000000000001"/>
    <n v="0.85499999999999998"/>
  </r>
  <r>
    <x v="6"/>
    <s v="SPAIN"/>
    <s v="CAMI BELLMUNT, JUNEDAS 1-10"/>
    <x v="3"/>
    <s v="MERCHANT"/>
    <n v="1"/>
    <s v="Global"/>
    <n v="0.69999"/>
    <x v="1"/>
    <n v="1.0780000000000001"/>
    <n v="1.0780000000000001"/>
    <n v="0.755"/>
  </r>
  <r>
    <x v="6"/>
    <s v="SPAIN"/>
    <s v="CATELLAS"/>
    <x v="5"/>
    <s v="MERCHANT"/>
    <n v="1"/>
    <s v="Global"/>
    <n v="0.7"/>
    <x v="1"/>
    <n v="2.0990000000000002"/>
    <n v="2.0990000000000002"/>
    <n v="1.4690000000000001"/>
  </r>
  <r>
    <x v="6"/>
    <s v="SPAIN"/>
    <s v="COFELY SPAIN"/>
    <x v="4"/>
    <s v="NA"/>
    <n v="1"/>
    <s v="Global"/>
    <n v="1"/>
    <x v="1"/>
    <n v="15"/>
    <n v="15"/>
    <n v="15"/>
  </r>
  <r>
    <x v="6"/>
    <s v="SPAIN"/>
    <s v="GELSA"/>
    <x v="5"/>
    <s v="MERCHANT"/>
    <n v="1"/>
    <s v="Global"/>
    <n v="0.7"/>
    <x v="1"/>
    <n v="5.4720000000000004"/>
    <n v="5.4720000000000004"/>
    <n v="3.83"/>
  </r>
  <r>
    <x v="6"/>
    <s v="SPAIN"/>
    <s v="JUNEDA 11"/>
    <x v="3"/>
    <s v="MERCHANT"/>
    <n v="1"/>
    <s v="Global"/>
    <n v="0.69999"/>
    <x v="1"/>
    <n v="9.9000000000000005E-2"/>
    <n v="9.9000000000000005E-2"/>
    <n v="6.9000000000000006E-2"/>
  </r>
  <r>
    <x v="6"/>
    <s v="SPAIN"/>
    <s v="JUNEDA 12"/>
    <x v="3"/>
    <s v="MERCHANT"/>
    <n v="1"/>
    <s v="Global"/>
    <n v="0.69999"/>
    <x v="1"/>
    <n v="9.9000000000000005E-2"/>
    <n v="9.9000000000000005E-2"/>
    <n v="6.9000000000000006E-2"/>
  </r>
  <r>
    <x v="6"/>
    <s v="SPAIN"/>
    <s v="LA FLECHA"/>
    <x v="5"/>
    <s v="MERCHANT"/>
    <n v="1"/>
    <s v="Global"/>
    <n v="0.7"/>
    <x v="1"/>
    <n v="2.3809999999999998"/>
    <n v="2.3809999999999998"/>
    <n v="1.667"/>
  </r>
  <r>
    <x v="6"/>
    <s v="SPAIN"/>
    <s v="LA RIBERA"/>
    <x v="5"/>
    <s v="MERCHANT"/>
    <n v="1"/>
    <s v="Global"/>
    <n v="0.7"/>
    <x v="1"/>
    <n v="2.9460000000000002"/>
    <n v="2.9460000000000002"/>
    <n v="2.0619999999999998"/>
  </r>
  <r>
    <x v="6"/>
    <s v="SPAIN"/>
    <s v="LOGRONO"/>
    <x v="5"/>
    <s v="MERCHANT"/>
    <n v="1"/>
    <s v="Global"/>
    <n v="0.7"/>
    <x v="1"/>
    <n v="2.137"/>
    <n v="2.137"/>
    <n v="1.496"/>
  </r>
  <r>
    <x v="6"/>
    <s v="SPAIN"/>
    <s v="MENDAVIA"/>
    <x v="5"/>
    <s v="MERCHANT"/>
    <n v="1"/>
    <s v="Global"/>
    <n v="0.7"/>
    <x v="1"/>
    <n v="3.1829999999999998"/>
    <n v="3.1829999999999998"/>
    <n v="2.2280000000000002"/>
  </r>
  <r>
    <x v="6"/>
    <s v="SPAIN"/>
    <s v="MENUZA"/>
    <x v="5"/>
    <s v="MERCHANT"/>
    <n v="1"/>
    <s v="Global"/>
    <n v="0.63900000000000001"/>
    <x v="1"/>
    <n v="12.256"/>
    <n v="12.256"/>
    <n v="7.8319999999999999"/>
  </r>
  <r>
    <x v="6"/>
    <s v="SPAIN"/>
    <s v="MONASTERIO"/>
    <x v="5"/>
    <s v="MERCHANT"/>
    <n v="1"/>
    <s v="Global"/>
    <n v="0.7"/>
    <x v="1"/>
    <n v="1.069"/>
    <n v="1.069"/>
    <n v="0.748"/>
  </r>
  <r>
    <x v="6"/>
    <s v="SPAIN"/>
    <s v="OLVERA"/>
    <x v="5"/>
    <s v="MERCHANT"/>
    <n v="1"/>
    <s v="Global"/>
    <n v="0.7"/>
    <x v="1"/>
    <n v="1.931"/>
    <n v="1.931"/>
    <n v="1.3520000000000001"/>
  </r>
  <r>
    <x v="6"/>
    <s v="SPAIN"/>
    <s v="QUINTANA"/>
    <x v="5"/>
    <s v="MERCHANT"/>
    <n v="1"/>
    <s v="Global"/>
    <n v="0.7"/>
    <x v="1"/>
    <n v="1.069"/>
    <n v="1.069"/>
    <n v="0.748"/>
  </r>
  <r>
    <x v="6"/>
    <s v="SPAIN"/>
    <s v="SARDON"/>
    <x v="5"/>
    <s v="MERCHANT"/>
    <n v="1"/>
    <s v="Global"/>
    <n v="0.7"/>
    <x v="1"/>
    <n v="1.069"/>
    <n v="1.069"/>
    <n v="0.748"/>
  </r>
  <r>
    <x v="6"/>
    <s v="SPAIN"/>
    <s v="SASTAGO 1"/>
    <x v="5"/>
    <s v="MERCHANT"/>
    <n v="1"/>
    <s v="Global"/>
    <n v="0.63900000000000001"/>
    <x v="1"/>
    <n v="2.0350000000000001"/>
    <n v="2.0350000000000001"/>
    <n v="1.3"/>
  </r>
  <r>
    <x v="6"/>
    <s v="SPAIN"/>
    <s v="SASTAGO 2"/>
    <x v="5"/>
    <s v="MERCHANT"/>
    <n v="1"/>
    <s v="Global"/>
    <n v="0.63900000000000001"/>
    <x v="1"/>
    <n v="15.308999999999999"/>
    <n v="15.308999999999999"/>
    <n v="9.782"/>
  </r>
  <r>
    <x v="6"/>
    <s v="SPAIN"/>
    <s v="SOLVAY"/>
    <x v="4"/>
    <s v="NA"/>
    <n v="1"/>
    <s v="Global"/>
    <n v="1"/>
    <x v="1"/>
    <n v="21"/>
    <n v="21"/>
    <n v="21"/>
  </r>
  <r>
    <x v="6"/>
    <s v="SPAIN"/>
    <s v="SOSSIS"/>
    <x v="5"/>
    <s v="MERCHANT"/>
    <n v="1"/>
    <s v="Global"/>
    <n v="0.7"/>
    <x v="1"/>
    <n v="2.8620000000000001"/>
    <n v="2.8620000000000001"/>
    <n v="2.0030000000000001"/>
  </r>
  <r>
    <x v="6"/>
    <s v="SPAIN"/>
    <s v="TORO"/>
    <x v="5"/>
    <s v="MERCHANT"/>
    <n v="1"/>
    <s v="Global"/>
    <n v="0.7"/>
    <x v="1"/>
    <n v="3.4350000000000001"/>
    <n v="3.4350000000000001"/>
    <n v="2.4049999999999998"/>
  </r>
  <r>
    <x v="6"/>
    <s v="SPAIN"/>
    <s v="TUDELA"/>
    <x v="5"/>
    <s v="MERCHANT"/>
    <n v="1"/>
    <s v="Global"/>
    <n v="0.7"/>
    <x v="1"/>
    <n v="0.91600000000000004"/>
    <n v="0.91600000000000004"/>
    <n v="0.64100000000000001"/>
  </r>
  <r>
    <x v="6"/>
    <s v="UNITED KINGDOM"/>
    <s v="BARLOCKHART"/>
    <x v="1"/>
    <s v="NON MERCHANT"/>
    <n v="0.5"/>
    <s v="Equity"/>
    <n v="0.5"/>
    <x v="1"/>
    <n v="8.1999999999999993"/>
    <n v="4.0999999999999996"/>
    <n v="4.0999999999999996"/>
  </r>
  <r>
    <x v="6"/>
    <s v="UNITED KINGDOM"/>
    <s v="BLANTYRE"/>
    <x v="1"/>
    <s v="NON MERCHANT"/>
    <n v="0.5"/>
    <s v="Equity"/>
    <n v="0.5"/>
    <x v="1"/>
    <n v="12.3"/>
    <n v="6.15"/>
    <n v="6.15"/>
  </r>
  <r>
    <x v="6"/>
    <s v="UNITED KINGDOM"/>
    <s v="CARSINGTON"/>
    <x v="1"/>
    <s v="NON MERCHANT"/>
    <n v="0.5"/>
    <s v="Equity"/>
    <n v="0.5"/>
    <x v="1"/>
    <n v="8.1999999999999993"/>
    <n v="4.0999999999999996"/>
    <n v="4.0999999999999996"/>
  </r>
  <r>
    <x v="6"/>
    <s v="UNITED KINGDOM"/>
    <s v="CELE"/>
    <x v="4"/>
    <s v="NA"/>
    <n v="1"/>
    <s v="Global"/>
    <n v="1"/>
    <x v="1"/>
    <n v="9.48"/>
    <n v="9.48"/>
    <n v="9.48"/>
  </r>
  <r>
    <x v="6"/>
    <s v="UNITED KINGDOM"/>
    <s v="COFELY DISTRICT ENERGY"/>
    <x v="4"/>
    <s v="NA"/>
    <n v="1"/>
    <s v="Global"/>
    <n v="1"/>
    <x v="1"/>
    <n v="18.54"/>
    <n v="18.54"/>
    <n v="18.54"/>
  </r>
  <r>
    <x v="6"/>
    <s v="UNITED KINGDOM"/>
    <s v="COFELY UK"/>
    <x v="4"/>
    <s v="NA"/>
    <n v="1"/>
    <s v="Global"/>
    <n v="1"/>
    <x v="1"/>
    <n v="11.78"/>
    <n v="11.78"/>
    <n v="11.78"/>
  </r>
  <r>
    <x v="6"/>
    <s v="UNITED KINGDOM"/>
    <s v="CRAIGENGELT"/>
    <x v="1"/>
    <s v="NON MERCHANT"/>
    <n v="0.5"/>
    <s v="Equity"/>
    <n v="0.5"/>
    <x v="1"/>
    <n v="20"/>
    <n v="10"/>
    <n v="10"/>
  </r>
  <r>
    <x v="6"/>
    <s v="UNITED KINGDOM"/>
    <s v="CRIMP"/>
    <x v="1"/>
    <s v="NON MERCHANT"/>
    <n v="0.5"/>
    <s v="Equity"/>
    <n v="0.5"/>
    <x v="1"/>
    <n v="2.4"/>
    <n v="1.2"/>
    <n v="1.2"/>
  </r>
  <r>
    <x v="6"/>
    <s v="UNITED KINGDOM"/>
    <s v="FIRST HYDRO"/>
    <x v="5"/>
    <s v="MERCHANT"/>
    <n v="1"/>
    <s v="Global"/>
    <n v="0.75"/>
    <x v="1"/>
    <n v="2088"/>
    <n v="2088"/>
    <n v="1566"/>
  </r>
  <r>
    <x v="6"/>
    <s v="UNITED KINGDOM"/>
    <s v="FIVE OAK GREEN"/>
    <x v="3"/>
    <s v="NON MERCHANT"/>
    <n v="1"/>
    <s v="Global"/>
    <n v="1"/>
    <x v="1"/>
    <n v="4.9939999999999998"/>
    <n v="4.9939999999999998"/>
    <n v="4.9939999999999998"/>
  </r>
  <r>
    <x v="6"/>
    <s v="UNITED KINGDOM"/>
    <s v="FLIMBY"/>
    <x v="1"/>
    <s v="NON MERCHANT"/>
    <n v="0.5"/>
    <s v="Equity"/>
    <n v="0.5"/>
    <x v="1"/>
    <n v="6.15"/>
    <n v="3.0750000000000002"/>
    <n v="3.0750000000000002"/>
  </r>
  <r>
    <x v="6"/>
    <s v="UNITED KINGDOM"/>
    <s v="HUMBER ENERGY"/>
    <x v="4"/>
    <s v="NA"/>
    <n v="1"/>
    <s v="Global"/>
    <n v="1"/>
    <x v="1"/>
    <n v="13"/>
    <n v="13"/>
    <n v="13"/>
  </r>
  <r>
    <x v="6"/>
    <s v="UNITED KINGDOM"/>
    <s v="HUNTLY"/>
    <x v="1"/>
    <s v="NON MERCHANT"/>
    <n v="0.5"/>
    <s v="Equity"/>
    <n v="0.5"/>
    <x v="0"/>
    <n v="10"/>
    <n v="5"/>
    <n v="5"/>
  </r>
  <r>
    <x v="6"/>
    <s v="UNITED KINGDOM"/>
    <s v="LEICESTER CENTER"/>
    <x v="4"/>
    <s v="NA"/>
    <n v="1"/>
    <s v="Global"/>
    <n v="1"/>
    <x v="1"/>
    <n v="3.2"/>
    <n v="3.2"/>
    <n v="3.2"/>
  </r>
  <r>
    <x v="6"/>
    <s v="UNITED KINGDOM"/>
    <s v="SOBER"/>
    <x v="1"/>
    <s v="NON MERCHANT"/>
    <n v="0.5"/>
    <s v="Equity"/>
    <n v="0.5"/>
    <x v="1"/>
    <n v="12.3"/>
    <n v="6.15"/>
    <n v="6.15"/>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leau croisé dynamique5" cacheId="0" applyNumberFormats="0" applyBorderFormats="0" applyFontFormats="0" applyPatternFormats="0" applyAlignmentFormats="0" applyWidthHeightFormats="1" dataCaption="Values" updatedVersion="5" minRefreshableVersion="3" showCalcMbrs="0" useAutoFormatting="1" itemPrintTitles="1" createdVersion="3" indent="0" outline="1" outlineData="1" multipleFieldFilters="0" rowHeaderCaption="Capacity MW">
  <location ref="B6:E16" firstHeaderRow="1" firstDataRow="2" firstDataCol="1" rowPageCount="2" colPageCount="1"/>
  <pivotFields count="12">
    <pivotField axis="axisRow" showAll="0">
      <items count="9">
        <item x="0"/>
        <item x="1"/>
        <item x="2"/>
        <item x="3"/>
        <item x="4"/>
        <item x="5"/>
        <item x="6"/>
        <item x="7"/>
        <item t="default"/>
      </items>
    </pivotField>
    <pivotField showAll="0"/>
    <pivotField showAll="0"/>
    <pivotField axis="axisPage" showAll="0">
      <items count="9">
        <item x="6"/>
        <item x="0"/>
        <item x="4"/>
        <item x="7"/>
        <item x="2"/>
        <item x="3"/>
        <item x="1"/>
        <item x="5"/>
        <item t="default"/>
      </items>
    </pivotField>
    <pivotField showAll="0"/>
    <pivotField numFmtId="165" showAll="0"/>
    <pivotField showAll="0"/>
    <pivotField numFmtId="9" showAll="0"/>
    <pivotField axis="axisPage" showAll="0">
      <items count="3">
        <item x="0"/>
        <item x="1"/>
        <item t="default"/>
      </items>
    </pivotField>
    <pivotField dataField="1" numFmtId="3" showAll="0"/>
    <pivotField dataField="1" numFmtId="3" showAll="0"/>
    <pivotField dataField="1" numFmtId="3" showAll="0"/>
  </pivotFields>
  <rowFields count="1">
    <field x="0"/>
  </rowFields>
  <rowItems count="9">
    <i>
      <x/>
    </i>
    <i>
      <x v="1"/>
    </i>
    <i>
      <x v="2"/>
    </i>
    <i>
      <x v="3"/>
    </i>
    <i>
      <x v="4"/>
    </i>
    <i>
      <x v="5"/>
    </i>
    <i>
      <x v="6"/>
    </i>
    <i>
      <x v="7"/>
    </i>
    <i t="grand">
      <x/>
    </i>
  </rowItems>
  <colFields count="1">
    <field x="-2"/>
  </colFields>
  <colItems count="3">
    <i>
      <x/>
    </i>
    <i i="1">
      <x v="1"/>
    </i>
    <i i="2">
      <x v="2"/>
    </i>
  </colItems>
  <pageFields count="2">
    <pageField fld="8" item="1" hier="-1"/>
    <pageField fld="3" hier="-1"/>
  </pageFields>
  <dataFields count="3">
    <dataField name="Somme de Capa. MW 100%" fld="9" baseField="0" baseItem="0"/>
    <dataField name="Somme de Capa. MW %conso" fld="10" baseField="0" baseItem="0"/>
    <dataField name="Somme de Capa. MW Net owner." fld="11" baseField="0" baseItem="0"/>
  </dataFields>
  <formats count="5">
    <format dxfId="4">
      <pivotArea outline="0" collapsedLevelsAreSubtotals="1" fieldPosition="0"/>
    </format>
    <format dxfId="3">
      <pivotArea field="-2" type="button" dataOnly="0" labelOnly="1" outline="0" axis="axisCol" fieldPosition="0"/>
    </format>
    <format dxfId="2">
      <pivotArea dataOnly="0" labelOnly="1" outline="0" fieldPosition="0">
        <references count="1">
          <reference field="4294967294" count="1">
            <x v="0"/>
          </reference>
        </references>
      </pivotArea>
    </format>
    <format dxfId="1">
      <pivotArea dataOnly="0" labelOnly="1" outline="0" fieldPosition="0">
        <references count="1">
          <reference field="4294967294" count="1">
            <x v="0"/>
          </reference>
        </references>
      </pivotArea>
    </format>
    <format dxfId="0">
      <pivotArea dataOnly="0" labelOnly="1" outline="0" fieldPosition="0">
        <references count="1">
          <reference field="4294967294" count="2">
            <x v="1"/>
            <x v="2"/>
          </reference>
        </references>
      </pivotArea>
    </format>
  </formats>
  <pivotTableStyleInfo name="PivotStyleLight16" showRowHeaders="1" showColHeaders="1" showRowStripes="0" showColStripes="0" showLastColumn="1"/>
</pivotTableDefinition>
</file>

<file path=xl/pivotTables/pivotTable2.xml><?xml version="1.0" encoding="utf-8"?>
<pivotTableDefinition xmlns="http://schemas.openxmlformats.org/spreadsheetml/2006/main" name="Tableau croisé dynamique8" cacheId="0" applyNumberFormats="0" applyBorderFormats="0" applyFontFormats="0" applyPatternFormats="0" applyAlignmentFormats="0" applyWidthHeightFormats="1" dataCaption="Valeurs" updatedVersion="5" minRefreshableVersion="3" showCalcMbrs="0" useAutoFormatting="1" itemPrintTitles="1" createdVersion="3" indent="0" outline="1" outlineData="1" multipleFieldFilters="0" chartFormat="1" rowHeaderCaption="Capacity MW">
  <location ref="B30:C39" firstHeaderRow="1" firstDataRow="1" firstDataCol="1" rowPageCount="1" colPageCount="1"/>
  <pivotFields count="12">
    <pivotField axis="axisRow" showAll="0">
      <items count="9">
        <item x="0"/>
        <item x="1"/>
        <item x="2"/>
        <item x="3"/>
        <item x="4"/>
        <item x="5"/>
        <item x="6"/>
        <item x="7"/>
        <item t="default"/>
      </items>
    </pivotField>
    <pivotField showAll="0"/>
    <pivotField showAll="0"/>
    <pivotField showAll="0"/>
    <pivotField showAll="0"/>
    <pivotField numFmtId="165" showAll="0"/>
    <pivotField showAll="0"/>
    <pivotField numFmtId="9" showAll="0"/>
    <pivotField axis="axisPage" showAll="0">
      <items count="3">
        <item x="0"/>
        <item x="1"/>
        <item t="default"/>
      </items>
    </pivotField>
    <pivotField dataField="1" numFmtId="3" showAll="0"/>
    <pivotField numFmtId="3" showAll="0"/>
    <pivotField numFmtId="3" showAll="0"/>
  </pivotFields>
  <rowFields count="1">
    <field x="0"/>
  </rowFields>
  <rowItems count="9">
    <i>
      <x/>
    </i>
    <i>
      <x v="1"/>
    </i>
    <i>
      <x v="2"/>
    </i>
    <i>
      <x v="3"/>
    </i>
    <i>
      <x v="4"/>
    </i>
    <i>
      <x v="5"/>
    </i>
    <i>
      <x v="6"/>
    </i>
    <i>
      <x v="7"/>
    </i>
    <i t="grand">
      <x/>
    </i>
  </rowItems>
  <colItems count="1">
    <i/>
  </colItems>
  <pageFields count="1">
    <pageField fld="8" item="1" hier="-1"/>
  </pageFields>
  <dataFields count="1">
    <dataField name="Somme de Capa. MW 100%" fld="9" baseField="0" baseItem="0"/>
  </dataFields>
  <chartFormats count="9">
    <chartFormat chart="0" format="0" series="1">
      <pivotArea type="data" outline="0" fieldPosition="0">
        <references count="1">
          <reference field="4294967294" count="1" selected="0">
            <x v="0"/>
          </reference>
        </references>
      </pivotArea>
    </chartFormat>
    <chartFormat chart="0" format="12">
      <pivotArea type="data" outline="0" fieldPosition="0">
        <references count="2">
          <reference field="4294967294" count="1" selected="0">
            <x v="0"/>
          </reference>
          <reference field="0" count="1" selected="0">
            <x v="2"/>
          </reference>
        </references>
      </pivotArea>
    </chartFormat>
    <chartFormat chart="0" format="13">
      <pivotArea type="data" outline="0" fieldPosition="0">
        <references count="2">
          <reference field="4294967294" count="1" selected="0">
            <x v="0"/>
          </reference>
          <reference field="0" count="1" selected="0">
            <x v="5"/>
          </reference>
        </references>
      </pivotArea>
    </chartFormat>
    <chartFormat chart="0" format="14">
      <pivotArea type="data" outline="0" fieldPosition="0">
        <references count="2">
          <reference field="4294967294" count="1" selected="0">
            <x v="0"/>
          </reference>
          <reference field="0" count="1" selected="0">
            <x v="1"/>
          </reference>
        </references>
      </pivotArea>
    </chartFormat>
    <chartFormat chart="0" format="18">
      <pivotArea type="data" outline="0" fieldPosition="0">
        <references count="2">
          <reference field="4294967294" count="1" selected="0">
            <x v="0"/>
          </reference>
          <reference field="0" count="1" selected="0">
            <x v="6"/>
          </reference>
        </references>
      </pivotArea>
    </chartFormat>
    <chartFormat chart="0" format="19">
      <pivotArea type="data" outline="0" fieldPosition="0">
        <references count="2">
          <reference field="4294967294" count="1" selected="0">
            <x v="0"/>
          </reference>
          <reference field="0" count="1" selected="0">
            <x v="7"/>
          </reference>
        </references>
      </pivotArea>
    </chartFormat>
    <chartFormat chart="0" format="20">
      <pivotArea type="data" outline="0" fieldPosition="0">
        <references count="2">
          <reference field="4294967294" count="1" selected="0">
            <x v="0"/>
          </reference>
          <reference field="0" count="1" selected="0">
            <x v="0"/>
          </reference>
        </references>
      </pivotArea>
    </chartFormat>
    <chartFormat chart="0" format="21">
      <pivotArea type="data" outline="0" fieldPosition="0">
        <references count="2">
          <reference field="4294967294" count="1" selected="0">
            <x v="0"/>
          </reference>
          <reference field="0" count="1" selected="0">
            <x v="3"/>
          </reference>
        </references>
      </pivotArea>
    </chartFormat>
    <chartFormat chart="0" format="22">
      <pivotArea type="data" outline="0" fieldPosition="0">
        <references count="2">
          <reference field="4294967294" count="1" selected="0">
            <x v="0"/>
          </reference>
          <reference field="0" count="1" selected="0">
            <x v="4"/>
          </reference>
        </references>
      </pivotArea>
    </chartFormat>
  </chartFormats>
  <pivotTableStyleInfo name="PivotStyleLight16" showRowHeaders="1" showColHeaders="1" showRowStripes="0" showColStripes="0" showLastColumn="1"/>
</pivotTableDefinition>
</file>

<file path=xl/tables/table1.xml><?xml version="1.0" encoding="utf-8"?>
<table xmlns="http://schemas.openxmlformats.org/spreadsheetml/2006/main" id="3" name="Table14" displayName="Table14" ref="A5:L764" totalsRowShown="0" headerRowDxfId="19" dataDxfId="17" headerRowBorderDxfId="18" headerRowCellStyle="Accent4 11">
  <autoFilter ref="A5:L764"/>
  <tableColumns count="12">
    <tableColumn id="1" name="Segment" dataDxfId="16"/>
    <tableColumn id="3" name="Country" dataDxfId="15"/>
    <tableColumn id="4" name="Plant name" dataDxfId="14"/>
    <tableColumn id="5" name="Fuel" dataDxfId="13"/>
    <tableColumn id="6" name="Contractual position (2)" dataDxfId="12"/>
    <tableColumn id="7" name="% Conso. (3)" dataDxfId="11" dataCellStyle="Pourcentage"/>
    <tableColumn id="8" name="Conso. Method" dataDxfId="10"/>
    <tableColumn id="15" name="% Net Owner. (4)" dataDxfId="9" dataCellStyle="Pourcentage"/>
    <tableColumn id="13" name="Status" dataDxfId="8" dataCellStyle="Pourcentage"/>
    <tableColumn id="10" name="Capa. MW _x000a_100%" dataDxfId="7"/>
    <tableColumn id="11" name="Capa. MW_x000a_%conso" dataDxfId="6"/>
    <tableColumn id="14" name="Capa._x000a_MW Net_x000a_owner." dataDxfId="5"/>
  </tableColumns>
  <tableStyleInfo name="TableStyleMedium9"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pivotTable" Target="../pivotTables/pivotTable2.xml"/><Relationship Id="rId1" Type="http://schemas.openxmlformats.org/officeDocument/2006/relationships/pivotTable" Target="../pivotTables/pivotTable1.xml"/><Relationship Id="rId4"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pageSetUpPr fitToPage="1"/>
  </sheetPr>
  <dimension ref="B2:C45"/>
  <sheetViews>
    <sheetView showGridLines="0" tabSelected="1" view="pageBreakPreview" zoomScale="118" zoomScaleNormal="100" zoomScaleSheetLayoutView="118" zoomScalePageLayoutView="25" workbookViewId="0">
      <selection activeCell="F8" sqref="F8"/>
    </sheetView>
  </sheetViews>
  <sheetFormatPr baseColWidth="10" defaultColWidth="11.42578125" defaultRowHeight="15" x14ac:dyDescent="0.25"/>
  <cols>
    <col min="1" max="1" width="2.5703125" style="18" customWidth="1"/>
    <col min="2" max="2" width="36.140625" style="18" customWidth="1"/>
    <col min="3" max="3" width="71.7109375" style="18" customWidth="1"/>
    <col min="4" max="4" width="2.85546875" style="18" customWidth="1"/>
    <col min="5" max="5" width="6.28515625" style="18" customWidth="1"/>
    <col min="6" max="16384" width="11.42578125" style="18"/>
  </cols>
  <sheetData>
    <row r="2" spans="2:3" x14ac:dyDescent="0.25">
      <c r="C2" s="76"/>
    </row>
    <row r="3" spans="2:3" x14ac:dyDescent="0.25">
      <c r="C3" s="76"/>
    </row>
    <row r="4" spans="2:3" x14ac:dyDescent="0.25">
      <c r="C4" s="76"/>
    </row>
    <row r="5" spans="2:3" x14ac:dyDescent="0.25">
      <c r="C5" s="76"/>
    </row>
    <row r="6" spans="2:3" ht="15.75" customHeight="1" x14ac:dyDescent="0.25">
      <c r="C6" s="76"/>
    </row>
    <row r="7" spans="2:3" x14ac:dyDescent="0.25">
      <c r="C7" s="76"/>
    </row>
    <row r="8" spans="2:3" x14ac:dyDescent="0.25">
      <c r="C8" s="76"/>
    </row>
    <row r="9" spans="2:3" x14ac:dyDescent="0.25">
      <c r="C9" s="76"/>
    </row>
    <row r="10" spans="2:3" x14ac:dyDescent="0.25">
      <c r="C10" s="76"/>
    </row>
    <row r="11" spans="2:3" x14ac:dyDescent="0.25">
      <c r="C11" s="76"/>
    </row>
    <row r="12" spans="2:3" x14ac:dyDescent="0.25">
      <c r="C12" s="76"/>
    </row>
    <row r="13" spans="2:3" x14ac:dyDescent="0.25">
      <c r="C13" s="76"/>
    </row>
    <row r="14" spans="2:3" x14ac:dyDescent="0.25">
      <c r="B14" s="77"/>
      <c r="C14" s="77"/>
    </row>
    <row r="15" spans="2:3" ht="15.75" customHeight="1" x14ac:dyDescent="0.25">
      <c r="B15" s="77"/>
      <c r="C15" s="77"/>
    </row>
    <row r="16" spans="2:3" x14ac:dyDescent="0.25">
      <c r="B16" s="77"/>
      <c r="C16" s="77"/>
    </row>
    <row r="17" spans="2:3" x14ac:dyDescent="0.25">
      <c r="B17" s="77"/>
      <c r="C17" s="77"/>
    </row>
    <row r="18" spans="2:3" x14ac:dyDescent="0.25">
      <c r="B18" s="77"/>
      <c r="C18" s="77"/>
    </row>
    <row r="19" spans="2:3" x14ac:dyDescent="0.25">
      <c r="C19" s="76"/>
    </row>
    <row r="20" spans="2:3" ht="18" x14ac:dyDescent="0.25">
      <c r="B20" s="78"/>
      <c r="C20" s="76"/>
    </row>
    <row r="21" spans="2:3" x14ac:dyDescent="0.25">
      <c r="C21" s="76"/>
    </row>
    <row r="22" spans="2:3" x14ac:dyDescent="0.25">
      <c r="C22" s="76"/>
    </row>
    <row r="23" spans="2:3" x14ac:dyDescent="0.25">
      <c r="C23" s="76"/>
    </row>
    <row r="24" spans="2:3" x14ac:dyDescent="0.25">
      <c r="B24" s="55" t="s">
        <v>655</v>
      </c>
      <c r="C24" s="76"/>
    </row>
    <row r="28" spans="2:3" ht="15.75" x14ac:dyDescent="0.25">
      <c r="B28" s="56" t="s">
        <v>544</v>
      </c>
      <c r="C28" s="56"/>
    </row>
    <row r="29" spans="2:3" ht="16.5" thickBot="1" x14ac:dyDescent="0.3">
      <c r="B29" s="79"/>
      <c r="C29" s="79"/>
    </row>
    <row r="30" spans="2:3" ht="16.5" thickTop="1" thickBot="1" x14ac:dyDescent="0.3">
      <c r="B30" s="214" t="s">
        <v>700</v>
      </c>
      <c r="C30" s="214"/>
    </row>
    <row r="31" spans="2:3" ht="7.5" customHeight="1" thickTop="1" thickBot="1" x14ac:dyDescent="0.3">
      <c r="B31" s="80"/>
      <c r="C31" s="80"/>
    </row>
    <row r="32" spans="2:3" ht="16.5" thickTop="1" thickBot="1" x14ac:dyDescent="0.3">
      <c r="B32" s="215" t="s">
        <v>545</v>
      </c>
      <c r="C32" s="216" t="s">
        <v>974</v>
      </c>
    </row>
    <row r="33" spans="2:3" ht="16.5" thickTop="1" thickBot="1" x14ac:dyDescent="0.3">
      <c r="B33" s="215"/>
      <c r="C33" s="217"/>
    </row>
    <row r="34" spans="2:3" ht="16.5" thickTop="1" thickBot="1" x14ac:dyDescent="0.3">
      <c r="B34" s="215"/>
      <c r="C34" s="216" t="s">
        <v>975</v>
      </c>
    </row>
    <row r="35" spans="2:3" ht="16.5" thickTop="1" thickBot="1" x14ac:dyDescent="0.3">
      <c r="B35" s="215"/>
      <c r="C35" s="217"/>
    </row>
    <row r="36" spans="2:3" ht="16.5" thickTop="1" thickBot="1" x14ac:dyDescent="0.3">
      <c r="B36" s="215"/>
      <c r="C36" s="218" t="s">
        <v>546</v>
      </c>
    </row>
    <row r="37" spans="2:3" ht="16.5" thickTop="1" thickBot="1" x14ac:dyDescent="0.3">
      <c r="B37" s="215"/>
      <c r="C37" s="219"/>
    </row>
    <row r="38" spans="2:3" ht="16.5" thickTop="1" thickBot="1" x14ac:dyDescent="0.3">
      <c r="B38" s="215"/>
      <c r="C38" s="216" t="s">
        <v>547</v>
      </c>
    </row>
    <row r="39" spans="2:3" ht="16.5" thickTop="1" thickBot="1" x14ac:dyDescent="0.3">
      <c r="B39" s="215"/>
      <c r="C39" s="217"/>
    </row>
    <row r="40" spans="2:3" ht="16.5" thickTop="1" thickBot="1" x14ac:dyDescent="0.3">
      <c r="B40" s="215"/>
      <c r="C40" s="218" t="s">
        <v>548</v>
      </c>
    </row>
    <row r="41" spans="2:3" ht="16.5" thickTop="1" thickBot="1" x14ac:dyDescent="0.3">
      <c r="B41" s="215"/>
      <c r="C41" s="219"/>
    </row>
    <row r="42" spans="2:3" ht="7.5" customHeight="1" thickTop="1" thickBot="1" x14ac:dyDescent="0.3">
      <c r="B42" s="80"/>
      <c r="C42" s="80"/>
    </row>
    <row r="43" spans="2:3" ht="7.5" customHeight="1" thickTop="1" thickBot="1" x14ac:dyDescent="0.3">
      <c r="B43" s="80"/>
      <c r="C43" s="80"/>
    </row>
    <row r="44" spans="2:3" ht="16.5" thickTop="1" thickBot="1" x14ac:dyDescent="0.3">
      <c r="B44" s="214" t="s">
        <v>825</v>
      </c>
      <c r="C44" s="214"/>
    </row>
    <row r="45" spans="2:3" ht="7.5" customHeight="1" thickTop="1" x14ac:dyDescent="0.25">
      <c r="B45" s="81"/>
      <c r="C45" s="81"/>
    </row>
  </sheetData>
  <mergeCells count="8">
    <mergeCell ref="B44:C44"/>
    <mergeCell ref="B30:C30"/>
    <mergeCell ref="B32:B41"/>
    <mergeCell ref="C32:C33"/>
    <mergeCell ref="C36:C37"/>
    <mergeCell ref="C38:C39"/>
    <mergeCell ref="C40:C41"/>
    <mergeCell ref="C34:C35"/>
  </mergeCells>
  <hyperlinks>
    <hyperlink ref="B30:C30" location="'1 ENGIE presence'!PPRES" display="ENGIE presence Ú"/>
    <hyperlink ref="C32:C33" location="'2.1 Power plants list'!A1" display="Power generation fleet Ú"/>
    <hyperlink ref="C36:C37" location="'2.3 Nuclear assets in Belgium'!A1" display="Nuclear assets in Belgium Ú"/>
    <hyperlink ref="C38:C39" location="'2.4 Other industrial assets'!A1" display="Other major industrial assets Ú"/>
    <hyperlink ref="C40:C41" location="'2.5 E&amp;P metrics'!A1" display="Exploration &amp; Production Ú"/>
    <hyperlink ref="C34:C35" location="'2.2 Power plants synthesis'!A1" display="Power generation fleet (synthesis) Ú"/>
    <hyperlink ref="B30" location="'1 ENGIE presence'!A1" display="ENGIE presence Ú"/>
    <hyperlink ref="B44:C44" location="'3 Weather sensitivity'!Zone_d_impression" display="Weather sensitivity Ú"/>
  </hyperlinks>
  <printOptions horizontalCentered="1"/>
  <pageMargins left="0.23622047244094491" right="0.23622047244094491" top="0.19685039370078741" bottom="0.19685039370078741" header="0.19685039370078741" footer="0.19685039370078741"/>
  <pageSetup paperSize="11" scale="92" fitToHeight="0" orientation="landscape" r:id="rId1"/>
  <headerFooter differentFirst="1">
    <oddFooter>&amp;C&amp;10Page &amp;P/&amp;N</oddFooter>
  </headerFooter>
  <rowBreaks count="1" manualBreakCount="1">
    <brk id="26" min="1" max="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S70"/>
  <sheetViews>
    <sheetView showGridLines="0" view="pageBreakPreview" zoomScale="50" zoomScaleNormal="70" zoomScaleSheetLayoutView="50" workbookViewId="0">
      <selection activeCell="H13" sqref="H13"/>
    </sheetView>
  </sheetViews>
  <sheetFormatPr baseColWidth="10" defaultColWidth="11.42578125" defaultRowHeight="20.25" x14ac:dyDescent="0.3"/>
  <cols>
    <col min="1" max="1" width="12.7109375" style="32" customWidth="1"/>
    <col min="2" max="2" width="35.42578125" style="33" customWidth="1"/>
    <col min="3" max="3" width="15.85546875" style="1" customWidth="1"/>
    <col min="4" max="4" width="17" style="1" customWidth="1"/>
    <col min="5" max="7" width="15.85546875" style="1" customWidth="1"/>
    <col min="8" max="8" width="25" style="1" customWidth="1"/>
    <col min="9" max="9" width="18" style="1" customWidth="1"/>
    <col min="10" max="10" width="16.85546875" style="1" customWidth="1"/>
    <col min="11" max="11" width="4.28515625" style="1" customWidth="1"/>
    <col min="12" max="12" width="12.28515625" style="1" bestFit="1" customWidth="1"/>
    <col min="13" max="16384" width="11.42578125" style="1"/>
  </cols>
  <sheetData>
    <row r="2" spans="1:16" ht="31.5" customHeight="1" x14ac:dyDescent="0.2">
      <c r="A2" s="222" t="s">
        <v>979</v>
      </c>
      <c r="B2" s="222"/>
      <c r="C2" s="222"/>
      <c r="D2" s="222"/>
      <c r="E2" s="222"/>
      <c r="F2" s="222"/>
      <c r="G2" s="222"/>
      <c r="H2" s="222"/>
      <c r="I2" s="222"/>
      <c r="J2" s="222"/>
    </row>
    <row r="3" spans="1:16" ht="18.75" customHeight="1" x14ac:dyDescent="0.2">
      <c r="A3" s="155" t="s">
        <v>972</v>
      </c>
      <c r="B3" s="96"/>
    </row>
    <row r="4" spans="1:16" s="23" customFormat="1" ht="76.5" customHeight="1" x14ac:dyDescent="0.2">
      <c r="A4" s="223" t="s">
        <v>1060</v>
      </c>
      <c r="B4" s="223"/>
      <c r="C4" s="225" t="s">
        <v>968</v>
      </c>
      <c r="D4" s="225"/>
      <c r="E4" s="225"/>
      <c r="F4" s="225"/>
      <c r="G4" s="225"/>
      <c r="H4" s="182" t="s">
        <v>1074</v>
      </c>
      <c r="I4" s="226" t="s">
        <v>969</v>
      </c>
      <c r="J4" s="226"/>
      <c r="K4" s="34"/>
    </row>
    <row r="5" spans="1:16" s="23" customFormat="1" ht="108.75" customHeight="1" x14ac:dyDescent="0.2">
      <c r="A5" s="224"/>
      <c r="B5" s="224"/>
      <c r="C5" s="184" t="s">
        <v>983</v>
      </c>
      <c r="D5" s="184" t="s">
        <v>281</v>
      </c>
      <c r="E5" s="184" t="s">
        <v>282</v>
      </c>
      <c r="F5" s="184" t="s">
        <v>984</v>
      </c>
      <c r="G5" s="184" t="s">
        <v>985</v>
      </c>
      <c r="H5" s="183" t="s">
        <v>1077</v>
      </c>
      <c r="I5" s="185" t="s">
        <v>283</v>
      </c>
      <c r="J5" s="185" t="s">
        <v>1075</v>
      </c>
      <c r="K5" s="34"/>
      <c r="L5" s="17"/>
      <c r="M5" s="17"/>
      <c r="N5" s="17"/>
    </row>
    <row r="6" spans="1:16" s="8" customFormat="1" ht="51.75" customHeight="1" x14ac:dyDescent="0.2">
      <c r="A6" s="174" t="s">
        <v>3</v>
      </c>
      <c r="B6" s="36" t="s">
        <v>3</v>
      </c>
      <c r="C6" s="194" t="s">
        <v>304</v>
      </c>
      <c r="D6" s="195" t="s">
        <v>304</v>
      </c>
      <c r="E6" s="195" t="s">
        <v>304</v>
      </c>
      <c r="F6" s="195" t="s">
        <v>304</v>
      </c>
      <c r="G6" s="195" t="s">
        <v>304</v>
      </c>
      <c r="H6" s="186" t="s">
        <v>304</v>
      </c>
      <c r="I6" s="88" t="s">
        <v>1061</v>
      </c>
      <c r="J6" s="88" t="s">
        <v>304</v>
      </c>
    </row>
    <row r="7" spans="1:16" s="37" customFormat="1" ht="6.75" customHeight="1" x14ac:dyDescent="0.2">
      <c r="A7" s="93"/>
      <c r="B7" s="93"/>
      <c r="C7" s="85"/>
      <c r="D7" s="86"/>
      <c r="E7" s="86"/>
      <c r="F7" s="86"/>
      <c r="G7" s="86"/>
      <c r="H7" s="86"/>
      <c r="I7" s="86"/>
      <c r="J7" s="86"/>
    </row>
    <row r="8" spans="1:16" s="8" customFormat="1" ht="36.75" customHeight="1" x14ac:dyDescent="0.2">
      <c r="A8" s="220" t="s">
        <v>970</v>
      </c>
      <c r="B8" s="38" t="s">
        <v>12</v>
      </c>
      <c r="C8" s="196" t="s">
        <v>304</v>
      </c>
      <c r="D8" s="197" t="s">
        <v>304</v>
      </c>
      <c r="E8" s="197" t="s">
        <v>304</v>
      </c>
      <c r="F8" s="197" t="s">
        <v>304</v>
      </c>
      <c r="G8" s="197" t="s">
        <v>304</v>
      </c>
      <c r="H8" s="187" t="s">
        <v>304</v>
      </c>
      <c r="I8" s="89"/>
      <c r="J8" s="89" t="s">
        <v>304</v>
      </c>
    </row>
    <row r="9" spans="1:16" s="8" customFormat="1" ht="36.75" customHeight="1" x14ac:dyDescent="0.2">
      <c r="A9" s="220"/>
      <c r="B9" s="38" t="s">
        <v>39</v>
      </c>
      <c r="C9" s="196" t="s">
        <v>304</v>
      </c>
      <c r="D9" s="197" t="s">
        <v>304</v>
      </c>
      <c r="E9" s="197"/>
      <c r="F9" s="197" t="s">
        <v>304</v>
      </c>
      <c r="G9" s="197" t="s">
        <v>304</v>
      </c>
      <c r="H9" s="187" t="s">
        <v>304</v>
      </c>
      <c r="I9" s="164"/>
      <c r="J9" s="164"/>
      <c r="L9" s="175"/>
    </row>
    <row r="10" spans="1:16" s="8" customFormat="1" ht="36.75" customHeight="1" x14ac:dyDescent="0.2">
      <c r="A10" s="220"/>
      <c r="B10" s="36" t="s">
        <v>41</v>
      </c>
      <c r="C10" s="194" t="s">
        <v>304</v>
      </c>
      <c r="D10" s="195" t="s">
        <v>304</v>
      </c>
      <c r="E10" s="195" t="s">
        <v>304</v>
      </c>
      <c r="F10" s="195" t="s">
        <v>304</v>
      </c>
      <c r="G10" s="195" t="s">
        <v>304</v>
      </c>
      <c r="H10" s="188" t="s">
        <v>304</v>
      </c>
      <c r="I10" s="88"/>
      <c r="J10" s="88" t="s">
        <v>304</v>
      </c>
    </row>
    <row r="11" spans="1:16" s="37" customFormat="1" ht="6.75" customHeight="1" x14ac:dyDescent="0.2">
      <c r="A11" s="102"/>
      <c r="B11" s="93"/>
      <c r="C11" s="85"/>
      <c r="D11" s="86"/>
      <c r="E11" s="86"/>
      <c r="F11" s="86"/>
      <c r="G11" s="86"/>
      <c r="H11" s="86"/>
      <c r="I11" s="86"/>
      <c r="J11" s="86"/>
    </row>
    <row r="12" spans="1:16" s="8" customFormat="1" ht="36.75" customHeight="1" x14ac:dyDescent="0.2">
      <c r="A12" s="227" t="s">
        <v>978</v>
      </c>
      <c r="B12" s="38" t="s">
        <v>225</v>
      </c>
      <c r="C12" s="196" t="s">
        <v>304</v>
      </c>
      <c r="D12" s="197" t="s">
        <v>304</v>
      </c>
      <c r="E12" s="197"/>
      <c r="F12" s="197"/>
      <c r="G12" s="197" t="s">
        <v>304</v>
      </c>
      <c r="H12" s="187"/>
      <c r="I12" s="89"/>
      <c r="J12" s="89"/>
    </row>
    <row r="13" spans="1:16" s="8" customFormat="1" ht="36.75" customHeight="1" x14ac:dyDescent="0.2">
      <c r="A13" s="227"/>
      <c r="B13" s="35" t="s">
        <v>292</v>
      </c>
      <c r="C13" s="198" t="s">
        <v>304</v>
      </c>
      <c r="D13" s="199" t="s">
        <v>304</v>
      </c>
      <c r="E13" s="199" t="s">
        <v>304</v>
      </c>
      <c r="F13" s="199"/>
      <c r="G13" s="199" t="s">
        <v>304</v>
      </c>
      <c r="H13" s="189"/>
      <c r="I13" s="87"/>
      <c r="J13" s="87"/>
    </row>
    <row r="14" spans="1:16" s="8" customFormat="1" ht="36.75" customHeight="1" x14ac:dyDescent="0.2">
      <c r="A14" s="227"/>
      <c r="B14" s="35" t="s">
        <v>29</v>
      </c>
      <c r="C14" s="198" t="s">
        <v>304</v>
      </c>
      <c r="D14" s="199" t="s">
        <v>304</v>
      </c>
      <c r="E14" s="199" t="s">
        <v>304</v>
      </c>
      <c r="F14" s="199" t="s">
        <v>304</v>
      </c>
      <c r="G14" s="199" t="s">
        <v>304</v>
      </c>
      <c r="H14" s="189" t="s">
        <v>304</v>
      </c>
      <c r="I14" s="87" t="s">
        <v>298</v>
      </c>
      <c r="J14" s="87" t="s">
        <v>304</v>
      </c>
    </row>
    <row r="15" spans="1:16" s="8" customFormat="1" ht="36.75" customHeight="1" x14ac:dyDescent="0.25">
      <c r="A15" s="227"/>
      <c r="B15" s="35" t="s">
        <v>51</v>
      </c>
      <c r="C15" s="198" t="s">
        <v>304</v>
      </c>
      <c r="D15" s="199" t="s">
        <v>304</v>
      </c>
      <c r="E15" s="199"/>
      <c r="F15" s="199" t="s">
        <v>304</v>
      </c>
      <c r="G15" s="199"/>
      <c r="H15" s="189" t="s">
        <v>304</v>
      </c>
      <c r="I15" s="87"/>
      <c r="J15" s="87"/>
      <c r="P15" s="176"/>
    </row>
    <row r="16" spans="1:16" s="8" customFormat="1" ht="36.75" customHeight="1" x14ac:dyDescent="0.25">
      <c r="A16" s="227"/>
      <c r="B16" s="35" t="s">
        <v>54</v>
      </c>
      <c r="C16" s="198" t="s">
        <v>304</v>
      </c>
      <c r="D16" s="199" t="s">
        <v>304</v>
      </c>
      <c r="E16" s="199"/>
      <c r="F16" s="199"/>
      <c r="G16" s="199"/>
      <c r="H16" s="189"/>
      <c r="I16" s="87" t="s">
        <v>299</v>
      </c>
      <c r="J16" s="87"/>
      <c r="P16" s="176"/>
    </row>
    <row r="17" spans="1:18" s="8" customFormat="1" ht="36.75" customHeight="1" x14ac:dyDescent="0.25">
      <c r="A17" s="227"/>
      <c r="B17" s="35" t="s">
        <v>55</v>
      </c>
      <c r="C17" s="198" t="s">
        <v>304</v>
      </c>
      <c r="D17" s="199" t="s">
        <v>304</v>
      </c>
      <c r="E17" s="199" t="s">
        <v>304</v>
      </c>
      <c r="F17" s="199" t="s">
        <v>304</v>
      </c>
      <c r="G17" s="199" t="s">
        <v>304</v>
      </c>
      <c r="H17" s="189" t="s">
        <v>304</v>
      </c>
      <c r="I17" s="87"/>
      <c r="J17" s="87" t="s">
        <v>304</v>
      </c>
      <c r="P17" s="176"/>
    </row>
    <row r="18" spans="1:18" s="8" customFormat="1" ht="36.75" customHeight="1" x14ac:dyDescent="0.25">
      <c r="A18" s="227"/>
      <c r="B18" s="38" t="s">
        <v>293</v>
      </c>
      <c r="C18" s="196" t="s">
        <v>304</v>
      </c>
      <c r="D18" s="197" t="s">
        <v>304</v>
      </c>
      <c r="E18" s="197"/>
      <c r="F18" s="196" t="s">
        <v>304</v>
      </c>
      <c r="G18" s="197"/>
      <c r="H18" s="187"/>
      <c r="I18" s="89"/>
      <c r="J18" s="89"/>
      <c r="P18" s="176"/>
      <c r="R18" s="176"/>
    </row>
    <row r="19" spans="1:18" s="8" customFormat="1" ht="36.75" customHeight="1" x14ac:dyDescent="0.25">
      <c r="A19" s="227"/>
      <c r="B19" s="35" t="s">
        <v>192</v>
      </c>
      <c r="C19" s="198"/>
      <c r="D19" s="199" t="s">
        <v>304</v>
      </c>
      <c r="E19" s="199" t="s">
        <v>304</v>
      </c>
      <c r="F19" s="199"/>
      <c r="G19" s="199"/>
      <c r="H19" s="189"/>
      <c r="I19" s="90"/>
      <c r="J19" s="90" t="s">
        <v>304</v>
      </c>
      <c r="P19" s="176"/>
      <c r="R19" s="176"/>
    </row>
    <row r="20" spans="1:18" s="8" customFormat="1" ht="36.75" customHeight="1" x14ac:dyDescent="0.25">
      <c r="A20" s="227"/>
      <c r="B20" s="35" t="s">
        <v>65</v>
      </c>
      <c r="C20" s="198" t="s">
        <v>304</v>
      </c>
      <c r="D20" s="199" t="s">
        <v>304</v>
      </c>
      <c r="E20" s="199" t="s">
        <v>304</v>
      </c>
      <c r="F20" s="199" t="s">
        <v>304</v>
      </c>
      <c r="G20" s="199"/>
      <c r="H20" s="189" t="s">
        <v>304</v>
      </c>
      <c r="I20" s="87"/>
      <c r="J20" s="87"/>
      <c r="P20" s="176"/>
      <c r="R20" s="176"/>
    </row>
    <row r="21" spans="1:18" s="8" customFormat="1" ht="36.75" customHeight="1" x14ac:dyDescent="0.25">
      <c r="A21" s="227"/>
      <c r="B21" s="35" t="s">
        <v>67</v>
      </c>
      <c r="C21" s="198" t="s">
        <v>304</v>
      </c>
      <c r="D21" s="199" t="s">
        <v>304</v>
      </c>
      <c r="E21" s="199"/>
      <c r="F21" s="199"/>
      <c r="G21" s="199"/>
      <c r="H21" s="189" t="s">
        <v>304</v>
      </c>
      <c r="I21" s="87"/>
      <c r="J21" s="87"/>
      <c r="R21" s="176"/>
    </row>
    <row r="22" spans="1:18" s="8" customFormat="1" ht="36.75" customHeight="1" x14ac:dyDescent="0.25">
      <c r="A22" s="227"/>
      <c r="B22" s="35" t="s">
        <v>68</v>
      </c>
      <c r="C22" s="198" t="s">
        <v>304</v>
      </c>
      <c r="D22" s="199"/>
      <c r="E22" s="199" t="s">
        <v>304</v>
      </c>
      <c r="F22" s="199" t="s">
        <v>304</v>
      </c>
      <c r="G22" s="199" t="s">
        <v>304</v>
      </c>
      <c r="H22" s="189" t="s">
        <v>304</v>
      </c>
      <c r="I22" s="87" t="s">
        <v>300</v>
      </c>
      <c r="J22" s="87"/>
      <c r="R22" s="176"/>
    </row>
    <row r="23" spans="1:18" s="8" customFormat="1" ht="36.75" customHeight="1" x14ac:dyDescent="0.25">
      <c r="A23" s="227"/>
      <c r="B23" s="35" t="s">
        <v>294</v>
      </c>
      <c r="C23" s="198"/>
      <c r="D23" s="199"/>
      <c r="E23" s="199"/>
      <c r="F23" s="199"/>
      <c r="G23" s="199"/>
      <c r="H23" s="189"/>
      <c r="I23" s="87"/>
      <c r="J23" s="87"/>
      <c r="R23" s="176"/>
    </row>
    <row r="24" spans="1:18" s="8" customFormat="1" ht="36.75" customHeight="1" x14ac:dyDescent="0.25">
      <c r="A24" s="227"/>
      <c r="B24" s="35" t="s">
        <v>272</v>
      </c>
      <c r="C24" s="198" t="s">
        <v>304</v>
      </c>
      <c r="D24" s="199"/>
      <c r="E24" s="199"/>
      <c r="F24" s="199"/>
      <c r="G24" s="199"/>
      <c r="H24" s="189"/>
      <c r="I24" s="87" t="s">
        <v>673</v>
      </c>
      <c r="J24" s="87"/>
      <c r="R24" s="176"/>
    </row>
    <row r="25" spans="1:18" s="8" customFormat="1" ht="36.75" customHeight="1" x14ac:dyDescent="0.25">
      <c r="A25" s="227"/>
      <c r="B25" s="35" t="s">
        <v>48</v>
      </c>
      <c r="C25" s="198" t="s">
        <v>304</v>
      </c>
      <c r="D25" s="199" t="s">
        <v>304</v>
      </c>
      <c r="E25" s="200"/>
      <c r="F25" s="199" t="s">
        <v>304</v>
      </c>
      <c r="G25" s="199" t="s">
        <v>304</v>
      </c>
      <c r="H25" s="189" t="s">
        <v>304</v>
      </c>
      <c r="I25" s="87"/>
      <c r="J25" s="87"/>
      <c r="R25" s="176"/>
    </row>
    <row r="26" spans="1:18" s="8" customFormat="1" ht="36.75" customHeight="1" x14ac:dyDescent="0.25">
      <c r="A26" s="227"/>
      <c r="B26" s="36" t="s">
        <v>296</v>
      </c>
      <c r="C26" s="194" t="s">
        <v>304</v>
      </c>
      <c r="D26" s="195" t="s">
        <v>304</v>
      </c>
      <c r="E26" s="200"/>
      <c r="F26" s="195"/>
      <c r="G26" s="195"/>
      <c r="H26" s="188"/>
      <c r="I26" s="88"/>
      <c r="J26" s="88"/>
      <c r="R26" s="176"/>
    </row>
    <row r="27" spans="1:18" s="8" customFormat="1" ht="36.75" customHeight="1" x14ac:dyDescent="0.25">
      <c r="A27" s="227"/>
      <c r="B27" s="36" t="s">
        <v>266</v>
      </c>
      <c r="C27" s="194" t="s">
        <v>304</v>
      </c>
      <c r="D27" s="195" t="s">
        <v>304</v>
      </c>
      <c r="E27" s="195" t="s">
        <v>304</v>
      </c>
      <c r="F27" s="195" t="s">
        <v>304</v>
      </c>
      <c r="G27" s="195" t="s">
        <v>304</v>
      </c>
      <c r="H27" s="188" t="s">
        <v>304</v>
      </c>
      <c r="I27" s="88" t="s">
        <v>301</v>
      </c>
      <c r="J27" s="88" t="s">
        <v>304</v>
      </c>
      <c r="L27" s="60"/>
      <c r="R27" s="176"/>
    </row>
    <row r="28" spans="1:18" s="37" customFormat="1" ht="6.75" customHeight="1" x14ac:dyDescent="0.2">
      <c r="A28" s="102"/>
      <c r="B28" s="93"/>
      <c r="C28" s="85"/>
      <c r="D28" s="86"/>
      <c r="E28" s="86"/>
      <c r="F28" s="86"/>
      <c r="G28" s="86"/>
      <c r="H28" s="86"/>
      <c r="I28" s="86"/>
      <c r="J28" s="86"/>
    </row>
    <row r="29" spans="1:18" s="8" customFormat="1" ht="36.75" customHeight="1" x14ac:dyDescent="0.25">
      <c r="A29" s="220" t="s">
        <v>1072</v>
      </c>
      <c r="B29" s="38" t="s">
        <v>247</v>
      </c>
      <c r="C29" s="201"/>
      <c r="D29" s="199"/>
      <c r="E29" s="199"/>
      <c r="F29" s="199"/>
      <c r="G29" s="199" t="s">
        <v>304</v>
      </c>
      <c r="H29" s="190"/>
      <c r="I29" s="87" t="s">
        <v>305</v>
      </c>
      <c r="J29" s="87"/>
      <c r="R29" s="176"/>
    </row>
    <row r="30" spans="1:18" s="8" customFormat="1" ht="36.75" customHeight="1" x14ac:dyDescent="0.25">
      <c r="A30" s="220"/>
      <c r="B30" s="165" t="s">
        <v>70</v>
      </c>
      <c r="C30" s="198" t="s">
        <v>304</v>
      </c>
      <c r="D30" s="199" t="s">
        <v>304</v>
      </c>
      <c r="E30" s="199" t="s">
        <v>304</v>
      </c>
      <c r="F30" s="199" t="s">
        <v>304</v>
      </c>
      <c r="G30" s="199"/>
      <c r="H30" s="190" t="s">
        <v>304</v>
      </c>
      <c r="I30" s="87"/>
      <c r="J30" s="87" t="s">
        <v>304</v>
      </c>
      <c r="R30" s="176"/>
    </row>
    <row r="31" spans="1:18" s="8" customFormat="1" ht="45.75" customHeight="1" x14ac:dyDescent="0.25">
      <c r="A31" s="220"/>
      <c r="B31" s="35" t="s">
        <v>72</v>
      </c>
      <c r="C31" s="198" t="s">
        <v>304</v>
      </c>
      <c r="D31" s="199" t="s">
        <v>304</v>
      </c>
      <c r="E31" s="199" t="s">
        <v>304</v>
      </c>
      <c r="F31" s="199" t="s">
        <v>304</v>
      </c>
      <c r="G31" s="199" t="s">
        <v>304</v>
      </c>
      <c r="H31" s="190" t="s">
        <v>304</v>
      </c>
      <c r="I31" s="87" t="s">
        <v>1062</v>
      </c>
      <c r="J31" s="87" t="s">
        <v>304</v>
      </c>
      <c r="R31" s="176"/>
    </row>
    <row r="32" spans="1:18" s="8" customFormat="1" ht="45.75" customHeight="1" x14ac:dyDescent="0.25">
      <c r="A32" s="220"/>
      <c r="B32" s="35" t="s">
        <v>87</v>
      </c>
      <c r="C32" s="198"/>
      <c r="D32" s="199" t="s">
        <v>304</v>
      </c>
      <c r="E32" s="199"/>
      <c r="F32" s="199"/>
      <c r="G32" s="199" t="s">
        <v>304</v>
      </c>
      <c r="H32" s="190" t="s">
        <v>304</v>
      </c>
      <c r="I32" s="87" t="s">
        <v>305</v>
      </c>
      <c r="J32" s="87"/>
      <c r="R32" s="176"/>
    </row>
    <row r="33" spans="1:19" s="8" customFormat="1" ht="45.75" customHeight="1" x14ac:dyDescent="0.25">
      <c r="A33" s="220"/>
      <c r="B33" s="36" t="s">
        <v>79</v>
      </c>
      <c r="C33" s="194"/>
      <c r="D33" s="195"/>
      <c r="E33" s="195" t="s">
        <v>304</v>
      </c>
      <c r="F33" s="195" t="s">
        <v>304</v>
      </c>
      <c r="G33" s="195" t="s">
        <v>304</v>
      </c>
      <c r="H33" s="186" t="s">
        <v>304</v>
      </c>
      <c r="I33" s="88" t="s">
        <v>306</v>
      </c>
      <c r="J33" s="88"/>
      <c r="R33" s="176"/>
    </row>
    <row r="34" spans="1:19" s="37" customFormat="1" ht="6.75" customHeight="1" x14ac:dyDescent="0.2">
      <c r="A34" s="102"/>
      <c r="B34" s="93"/>
      <c r="C34" s="85"/>
      <c r="D34" s="86"/>
      <c r="E34" s="86"/>
      <c r="F34" s="86"/>
      <c r="G34" s="86"/>
      <c r="H34" s="86"/>
      <c r="I34" s="86"/>
      <c r="J34" s="86"/>
    </row>
    <row r="35" spans="1:19" s="8" customFormat="1" ht="36.75" customHeight="1" x14ac:dyDescent="0.25">
      <c r="A35" s="220" t="s">
        <v>84</v>
      </c>
      <c r="B35" s="38" t="s">
        <v>85</v>
      </c>
      <c r="C35" s="196" t="s">
        <v>304</v>
      </c>
      <c r="D35" s="197" t="s">
        <v>304</v>
      </c>
      <c r="E35" s="202"/>
      <c r="F35" s="197"/>
      <c r="G35" s="197"/>
      <c r="H35" s="187" t="s">
        <v>304</v>
      </c>
      <c r="I35" s="89" t="s">
        <v>301</v>
      </c>
      <c r="J35" s="89"/>
      <c r="R35" s="176"/>
    </row>
    <row r="36" spans="1:19" s="8" customFormat="1" ht="36.75" customHeight="1" x14ac:dyDescent="0.25">
      <c r="A36" s="220"/>
      <c r="B36" s="167" t="s">
        <v>90</v>
      </c>
      <c r="C36" s="203"/>
      <c r="D36" s="204"/>
      <c r="E36" s="204"/>
      <c r="F36" s="204"/>
      <c r="G36" s="204"/>
      <c r="H36" s="191" t="s">
        <v>304</v>
      </c>
      <c r="I36" s="168" t="s">
        <v>198</v>
      </c>
      <c r="J36" s="168" t="s">
        <v>304</v>
      </c>
      <c r="R36" s="176"/>
      <c r="S36" s="176"/>
    </row>
    <row r="37" spans="1:19" s="8" customFormat="1" ht="36.75" customHeight="1" x14ac:dyDescent="0.25">
      <c r="A37" s="220"/>
      <c r="B37" s="36" t="s">
        <v>92</v>
      </c>
      <c r="C37" s="194" t="s">
        <v>304</v>
      </c>
      <c r="D37" s="194" t="s">
        <v>304</v>
      </c>
      <c r="E37" s="195"/>
      <c r="F37" s="195" t="s">
        <v>304</v>
      </c>
      <c r="G37" s="195" t="s">
        <v>304</v>
      </c>
      <c r="H37" s="186" t="s">
        <v>304</v>
      </c>
      <c r="I37" s="88" t="s">
        <v>1063</v>
      </c>
      <c r="J37" s="88" t="s">
        <v>304</v>
      </c>
      <c r="R37" s="176"/>
    </row>
    <row r="38" spans="1:19" s="37" customFormat="1" ht="6.75" customHeight="1" x14ac:dyDescent="0.2">
      <c r="A38" s="102"/>
      <c r="B38" s="93"/>
      <c r="C38" s="85"/>
      <c r="D38" s="86"/>
      <c r="E38" s="86"/>
      <c r="F38" s="86"/>
      <c r="G38" s="86"/>
      <c r="H38" s="86"/>
      <c r="I38" s="86"/>
      <c r="J38" s="86"/>
    </row>
    <row r="39" spans="1:19" s="8" customFormat="1" ht="36.75" customHeight="1" x14ac:dyDescent="0.25">
      <c r="A39" s="220" t="s">
        <v>977</v>
      </c>
      <c r="B39" s="38" t="s">
        <v>201</v>
      </c>
      <c r="C39" s="196"/>
      <c r="D39" s="197"/>
      <c r="E39" s="197" t="s">
        <v>304</v>
      </c>
      <c r="F39" s="197"/>
      <c r="G39" s="197"/>
      <c r="H39" s="192"/>
      <c r="I39" s="89"/>
      <c r="J39" s="87" t="s">
        <v>304</v>
      </c>
      <c r="R39" s="176"/>
    </row>
    <row r="40" spans="1:19" s="8" customFormat="1" ht="36.75" customHeight="1" x14ac:dyDescent="0.25">
      <c r="A40" s="220"/>
      <c r="B40" s="35" t="s">
        <v>160</v>
      </c>
      <c r="C40" s="198" t="s">
        <v>304</v>
      </c>
      <c r="D40" s="199" t="s">
        <v>304</v>
      </c>
      <c r="E40" s="199"/>
      <c r="F40" s="199" t="s">
        <v>304</v>
      </c>
      <c r="G40" s="199" t="s">
        <v>304</v>
      </c>
      <c r="H40" s="189" t="s">
        <v>304</v>
      </c>
      <c r="I40" s="90"/>
      <c r="J40" s="87" t="s">
        <v>304</v>
      </c>
      <c r="R40" s="176"/>
    </row>
    <row r="41" spans="1:19" s="8" customFormat="1" ht="36.75" customHeight="1" x14ac:dyDescent="0.25">
      <c r="A41" s="220"/>
      <c r="B41" s="35" t="s">
        <v>199</v>
      </c>
      <c r="C41" s="198"/>
      <c r="D41" s="199"/>
      <c r="E41" s="199"/>
      <c r="F41" s="199"/>
      <c r="G41" s="199"/>
      <c r="H41" s="189"/>
      <c r="I41" s="87"/>
      <c r="J41" s="87" t="s">
        <v>304</v>
      </c>
      <c r="R41" s="176"/>
    </row>
    <row r="42" spans="1:19" s="8" customFormat="1" ht="36.75" customHeight="1" x14ac:dyDescent="0.25">
      <c r="A42" s="220"/>
      <c r="B42" s="35" t="s">
        <v>268</v>
      </c>
      <c r="C42" s="198"/>
      <c r="D42" s="199"/>
      <c r="E42" s="199" t="s">
        <v>304</v>
      </c>
      <c r="F42" s="199"/>
      <c r="G42" s="199"/>
      <c r="H42" s="189" t="s">
        <v>304</v>
      </c>
      <c r="I42" s="90"/>
      <c r="J42" s="90"/>
      <c r="R42" s="176"/>
    </row>
    <row r="43" spans="1:19" ht="36.75" customHeight="1" x14ac:dyDescent="0.2">
      <c r="A43" s="220"/>
      <c r="B43" s="35" t="s">
        <v>142</v>
      </c>
      <c r="C43" s="196" t="s">
        <v>304</v>
      </c>
      <c r="D43" s="199"/>
      <c r="E43" s="200"/>
      <c r="F43" s="199"/>
      <c r="G43" s="199"/>
      <c r="H43" s="189"/>
      <c r="I43" s="90"/>
      <c r="J43" s="90" t="s">
        <v>304</v>
      </c>
    </row>
    <row r="44" spans="1:19" s="8" customFormat="1" ht="36.75" customHeight="1" x14ac:dyDescent="0.2">
      <c r="A44" s="220"/>
      <c r="B44" s="35" t="s">
        <v>200</v>
      </c>
      <c r="C44" s="198"/>
      <c r="D44" s="199"/>
      <c r="E44" s="199" t="s">
        <v>304</v>
      </c>
      <c r="F44" s="199"/>
      <c r="G44" s="199"/>
      <c r="H44" s="189"/>
      <c r="I44" s="90"/>
      <c r="J44" s="90" t="s">
        <v>304</v>
      </c>
    </row>
    <row r="45" spans="1:19" s="8" customFormat="1" ht="36.75" customHeight="1" x14ac:dyDescent="0.2">
      <c r="A45" s="220"/>
      <c r="B45" s="35" t="s">
        <v>303</v>
      </c>
      <c r="C45" s="198" t="s">
        <v>304</v>
      </c>
      <c r="D45" s="199" t="s">
        <v>304</v>
      </c>
      <c r="E45" s="199"/>
      <c r="F45" s="196" t="s">
        <v>304</v>
      </c>
      <c r="G45" s="199"/>
      <c r="H45" s="189"/>
      <c r="I45" s="87"/>
      <c r="J45" s="87"/>
    </row>
    <row r="46" spans="1:19" s="8" customFormat="1" ht="36.75" customHeight="1" x14ac:dyDescent="0.2">
      <c r="A46" s="220"/>
      <c r="B46" s="35" t="s">
        <v>205</v>
      </c>
      <c r="C46" s="198"/>
      <c r="D46" s="199"/>
      <c r="E46" s="199" t="s">
        <v>304</v>
      </c>
      <c r="F46" s="199"/>
      <c r="G46" s="199"/>
      <c r="H46" s="189" t="s">
        <v>304</v>
      </c>
      <c r="I46" s="90"/>
      <c r="J46" s="90" t="s">
        <v>304</v>
      </c>
    </row>
    <row r="47" spans="1:19" s="8" customFormat="1" ht="36.75" customHeight="1" x14ac:dyDescent="0.2">
      <c r="A47" s="220"/>
      <c r="B47" s="35" t="s">
        <v>143</v>
      </c>
      <c r="C47" s="198"/>
      <c r="D47" s="199"/>
      <c r="E47" s="199"/>
      <c r="F47" s="199"/>
      <c r="G47" s="199"/>
      <c r="H47" s="190" t="s">
        <v>304</v>
      </c>
      <c r="I47" s="87"/>
      <c r="J47" s="87" t="s">
        <v>304</v>
      </c>
    </row>
    <row r="48" spans="1:19" s="8" customFormat="1" ht="36.75" customHeight="1" x14ac:dyDescent="0.2">
      <c r="A48" s="220"/>
      <c r="B48" s="35" t="s">
        <v>722</v>
      </c>
      <c r="C48" s="198"/>
      <c r="D48" s="199"/>
      <c r="E48" s="199"/>
      <c r="F48" s="199"/>
      <c r="G48" s="199"/>
      <c r="H48" s="190"/>
      <c r="I48" s="87"/>
      <c r="J48" s="87" t="s">
        <v>304</v>
      </c>
    </row>
    <row r="49" spans="1:12" s="8" customFormat="1" ht="36.75" customHeight="1" x14ac:dyDescent="0.2">
      <c r="A49" s="220"/>
      <c r="B49" s="36" t="s">
        <v>567</v>
      </c>
      <c r="C49" s="194"/>
      <c r="D49" s="195"/>
      <c r="E49" s="195" t="s">
        <v>304</v>
      </c>
      <c r="F49" s="195"/>
      <c r="G49" s="195"/>
      <c r="H49" s="186" t="s">
        <v>304</v>
      </c>
      <c r="I49" s="166"/>
      <c r="J49" s="166"/>
    </row>
    <row r="50" spans="1:12" s="8" customFormat="1" ht="36.75" customHeight="1" x14ac:dyDescent="0.2">
      <c r="A50" s="220"/>
      <c r="B50" s="35" t="s">
        <v>144</v>
      </c>
      <c r="C50" s="198"/>
      <c r="D50" s="199"/>
      <c r="E50" s="199"/>
      <c r="F50" s="199"/>
      <c r="G50" s="199"/>
      <c r="H50" s="189" t="s">
        <v>304</v>
      </c>
      <c r="I50" s="87"/>
      <c r="J50" s="87"/>
    </row>
    <row r="51" spans="1:12" s="8" customFormat="1" ht="36.75" customHeight="1" x14ac:dyDescent="0.2">
      <c r="A51" s="220"/>
      <c r="B51" s="35" t="s">
        <v>321</v>
      </c>
      <c r="C51" s="198"/>
      <c r="D51" s="199"/>
      <c r="E51" s="199"/>
      <c r="F51" s="199"/>
      <c r="G51" s="199"/>
      <c r="H51" s="190"/>
      <c r="I51" s="90"/>
      <c r="J51" s="87" t="s">
        <v>304</v>
      </c>
      <c r="L51" s="175"/>
    </row>
    <row r="52" spans="1:12" s="8" customFormat="1" ht="36.75" customHeight="1" x14ac:dyDescent="0.2">
      <c r="A52" s="220"/>
      <c r="B52" s="35" t="s">
        <v>290</v>
      </c>
      <c r="C52" s="198"/>
      <c r="D52" s="199" t="s">
        <v>304</v>
      </c>
      <c r="E52" s="199"/>
      <c r="F52" s="199"/>
      <c r="G52" s="199"/>
      <c r="H52" s="189"/>
      <c r="I52" s="87"/>
      <c r="J52" s="87" t="s">
        <v>304</v>
      </c>
    </row>
    <row r="53" spans="1:12" s="8" customFormat="1" ht="36.75" customHeight="1" x14ac:dyDescent="0.2">
      <c r="A53" s="220"/>
      <c r="B53" s="35" t="s">
        <v>284</v>
      </c>
      <c r="C53" s="198" t="s">
        <v>304</v>
      </c>
      <c r="D53" s="199" t="s">
        <v>304</v>
      </c>
      <c r="E53" s="199" t="s">
        <v>304</v>
      </c>
      <c r="F53" s="199"/>
      <c r="G53" s="199"/>
      <c r="H53" s="189" t="s">
        <v>304</v>
      </c>
      <c r="I53" s="90"/>
      <c r="J53" s="90"/>
    </row>
    <row r="54" spans="1:12" s="8" customFormat="1" ht="36.75" customHeight="1" x14ac:dyDescent="0.2">
      <c r="A54" s="220"/>
      <c r="B54" s="35" t="s">
        <v>182</v>
      </c>
      <c r="C54" s="198" t="s">
        <v>304</v>
      </c>
      <c r="D54" s="199" t="s">
        <v>304</v>
      </c>
      <c r="E54" s="199"/>
      <c r="F54" s="199"/>
      <c r="G54" s="199"/>
      <c r="H54" s="190"/>
      <c r="I54" s="87"/>
      <c r="J54" s="88"/>
    </row>
    <row r="55" spans="1:12" s="8" customFormat="1" ht="36.75" customHeight="1" x14ac:dyDescent="0.2">
      <c r="A55" s="220"/>
      <c r="B55" s="38" t="s">
        <v>124</v>
      </c>
      <c r="C55" s="196"/>
      <c r="D55" s="197"/>
      <c r="E55" s="197" t="s">
        <v>304</v>
      </c>
      <c r="F55" s="197"/>
      <c r="G55" s="197"/>
      <c r="H55" s="192" t="s">
        <v>304</v>
      </c>
      <c r="I55" s="91"/>
      <c r="J55" s="90"/>
    </row>
    <row r="56" spans="1:12" s="8" customFormat="1" ht="36.75" customHeight="1" x14ac:dyDescent="0.2">
      <c r="A56" s="220"/>
      <c r="B56" s="35" t="s">
        <v>146</v>
      </c>
      <c r="C56" s="198"/>
      <c r="D56" s="199"/>
      <c r="E56" s="199"/>
      <c r="F56" s="199"/>
      <c r="G56" s="199"/>
      <c r="H56" s="190" t="s">
        <v>304</v>
      </c>
      <c r="I56" s="89"/>
      <c r="J56" s="89"/>
    </row>
    <row r="57" spans="1:12" s="8" customFormat="1" ht="36.75" customHeight="1" x14ac:dyDescent="0.2">
      <c r="A57" s="220"/>
      <c r="B57" s="35" t="s">
        <v>594</v>
      </c>
      <c r="C57" s="198"/>
      <c r="D57" s="199" t="s">
        <v>304</v>
      </c>
      <c r="E57" s="199" t="s">
        <v>304</v>
      </c>
      <c r="F57" s="199"/>
      <c r="G57" s="199"/>
      <c r="H57" s="190"/>
      <c r="I57" s="87"/>
      <c r="J57" s="87"/>
    </row>
    <row r="58" spans="1:12" s="8" customFormat="1" ht="36.75" customHeight="1" x14ac:dyDescent="0.2">
      <c r="A58" s="220"/>
      <c r="B58" s="35" t="s">
        <v>130</v>
      </c>
      <c r="C58" s="198" t="s">
        <v>304</v>
      </c>
      <c r="D58" s="199"/>
      <c r="E58" s="199" t="s">
        <v>304</v>
      </c>
      <c r="F58" s="199"/>
      <c r="G58" s="199"/>
      <c r="H58" s="189" t="s">
        <v>304</v>
      </c>
      <c r="I58" s="87"/>
      <c r="J58" s="87"/>
    </row>
    <row r="59" spans="1:12" s="8" customFormat="1" ht="36.75" customHeight="1" x14ac:dyDescent="0.2">
      <c r="A59" s="220"/>
      <c r="B59" s="35" t="s">
        <v>269</v>
      </c>
      <c r="C59" s="198"/>
      <c r="D59" s="199"/>
      <c r="E59" s="199"/>
      <c r="F59" s="199"/>
      <c r="G59" s="199"/>
      <c r="H59" s="189" t="s">
        <v>304</v>
      </c>
      <c r="I59" s="87"/>
      <c r="J59" s="87"/>
    </row>
    <row r="60" spans="1:12" s="8" customFormat="1" ht="36.75" customHeight="1" x14ac:dyDescent="0.2">
      <c r="A60" s="220"/>
      <c r="B60" s="35" t="s">
        <v>148</v>
      </c>
      <c r="C60" s="198" t="s">
        <v>304</v>
      </c>
      <c r="D60" s="199" t="s">
        <v>304</v>
      </c>
      <c r="E60" s="199"/>
      <c r="F60" s="199" t="s">
        <v>304</v>
      </c>
      <c r="G60" s="199"/>
      <c r="H60" s="189" t="s">
        <v>304</v>
      </c>
      <c r="I60" s="87"/>
      <c r="J60" s="87" t="s">
        <v>304</v>
      </c>
    </row>
    <row r="61" spans="1:12" s="8" customFormat="1" ht="36.75" customHeight="1" x14ac:dyDescent="0.2">
      <c r="A61" s="220"/>
      <c r="B61" s="35" t="s">
        <v>297</v>
      </c>
      <c r="C61" s="198"/>
      <c r="D61" s="199"/>
      <c r="E61" s="199" t="s">
        <v>304</v>
      </c>
      <c r="F61" s="199"/>
      <c r="G61" s="199"/>
      <c r="H61" s="189" t="s">
        <v>304</v>
      </c>
      <c r="I61" s="90"/>
      <c r="J61" s="90"/>
    </row>
    <row r="62" spans="1:12" s="8" customFormat="1" ht="36.75" customHeight="1" x14ac:dyDescent="0.2">
      <c r="A62" s="220"/>
      <c r="B62" s="35" t="s">
        <v>271</v>
      </c>
      <c r="C62" s="198" t="s">
        <v>304</v>
      </c>
      <c r="D62" s="199" t="s">
        <v>304</v>
      </c>
      <c r="E62" s="199" t="s">
        <v>304</v>
      </c>
      <c r="F62" s="199" t="s">
        <v>304</v>
      </c>
      <c r="G62" s="199" t="s">
        <v>304</v>
      </c>
      <c r="H62" s="189" t="s">
        <v>304</v>
      </c>
      <c r="I62" s="87" t="s">
        <v>299</v>
      </c>
      <c r="J62" s="87"/>
    </row>
    <row r="63" spans="1:12" s="8" customFormat="1" ht="36.75" customHeight="1" x14ac:dyDescent="0.2">
      <c r="A63" s="220"/>
      <c r="B63" s="35" t="s">
        <v>295</v>
      </c>
      <c r="C63" s="198" t="s">
        <v>304</v>
      </c>
      <c r="D63" s="199"/>
      <c r="E63" s="199"/>
      <c r="F63" s="199"/>
      <c r="G63" s="199"/>
      <c r="H63" s="189"/>
      <c r="I63" s="87"/>
      <c r="J63" s="87"/>
    </row>
    <row r="64" spans="1:12" s="8" customFormat="1" ht="36.75" customHeight="1" x14ac:dyDescent="0.2">
      <c r="A64" s="220"/>
      <c r="B64" s="35" t="s">
        <v>270</v>
      </c>
      <c r="C64" s="198"/>
      <c r="D64" s="199"/>
      <c r="E64" s="199" t="s">
        <v>304</v>
      </c>
      <c r="F64" s="199"/>
      <c r="G64" s="199" t="s">
        <v>304</v>
      </c>
      <c r="H64" s="189" t="s">
        <v>304</v>
      </c>
      <c r="I64" s="87" t="s">
        <v>299</v>
      </c>
      <c r="J64" s="87"/>
    </row>
    <row r="65" spans="1:10" s="8" customFormat="1" ht="36.75" customHeight="1" x14ac:dyDescent="0.2">
      <c r="A65" s="220"/>
      <c r="B65" s="35" t="s">
        <v>302</v>
      </c>
      <c r="C65" s="198" t="s">
        <v>304</v>
      </c>
      <c r="D65" s="199" t="s">
        <v>304</v>
      </c>
      <c r="E65" s="199" t="s">
        <v>304</v>
      </c>
      <c r="F65" s="199"/>
      <c r="G65" s="199"/>
      <c r="H65" s="189" t="s">
        <v>304</v>
      </c>
      <c r="I65" s="87"/>
      <c r="J65" s="87"/>
    </row>
    <row r="66" spans="1:10" s="8" customFormat="1" ht="36.75" customHeight="1" x14ac:dyDescent="0.2">
      <c r="A66" s="220"/>
      <c r="B66" s="35" t="s">
        <v>185</v>
      </c>
      <c r="C66" s="198" t="s">
        <v>304</v>
      </c>
      <c r="D66" s="199"/>
      <c r="E66" s="199"/>
      <c r="F66" s="199"/>
      <c r="G66" s="199"/>
      <c r="H66" s="189"/>
      <c r="I66" s="87"/>
      <c r="J66" s="87"/>
    </row>
    <row r="67" spans="1:10" s="8" customFormat="1" ht="36.75" customHeight="1" x14ac:dyDescent="0.2">
      <c r="A67" s="221"/>
      <c r="B67" s="41" t="s">
        <v>307</v>
      </c>
      <c r="C67" s="205" t="s">
        <v>304</v>
      </c>
      <c r="D67" s="206"/>
      <c r="E67" s="206"/>
      <c r="F67" s="206"/>
      <c r="G67" s="206"/>
      <c r="H67" s="193"/>
      <c r="I67" s="92"/>
      <c r="J67" s="92"/>
    </row>
    <row r="68" spans="1:10" s="37" customFormat="1" ht="6.75" customHeight="1" x14ac:dyDescent="0.2">
      <c r="A68" s="102"/>
      <c r="B68" s="93"/>
      <c r="C68" s="85"/>
      <c r="D68" s="86"/>
      <c r="E68" s="86"/>
      <c r="F68" s="86"/>
      <c r="G68" s="86"/>
      <c r="H68" s="86"/>
      <c r="I68" s="94"/>
      <c r="J68" s="94"/>
    </row>
    <row r="69" spans="1:10" s="8" customFormat="1" x14ac:dyDescent="0.3">
      <c r="A69" s="39"/>
      <c r="B69" s="208" t="s">
        <v>1076</v>
      </c>
      <c r="C69" s="12"/>
      <c r="D69" s="12"/>
      <c r="E69" s="12"/>
      <c r="F69" s="12"/>
      <c r="G69" s="12"/>
      <c r="H69" s="12"/>
      <c r="I69" s="12"/>
      <c r="J69" s="12"/>
    </row>
    <row r="70" spans="1:10" s="8" customFormat="1" x14ac:dyDescent="0.3">
      <c r="A70" s="39"/>
      <c r="B70" s="40"/>
      <c r="C70" s="12"/>
      <c r="D70" s="12"/>
      <c r="E70" s="12"/>
      <c r="F70" s="12"/>
      <c r="G70" s="12"/>
      <c r="H70" s="12"/>
      <c r="I70" s="12"/>
      <c r="J70" s="12"/>
    </row>
  </sheetData>
  <mergeCells count="9">
    <mergeCell ref="A29:A33"/>
    <mergeCell ref="A35:A37"/>
    <mergeCell ref="A39:A67"/>
    <mergeCell ref="A2:J2"/>
    <mergeCell ref="A4:B5"/>
    <mergeCell ref="C4:G4"/>
    <mergeCell ref="I4:J4"/>
    <mergeCell ref="A8:A10"/>
    <mergeCell ref="A12:A27"/>
  </mergeCells>
  <printOptions horizontalCentered="1"/>
  <pageMargins left="0" right="0" top="0" bottom="0" header="0" footer="0"/>
  <pageSetup paperSize="8" scale="75" fitToHeight="3" orientation="portrait" r:id="rId1"/>
  <headerFooter differentFirst="1">
    <oddFooter>&amp;C&amp;10Page &amp;P/&amp;N</oddFooter>
  </headerFooter>
  <rowBreaks count="3" manualBreakCount="3">
    <brk id="28" max="9" man="1"/>
    <brk id="38" max="9" man="1"/>
    <brk id="54" max="9"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L770"/>
  <sheetViews>
    <sheetView showGridLines="0" view="pageBreakPreview" zoomScale="55" zoomScaleNormal="70" zoomScaleSheetLayoutView="55" workbookViewId="0">
      <selection activeCell="K7" sqref="K7:K764"/>
    </sheetView>
  </sheetViews>
  <sheetFormatPr baseColWidth="10" defaultColWidth="9.140625" defaultRowHeight="15" x14ac:dyDescent="0.25"/>
  <cols>
    <col min="1" max="1" width="23.28515625" style="18" customWidth="1"/>
    <col min="2" max="2" width="21.85546875" style="18" customWidth="1"/>
    <col min="3" max="3" width="42.140625" style="18" customWidth="1"/>
    <col min="4" max="4" width="21.5703125" style="18" customWidth="1"/>
    <col min="5" max="5" width="30.28515625" style="18" customWidth="1"/>
    <col min="6" max="6" width="12.5703125" style="18" customWidth="1"/>
    <col min="7" max="7" width="14.28515625" style="18" customWidth="1"/>
    <col min="8" max="8" width="12.28515625" style="18" customWidth="1"/>
    <col min="9" max="9" width="21.42578125" style="18" customWidth="1"/>
    <col min="10" max="12" width="17.85546875" style="18" customWidth="1"/>
    <col min="13" max="16384" width="9.140625" style="18"/>
  </cols>
  <sheetData>
    <row r="2" spans="1:12" ht="33.75" x14ac:dyDescent="0.25">
      <c r="A2" s="228" t="s">
        <v>276</v>
      </c>
      <c r="B2" s="228"/>
      <c r="C2" s="228"/>
      <c r="D2" s="228"/>
      <c r="E2" s="228"/>
      <c r="F2" s="228"/>
      <c r="G2" s="228"/>
      <c r="H2" s="228"/>
      <c r="I2" s="228"/>
      <c r="J2" s="228"/>
      <c r="K2" s="228"/>
      <c r="L2" s="228"/>
    </row>
    <row r="4" spans="1:12" ht="16.5" x14ac:dyDescent="0.25">
      <c r="A4" s="154" t="s">
        <v>972</v>
      </c>
    </row>
    <row r="5" spans="1:12" ht="57" x14ac:dyDescent="0.25">
      <c r="A5" s="149" t="s">
        <v>830</v>
      </c>
      <c r="B5" s="150" t="s">
        <v>0</v>
      </c>
      <c r="C5" s="150" t="s">
        <v>1</v>
      </c>
      <c r="D5" s="149" t="s">
        <v>653</v>
      </c>
      <c r="E5" s="149" t="s">
        <v>826</v>
      </c>
      <c r="F5" s="149" t="s">
        <v>827</v>
      </c>
      <c r="G5" s="149" t="s">
        <v>821</v>
      </c>
      <c r="H5" s="149" t="s">
        <v>828</v>
      </c>
      <c r="I5" s="149" t="s">
        <v>322</v>
      </c>
      <c r="J5" s="149" t="s">
        <v>829</v>
      </c>
      <c r="K5" s="149" t="s">
        <v>822</v>
      </c>
      <c r="L5" s="149" t="s">
        <v>823</v>
      </c>
    </row>
    <row r="6" spans="1:12" x14ac:dyDescent="0.25">
      <c r="A6" s="158" t="s">
        <v>1089</v>
      </c>
      <c r="B6" s="158" t="s">
        <v>629</v>
      </c>
      <c r="C6" s="158" t="s">
        <v>669</v>
      </c>
      <c r="D6" s="158" t="s">
        <v>31</v>
      </c>
      <c r="E6" s="158" t="s">
        <v>659</v>
      </c>
      <c r="F6" s="209">
        <v>0.35</v>
      </c>
      <c r="G6" s="158" t="s">
        <v>7</v>
      </c>
      <c r="H6" s="159">
        <v>0.35</v>
      </c>
      <c r="I6" s="158" t="s">
        <v>674</v>
      </c>
      <c r="J6" s="210">
        <v>1386</v>
      </c>
      <c r="K6" s="210">
        <v>485.1</v>
      </c>
      <c r="L6" s="210">
        <v>485.1</v>
      </c>
    </row>
    <row r="7" spans="1:12" x14ac:dyDescent="0.25">
      <c r="A7" s="158" t="s">
        <v>1089</v>
      </c>
      <c r="B7" s="158" t="s">
        <v>629</v>
      </c>
      <c r="C7" s="158" t="s">
        <v>477</v>
      </c>
      <c r="D7" s="158" t="s">
        <v>5</v>
      </c>
      <c r="E7" s="158" t="s">
        <v>659</v>
      </c>
      <c r="F7" s="209">
        <v>0.5</v>
      </c>
      <c r="G7" s="158" t="s">
        <v>7</v>
      </c>
      <c r="H7" s="159">
        <v>0.5</v>
      </c>
      <c r="I7" s="158" t="s">
        <v>539</v>
      </c>
      <c r="J7" s="213">
        <v>301.3</v>
      </c>
      <c r="K7" s="213">
        <v>150.65</v>
      </c>
      <c r="L7" s="213">
        <v>150.65</v>
      </c>
    </row>
    <row r="8" spans="1:12" x14ac:dyDescent="0.25">
      <c r="A8" s="158" t="s">
        <v>1089</v>
      </c>
      <c r="B8" s="158" t="s">
        <v>634</v>
      </c>
      <c r="C8" s="158" t="s">
        <v>588</v>
      </c>
      <c r="D8" s="158" t="s">
        <v>28</v>
      </c>
      <c r="E8" s="158" t="s">
        <v>659</v>
      </c>
      <c r="F8" s="209">
        <v>0.37330000000000002</v>
      </c>
      <c r="G8" s="158" t="s">
        <v>7</v>
      </c>
      <c r="H8" s="159">
        <v>0.37330000000000002</v>
      </c>
      <c r="I8" s="158" t="s">
        <v>674</v>
      </c>
      <c r="J8" s="213">
        <v>669.928</v>
      </c>
      <c r="K8" s="213">
        <v>250.084</v>
      </c>
      <c r="L8" s="213">
        <v>250.084</v>
      </c>
    </row>
    <row r="9" spans="1:12" x14ac:dyDescent="0.25">
      <c r="A9" s="158" t="s">
        <v>1089</v>
      </c>
      <c r="B9" s="158" t="s">
        <v>634</v>
      </c>
      <c r="C9" s="158" t="s">
        <v>1010</v>
      </c>
      <c r="D9" s="158" t="s">
        <v>732</v>
      </c>
      <c r="E9" s="158" t="s">
        <v>659</v>
      </c>
      <c r="F9" s="209">
        <v>0.48499999999999999</v>
      </c>
      <c r="G9" s="158" t="s">
        <v>7</v>
      </c>
      <c r="H9" s="159">
        <v>0.48499999999999999</v>
      </c>
      <c r="I9" s="158" t="s">
        <v>674</v>
      </c>
      <c r="J9" s="213">
        <v>100</v>
      </c>
      <c r="K9" s="213">
        <v>48.5</v>
      </c>
      <c r="L9" s="213">
        <v>48.5</v>
      </c>
    </row>
    <row r="10" spans="1:12" x14ac:dyDescent="0.25">
      <c r="A10" s="158" t="s">
        <v>1089</v>
      </c>
      <c r="B10" s="158" t="s">
        <v>634</v>
      </c>
      <c r="C10" s="158" t="s">
        <v>589</v>
      </c>
      <c r="D10" s="158" t="s">
        <v>28</v>
      </c>
      <c r="E10" s="158" t="s">
        <v>659</v>
      </c>
      <c r="F10" s="209">
        <v>0.37330000000000002</v>
      </c>
      <c r="G10" s="158" t="s">
        <v>7</v>
      </c>
      <c r="H10" s="159">
        <v>0.37330000000000002</v>
      </c>
      <c r="I10" s="158" t="s">
        <v>539</v>
      </c>
      <c r="J10" s="213">
        <v>334.536</v>
      </c>
      <c r="K10" s="213">
        <v>124.88200000000001</v>
      </c>
      <c r="L10" s="213">
        <v>124.88200000000001</v>
      </c>
    </row>
    <row r="11" spans="1:12" x14ac:dyDescent="0.25">
      <c r="A11" s="158" t="s">
        <v>1089</v>
      </c>
      <c r="B11" s="158" t="s">
        <v>634</v>
      </c>
      <c r="C11" s="158" t="s">
        <v>566</v>
      </c>
      <c r="D11" s="158" t="s">
        <v>5</v>
      </c>
      <c r="E11" s="158" t="s">
        <v>659</v>
      </c>
      <c r="F11" s="209">
        <v>0.43</v>
      </c>
      <c r="G11" s="158" t="s">
        <v>7</v>
      </c>
      <c r="H11" s="159">
        <v>0.43</v>
      </c>
      <c r="I11" s="158" t="s">
        <v>539</v>
      </c>
      <c r="J11" s="213">
        <v>90.81</v>
      </c>
      <c r="K11" s="213">
        <v>39.048000000000002</v>
      </c>
      <c r="L11" s="213">
        <v>39.048000000000002</v>
      </c>
    </row>
    <row r="12" spans="1:12" x14ac:dyDescent="0.25">
      <c r="A12" s="158" t="s">
        <v>1089</v>
      </c>
      <c r="B12" s="158" t="s">
        <v>615</v>
      </c>
      <c r="C12" s="158" t="s">
        <v>166</v>
      </c>
      <c r="D12" s="158" t="s">
        <v>5</v>
      </c>
      <c r="E12" s="158" t="s">
        <v>658</v>
      </c>
      <c r="F12" s="209">
        <v>1</v>
      </c>
      <c r="G12" s="158" t="s">
        <v>4</v>
      </c>
      <c r="H12" s="159">
        <v>0.72</v>
      </c>
      <c r="I12" s="158" t="s">
        <v>539</v>
      </c>
      <c r="J12" s="213">
        <v>46</v>
      </c>
      <c r="K12" s="213">
        <v>46</v>
      </c>
      <c r="L12" s="213">
        <v>33.119999999999997</v>
      </c>
    </row>
    <row r="13" spans="1:12" x14ac:dyDescent="0.25">
      <c r="A13" s="158" t="s">
        <v>1089</v>
      </c>
      <c r="B13" s="158" t="s">
        <v>615</v>
      </c>
      <c r="C13" s="158" t="s">
        <v>161</v>
      </c>
      <c r="D13" s="158" t="s">
        <v>31</v>
      </c>
      <c r="E13" s="158" t="s">
        <v>658</v>
      </c>
      <c r="F13" s="209">
        <v>1</v>
      </c>
      <c r="G13" s="158" t="s">
        <v>4</v>
      </c>
      <c r="H13" s="159">
        <v>0.72</v>
      </c>
      <c r="I13" s="158" t="s">
        <v>539</v>
      </c>
      <c r="J13" s="213">
        <v>1553.8</v>
      </c>
      <c r="K13" s="213">
        <v>1553.8</v>
      </c>
      <c r="L13" s="213">
        <v>1118.7360000000001</v>
      </c>
    </row>
    <row r="14" spans="1:12" x14ac:dyDescent="0.25">
      <c r="A14" s="158" t="s">
        <v>1089</v>
      </c>
      <c r="B14" s="158" t="s">
        <v>615</v>
      </c>
      <c r="C14" s="158" t="s">
        <v>163</v>
      </c>
      <c r="D14" s="158" t="s">
        <v>8</v>
      </c>
      <c r="E14" s="158" t="s">
        <v>659</v>
      </c>
      <c r="F14" s="211">
        <v>1</v>
      </c>
      <c r="G14" s="158" t="s">
        <v>4</v>
      </c>
      <c r="H14" s="179">
        <v>0.49</v>
      </c>
      <c r="I14" s="158" t="s">
        <v>539</v>
      </c>
      <c r="J14" s="213">
        <v>123</v>
      </c>
      <c r="K14" s="213">
        <v>123</v>
      </c>
      <c r="L14" s="213">
        <v>60.27</v>
      </c>
    </row>
    <row r="15" spans="1:12" x14ac:dyDescent="0.25">
      <c r="A15" s="158" t="s">
        <v>1089</v>
      </c>
      <c r="B15" s="158" t="s">
        <v>615</v>
      </c>
      <c r="C15" s="158" t="s">
        <v>162</v>
      </c>
      <c r="D15" s="158" t="s">
        <v>31</v>
      </c>
      <c r="E15" s="158" t="s">
        <v>658</v>
      </c>
      <c r="F15" s="211">
        <v>1</v>
      </c>
      <c r="G15" s="158" t="s">
        <v>4</v>
      </c>
      <c r="H15" s="179">
        <v>0.7</v>
      </c>
      <c r="I15" s="158" t="s">
        <v>539</v>
      </c>
      <c r="J15" s="213">
        <v>953.28200000000004</v>
      </c>
      <c r="K15" s="213">
        <v>953.28200000000004</v>
      </c>
      <c r="L15" s="213">
        <v>667.29700000000003</v>
      </c>
    </row>
    <row r="16" spans="1:12" x14ac:dyDescent="0.25">
      <c r="A16" s="158" t="s">
        <v>1089</v>
      </c>
      <c r="B16" s="158" t="s">
        <v>615</v>
      </c>
      <c r="C16" s="158" t="s">
        <v>164</v>
      </c>
      <c r="D16" s="158" t="s">
        <v>8</v>
      </c>
      <c r="E16" s="158" t="s">
        <v>658</v>
      </c>
      <c r="F16" s="211">
        <v>1</v>
      </c>
      <c r="G16" s="158" t="s">
        <v>4</v>
      </c>
      <c r="H16" s="179">
        <v>0.72</v>
      </c>
      <c r="I16" s="158" t="s">
        <v>539</v>
      </c>
      <c r="J16" s="213">
        <v>479</v>
      </c>
      <c r="K16" s="213">
        <v>479</v>
      </c>
      <c r="L16" s="213">
        <v>344.88</v>
      </c>
    </row>
    <row r="17" spans="1:12" x14ac:dyDescent="0.25">
      <c r="A17" s="158" t="s">
        <v>1089</v>
      </c>
      <c r="B17" s="158" t="s">
        <v>615</v>
      </c>
      <c r="C17" s="158" t="s">
        <v>165</v>
      </c>
      <c r="D17" s="158" t="s">
        <v>8</v>
      </c>
      <c r="E17" s="158" t="s">
        <v>658</v>
      </c>
      <c r="F17" s="211">
        <v>1</v>
      </c>
      <c r="G17" s="158" t="s">
        <v>4</v>
      </c>
      <c r="H17" s="179">
        <v>0.72</v>
      </c>
      <c r="I17" s="158" t="s">
        <v>539</v>
      </c>
      <c r="J17" s="213">
        <v>368</v>
      </c>
      <c r="K17" s="213">
        <v>368</v>
      </c>
      <c r="L17" s="213">
        <v>264.95999999999998</v>
      </c>
    </row>
    <row r="18" spans="1:12" x14ac:dyDescent="0.25">
      <c r="A18" s="158" t="s">
        <v>1089</v>
      </c>
      <c r="B18" s="158" t="s">
        <v>616</v>
      </c>
      <c r="C18" s="158" t="s">
        <v>471</v>
      </c>
      <c r="D18" s="158" t="s">
        <v>31</v>
      </c>
      <c r="E18" s="158" t="s">
        <v>659</v>
      </c>
      <c r="F18" s="211">
        <v>0.40515000000000001</v>
      </c>
      <c r="G18" s="158" t="s">
        <v>7</v>
      </c>
      <c r="H18" s="179">
        <v>0.40515000000000001</v>
      </c>
      <c r="I18" s="158" t="s">
        <v>539</v>
      </c>
      <c r="J18" s="213">
        <v>815</v>
      </c>
      <c r="K18" s="213">
        <v>330.197</v>
      </c>
      <c r="L18" s="213">
        <v>330.197</v>
      </c>
    </row>
    <row r="19" spans="1:12" x14ac:dyDescent="0.25">
      <c r="A19" s="158" t="s">
        <v>1089</v>
      </c>
      <c r="B19" s="158" t="s">
        <v>616</v>
      </c>
      <c r="C19" s="158" t="s">
        <v>684</v>
      </c>
      <c r="D19" s="158" t="s">
        <v>31</v>
      </c>
      <c r="E19" s="158" t="s">
        <v>659</v>
      </c>
      <c r="F19" s="209">
        <v>0.40515000000000001</v>
      </c>
      <c r="G19" s="158" t="s">
        <v>7</v>
      </c>
      <c r="H19" s="159">
        <v>0.40515000000000001</v>
      </c>
      <c r="I19" s="158" t="s">
        <v>539</v>
      </c>
      <c r="J19" s="213">
        <v>1220</v>
      </c>
      <c r="K19" s="213">
        <v>494.28300000000002</v>
      </c>
      <c r="L19" s="213">
        <v>494.28300000000002</v>
      </c>
    </row>
    <row r="20" spans="1:12" x14ac:dyDescent="0.25">
      <c r="A20" s="158" t="s">
        <v>1089</v>
      </c>
      <c r="B20" s="158" t="s">
        <v>831</v>
      </c>
      <c r="C20" s="158" t="s">
        <v>145</v>
      </c>
      <c r="D20" s="158" t="s">
        <v>1081</v>
      </c>
      <c r="E20" s="158" t="s">
        <v>659</v>
      </c>
      <c r="F20" s="209">
        <v>1</v>
      </c>
      <c r="G20" s="158" t="s">
        <v>4</v>
      </c>
      <c r="H20" s="159">
        <v>0.46476000000000001</v>
      </c>
      <c r="I20" s="158" t="s">
        <v>539</v>
      </c>
      <c r="J20" s="213">
        <v>152.1</v>
      </c>
      <c r="K20" s="213">
        <v>152.1</v>
      </c>
      <c r="L20" s="213">
        <v>70.69</v>
      </c>
    </row>
    <row r="21" spans="1:12" x14ac:dyDescent="0.25">
      <c r="A21" s="158" t="s">
        <v>1089</v>
      </c>
      <c r="B21" s="158" t="s">
        <v>617</v>
      </c>
      <c r="C21" s="158" t="s">
        <v>149</v>
      </c>
      <c r="D21" s="158" t="s">
        <v>8</v>
      </c>
      <c r="E21" s="158" t="s">
        <v>658</v>
      </c>
      <c r="F21" s="209">
        <v>0.3</v>
      </c>
      <c r="G21" s="158" t="s">
        <v>7</v>
      </c>
      <c r="H21" s="159">
        <v>0.3</v>
      </c>
      <c r="I21" s="158" t="s">
        <v>539</v>
      </c>
      <c r="J21" s="213">
        <v>2722.8</v>
      </c>
      <c r="K21" s="213">
        <v>816.84</v>
      </c>
      <c r="L21" s="213">
        <v>816.84</v>
      </c>
    </row>
    <row r="22" spans="1:12" x14ac:dyDescent="0.25">
      <c r="A22" s="158" t="s">
        <v>1089</v>
      </c>
      <c r="B22" s="158" t="s">
        <v>617</v>
      </c>
      <c r="C22" s="158" t="s">
        <v>149</v>
      </c>
      <c r="D22" s="158" t="s">
        <v>28</v>
      </c>
      <c r="E22" s="158" t="s">
        <v>658</v>
      </c>
      <c r="F22" s="209">
        <v>0.3</v>
      </c>
      <c r="G22" s="158" t="s">
        <v>7</v>
      </c>
      <c r="H22" s="159">
        <v>0.3</v>
      </c>
      <c r="I22" s="158" t="s">
        <v>539</v>
      </c>
      <c r="J22" s="213">
        <v>478.2</v>
      </c>
      <c r="K22" s="213">
        <v>143.46</v>
      </c>
      <c r="L22" s="213">
        <v>143.46</v>
      </c>
    </row>
    <row r="23" spans="1:12" x14ac:dyDescent="0.25">
      <c r="A23" s="158" t="s">
        <v>1089</v>
      </c>
      <c r="B23" s="158" t="s">
        <v>618</v>
      </c>
      <c r="C23" s="158" t="s">
        <v>158</v>
      </c>
      <c r="D23" s="158" t="s">
        <v>31</v>
      </c>
      <c r="E23" s="158" t="s">
        <v>659</v>
      </c>
      <c r="F23" s="209">
        <v>1</v>
      </c>
      <c r="G23" s="158" t="s">
        <v>4</v>
      </c>
      <c r="H23" s="159">
        <v>0.44921</v>
      </c>
      <c r="I23" s="158" t="s">
        <v>539</v>
      </c>
      <c r="J23" s="213">
        <v>660</v>
      </c>
      <c r="K23" s="213">
        <v>660</v>
      </c>
      <c r="L23" s="213">
        <v>296.47899999999998</v>
      </c>
    </row>
    <row r="24" spans="1:12" x14ac:dyDescent="0.25">
      <c r="A24" s="158" t="s">
        <v>1089</v>
      </c>
      <c r="B24" s="158" t="s">
        <v>618</v>
      </c>
      <c r="C24" s="158" t="s">
        <v>157</v>
      </c>
      <c r="D24" s="158" t="s">
        <v>31</v>
      </c>
      <c r="E24" s="158" t="s">
        <v>659</v>
      </c>
      <c r="F24" s="209">
        <v>1</v>
      </c>
      <c r="G24" s="158" t="s">
        <v>4</v>
      </c>
      <c r="H24" s="159">
        <v>0.69108999999999998</v>
      </c>
      <c r="I24" s="158" t="s">
        <v>539</v>
      </c>
      <c r="J24" s="213">
        <v>85</v>
      </c>
      <c r="K24" s="213">
        <v>85</v>
      </c>
      <c r="L24" s="213">
        <v>58.743000000000002</v>
      </c>
    </row>
    <row r="25" spans="1:12" x14ac:dyDescent="0.25">
      <c r="A25" s="158" t="s">
        <v>1089</v>
      </c>
      <c r="B25" s="158" t="s">
        <v>618</v>
      </c>
      <c r="C25" s="158" t="s">
        <v>151</v>
      </c>
      <c r="D25" s="158" t="s">
        <v>8</v>
      </c>
      <c r="E25" s="158" t="s">
        <v>658</v>
      </c>
      <c r="F25" s="209">
        <v>1</v>
      </c>
      <c r="G25" s="158" t="s">
        <v>4</v>
      </c>
      <c r="H25" s="159">
        <v>0.65654000000000001</v>
      </c>
      <c r="I25" s="158" t="s">
        <v>539</v>
      </c>
      <c r="J25" s="213">
        <v>713</v>
      </c>
      <c r="K25" s="213">
        <v>713</v>
      </c>
      <c r="L25" s="213">
        <v>468.11399999999998</v>
      </c>
    </row>
    <row r="26" spans="1:12" x14ac:dyDescent="0.25">
      <c r="A26" s="158" t="s">
        <v>1089</v>
      </c>
      <c r="B26" s="158" t="s">
        <v>618</v>
      </c>
      <c r="C26" s="158" t="s">
        <v>151</v>
      </c>
      <c r="D26" s="158" t="s">
        <v>732</v>
      </c>
      <c r="E26" s="158" t="s">
        <v>659</v>
      </c>
      <c r="F26" s="209">
        <v>1</v>
      </c>
      <c r="G26" s="158" t="s">
        <v>4</v>
      </c>
      <c r="H26" s="159">
        <v>0.69108999999999998</v>
      </c>
      <c r="I26" s="158" t="s">
        <v>539</v>
      </c>
      <c r="J26" s="213">
        <v>1.55</v>
      </c>
      <c r="K26" s="213">
        <v>1.55</v>
      </c>
      <c r="L26" s="213">
        <v>1.071</v>
      </c>
    </row>
    <row r="27" spans="1:12" x14ac:dyDescent="0.25">
      <c r="A27" s="158" t="s">
        <v>1089</v>
      </c>
      <c r="B27" s="158" t="s">
        <v>618</v>
      </c>
      <c r="C27" s="158" t="s">
        <v>154</v>
      </c>
      <c r="D27" s="158" t="s">
        <v>8</v>
      </c>
      <c r="E27" s="158" t="s">
        <v>663</v>
      </c>
      <c r="F27" s="211">
        <v>1</v>
      </c>
      <c r="G27" s="158" t="s">
        <v>4</v>
      </c>
      <c r="H27" s="179">
        <v>0.69108999999999998</v>
      </c>
      <c r="I27" s="158" t="s">
        <v>539</v>
      </c>
      <c r="J27" s="213">
        <v>281</v>
      </c>
      <c r="K27" s="213">
        <v>281</v>
      </c>
      <c r="L27" s="213">
        <v>194.197</v>
      </c>
    </row>
    <row r="28" spans="1:12" x14ac:dyDescent="0.25">
      <c r="A28" s="158" t="s">
        <v>1089</v>
      </c>
      <c r="B28" s="158" t="s">
        <v>618</v>
      </c>
      <c r="C28" s="158" t="s">
        <v>155</v>
      </c>
      <c r="D28" s="158" t="s">
        <v>8</v>
      </c>
      <c r="E28" s="158" t="s">
        <v>659</v>
      </c>
      <c r="F28" s="211">
        <v>1</v>
      </c>
      <c r="G28" s="158" t="s">
        <v>4</v>
      </c>
      <c r="H28" s="179">
        <v>0.69108999999999998</v>
      </c>
      <c r="I28" s="158" t="s">
        <v>539</v>
      </c>
      <c r="J28" s="213">
        <v>77</v>
      </c>
      <c r="K28" s="213">
        <v>77</v>
      </c>
      <c r="L28" s="213">
        <v>53.213999999999999</v>
      </c>
    </row>
    <row r="29" spans="1:12" x14ac:dyDescent="0.25">
      <c r="A29" s="158" t="s">
        <v>1089</v>
      </c>
      <c r="B29" s="158" t="s">
        <v>618</v>
      </c>
      <c r="C29" s="158" t="s">
        <v>156</v>
      </c>
      <c r="D29" s="158" t="s">
        <v>8</v>
      </c>
      <c r="E29" s="158" t="s">
        <v>659</v>
      </c>
      <c r="F29" s="211">
        <v>1</v>
      </c>
      <c r="G29" s="158" t="s">
        <v>4</v>
      </c>
      <c r="H29" s="179">
        <v>0.69108999999999998</v>
      </c>
      <c r="I29" s="158" t="s">
        <v>539</v>
      </c>
      <c r="J29" s="213">
        <v>342</v>
      </c>
      <c r="K29" s="213">
        <v>342</v>
      </c>
      <c r="L29" s="213">
        <v>236.35300000000001</v>
      </c>
    </row>
    <row r="30" spans="1:12" x14ac:dyDescent="0.25">
      <c r="A30" s="158" t="s">
        <v>1089</v>
      </c>
      <c r="B30" s="158" t="s">
        <v>618</v>
      </c>
      <c r="C30" s="158" t="s">
        <v>152</v>
      </c>
      <c r="D30" s="158" t="s">
        <v>8</v>
      </c>
      <c r="E30" s="158" t="s">
        <v>659</v>
      </c>
      <c r="F30" s="209">
        <v>1</v>
      </c>
      <c r="G30" s="158" t="s">
        <v>4</v>
      </c>
      <c r="H30" s="159">
        <v>0.69108999999999998</v>
      </c>
      <c r="I30" s="158" t="s">
        <v>539</v>
      </c>
      <c r="J30" s="213">
        <v>124</v>
      </c>
      <c r="K30" s="213">
        <v>124</v>
      </c>
      <c r="L30" s="213">
        <v>85.695999999999998</v>
      </c>
    </row>
    <row r="31" spans="1:12" x14ac:dyDescent="0.25">
      <c r="A31" s="158" t="s">
        <v>1089</v>
      </c>
      <c r="B31" s="158" t="s">
        <v>618</v>
      </c>
      <c r="C31" s="158" t="s">
        <v>153</v>
      </c>
      <c r="D31" s="158" t="s">
        <v>8</v>
      </c>
      <c r="E31" s="158" t="s">
        <v>659</v>
      </c>
      <c r="F31" s="209">
        <v>1</v>
      </c>
      <c r="G31" s="158" t="s">
        <v>4</v>
      </c>
      <c r="H31" s="159">
        <v>0.69108999999999998</v>
      </c>
      <c r="I31" s="158" t="s">
        <v>539</v>
      </c>
      <c r="J31" s="213">
        <v>213</v>
      </c>
      <c r="K31" s="213">
        <v>213</v>
      </c>
      <c r="L31" s="213">
        <v>147.202</v>
      </c>
    </row>
    <row r="32" spans="1:12" x14ac:dyDescent="0.25">
      <c r="A32" s="158" t="s">
        <v>1089</v>
      </c>
      <c r="B32" s="158" t="s">
        <v>618</v>
      </c>
      <c r="C32" s="158" t="s">
        <v>159</v>
      </c>
      <c r="D32" s="158" t="s">
        <v>26</v>
      </c>
      <c r="E32" s="158" t="s">
        <v>659</v>
      </c>
      <c r="F32" s="209">
        <v>1</v>
      </c>
      <c r="G32" s="158" t="s">
        <v>4</v>
      </c>
      <c r="H32" s="159">
        <v>0.69108999999999998</v>
      </c>
      <c r="I32" s="158" t="s">
        <v>539</v>
      </c>
      <c r="J32" s="213">
        <v>30</v>
      </c>
      <c r="K32" s="213">
        <v>30</v>
      </c>
      <c r="L32" s="213">
        <v>20.731999999999999</v>
      </c>
    </row>
    <row r="33" spans="1:12" x14ac:dyDescent="0.25">
      <c r="A33" s="158" t="s">
        <v>1089</v>
      </c>
      <c r="B33" s="158" t="s">
        <v>618</v>
      </c>
      <c r="C33" s="158" t="s">
        <v>159</v>
      </c>
      <c r="D33" s="158" t="s">
        <v>31</v>
      </c>
      <c r="E33" s="158" t="s">
        <v>659</v>
      </c>
      <c r="F33" s="209">
        <v>1</v>
      </c>
      <c r="G33" s="158" t="s">
        <v>4</v>
      </c>
      <c r="H33" s="159">
        <v>0.69108999999999998</v>
      </c>
      <c r="I33" s="158" t="s">
        <v>539</v>
      </c>
      <c r="J33" s="213">
        <v>270</v>
      </c>
      <c r="K33" s="213">
        <v>270</v>
      </c>
      <c r="L33" s="213">
        <v>186.596</v>
      </c>
    </row>
    <row r="34" spans="1:12" x14ac:dyDescent="0.25">
      <c r="A34" s="158" t="s">
        <v>1089</v>
      </c>
      <c r="B34" s="158" t="s">
        <v>618</v>
      </c>
      <c r="C34" s="158" t="s">
        <v>562</v>
      </c>
      <c r="D34" s="158" t="s">
        <v>8</v>
      </c>
      <c r="E34" s="158" t="s">
        <v>659</v>
      </c>
      <c r="F34" s="209">
        <v>1</v>
      </c>
      <c r="G34" s="158" t="s">
        <v>4</v>
      </c>
      <c r="H34" s="159">
        <v>0.69108999999999998</v>
      </c>
      <c r="I34" s="158" t="s">
        <v>539</v>
      </c>
      <c r="J34" s="213">
        <v>157.12</v>
      </c>
      <c r="K34" s="213">
        <v>157.12</v>
      </c>
      <c r="L34" s="213">
        <v>108.584</v>
      </c>
    </row>
    <row r="35" spans="1:12" x14ac:dyDescent="0.25">
      <c r="A35" s="158" t="s">
        <v>1089</v>
      </c>
      <c r="B35" s="158" t="s">
        <v>618</v>
      </c>
      <c r="C35" s="158" t="s">
        <v>563</v>
      </c>
      <c r="D35" s="158" t="s">
        <v>8</v>
      </c>
      <c r="E35" s="158" t="s">
        <v>659</v>
      </c>
      <c r="F35" s="209">
        <v>1</v>
      </c>
      <c r="G35" s="158" t="s">
        <v>4</v>
      </c>
      <c r="H35" s="159">
        <v>0.69108999999999998</v>
      </c>
      <c r="I35" s="158" t="s">
        <v>539</v>
      </c>
      <c r="J35" s="213">
        <v>110</v>
      </c>
      <c r="K35" s="213">
        <v>110</v>
      </c>
      <c r="L35" s="213">
        <v>76.02</v>
      </c>
    </row>
    <row r="36" spans="1:12" x14ac:dyDescent="0.25">
      <c r="A36" s="158" t="s">
        <v>1089</v>
      </c>
      <c r="B36" s="158" t="s">
        <v>1008</v>
      </c>
      <c r="C36" s="158" t="s">
        <v>1011</v>
      </c>
      <c r="D36" s="158" t="s">
        <v>8</v>
      </c>
      <c r="E36" s="158" t="s">
        <v>659</v>
      </c>
      <c r="F36" s="209">
        <v>0.49</v>
      </c>
      <c r="G36" s="158" t="s">
        <v>7</v>
      </c>
      <c r="H36" s="159">
        <v>0.49</v>
      </c>
      <c r="I36" s="158" t="s">
        <v>674</v>
      </c>
      <c r="J36" s="213">
        <v>31</v>
      </c>
      <c r="K36" s="213">
        <v>15.19</v>
      </c>
      <c r="L36" s="213">
        <v>15.19</v>
      </c>
    </row>
    <row r="37" spans="1:12" x14ac:dyDescent="0.25">
      <c r="A37" s="158" t="s">
        <v>1089</v>
      </c>
      <c r="B37" s="158" t="s">
        <v>626</v>
      </c>
      <c r="C37" s="158" t="s">
        <v>121</v>
      </c>
      <c r="D37" s="158" t="s">
        <v>8</v>
      </c>
      <c r="E37" s="158" t="s">
        <v>659</v>
      </c>
      <c r="F37" s="209">
        <v>0.45050000000000001</v>
      </c>
      <c r="G37" s="158" t="s">
        <v>7</v>
      </c>
      <c r="H37" s="159">
        <v>0.45050000000000001</v>
      </c>
      <c r="I37" s="158" t="s">
        <v>539</v>
      </c>
      <c r="J37" s="213">
        <v>1234</v>
      </c>
      <c r="K37" s="213">
        <v>555.91800000000001</v>
      </c>
      <c r="L37" s="213">
        <v>555.91800000000001</v>
      </c>
    </row>
    <row r="38" spans="1:12" x14ac:dyDescent="0.25">
      <c r="A38" s="158" t="s">
        <v>1089</v>
      </c>
      <c r="B38" s="158" t="s">
        <v>626</v>
      </c>
      <c r="C38" s="158" t="s">
        <v>122</v>
      </c>
      <c r="D38" s="158" t="s">
        <v>8</v>
      </c>
      <c r="E38" s="158" t="s">
        <v>659</v>
      </c>
      <c r="F38" s="209">
        <v>0.44999</v>
      </c>
      <c r="G38" s="158" t="s">
        <v>7</v>
      </c>
      <c r="H38" s="159">
        <v>0.45</v>
      </c>
      <c r="I38" s="158" t="s">
        <v>539</v>
      </c>
      <c r="J38" s="213">
        <v>954</v>
      </c>
      <c r="K38" s="213">
        <v>429.29</v>
      </c>
      <c r="L38" s="213">
        <v>429.3</v>
      </c>
    </row>
    <row r="39" spans="1:12" x14ac:dyDescent="0.25">
      <c r="A39" s="158" t="s">
        <v>1089</v>
      </c>
      <c r="B39" s="158" t="s">
        <v>626</v>
      </c>
      <c r="C39" s="158" t="s">
        <v>123</v>
      </c>
      <c r="D39" s="158" t="s">
        <v>8</v>
      </c>
      <c r="E39" s="158" t="s">
        <v>659</v>
      </c>
      <c r="F39" s="209">
        <v>0.3</v>
      </c>
      <c r="G39" s="158" t="s">
        <v>7</v>
      </c>
      <c r="H39" s="159">
        <v>0.3</v>
      </c>
      <c r="I39" s="158" t="s">
        <v>539</v>
      </c>
      <c r="J39" s="213">
        <v>928.87699999999995</v>
      </c>
      <c r="K39" s="213">
        <v>278.66300000000001</v>
      </c>
      <c r="L39" s="213">
        <v>278.66300000000001</v>
      </c>
    </row>
    <row r="40" spans="1:12" x14ac:dyDescent="0.25">
      <c r="A40" s="158" t="s">
        <v>1089</v>
      </c>
      <c r="B40" s="158" t="s">
        <v>627</v>
      </c>
      <c r="C40" s="158" t="s">
        <v>585</v>
      </c>
      <c r="D40" s="158" t="s">
        <v>31</v>
      </c>
      <c r="E40" s="158" t="s">
        <v>658</v>
      </c>
      <c r="F40" s="209">
        <v>1</v>
      </c>
      <c r="G40" s="158" t="s">
        <v>4</v>
      </c>
      <c r="H40" s="159">
        <v>0.88232999999999995</v>
      </c>
      <c r="I40" s="158" t="s">
        <v>539</v>
      </c>
      <c r="J40" s="213">
        <v>269.16000000000003</v>
      </c>
      <c r="K40" s="213">
        <v>269.16000000000003</v>
      </c>
      <c r="L40" s="213">
        <v>237.488</v>
      </c>
    </row>
    <row r="41" spans="1:12" x14ac:dyDescent="0.25">
      <c r="A41" s="158" t="s">
        <v>1089</v>
      </c>
      <c r="B41" s="158" t="s">
        <v>627</v>
      </c>
      <c r="C41" s="158" t="s">
        <v>586</v>
      </c>
      <c r="D41" s="158" t="s">
        <v>31</v>
      </c>
      <c r="E41" s="158" t="s">
        <v>658</v>
      </c>
      <c r="F41" s="209">
        <v>1</v>
      </c>
      <c r="G41" s="158" t="s">
        <v>4</v>
      </c>
      <c r="H41" s="159">
        <v>0.88232999999999995</v>
      </c>
      <c r="I41" s="158" t="s">
        <v>674</v>
      </c>
      <c r="J41" s="213">
        <v>638</v>
      </c>
      <c r="K41" s="213">
        <v>638</v>
      </c>
      <c r="L41" s="213">
        <v>562.92600000000004</v>
      </c>
    </row>
    <row r="42" spans="1:12" x14ac:dyDescent="0.25">
      <c r="A42" s="158" t="s">
        <v>1089</v>
      </c>
      <c r="B42" s="158" t="s">
        <v>628</v>
      </c>
      <c r="C42" s="158" t="s">
        <v>587</v>
      </c>
      <c r="D42" s="158" t="s">
        <v>8</v>
      </c>
      <c r="E42" s="158" t="s">
        <v>659</v>
      </c>
      <c r="F42" s="209">
        <v>0.17499999999999999</v>
      </c>
      <c r="G42" s="158" t="s">
        <v>7</v>
      </c>
      <c r="H42" s="159">
        <v>0.17499999999999999</v>
      </c>
      <c r="I42" s="158" t="s">
        <v>539</v>
      </c>
      <c r="J42" s="213">
        <v>668.37300000000005</v>
      </c>
      <c r="K42" s="213">
        <v>116.965</v>
      </c>
      <c r="L42" s="213">
        <v>116.965</v>
      </c>
    </row>
    <row r="43" spans="1:12" x14ac:dyDescent="0.25">
      <c r="A43" s="158" t="s">
        <v>1089</v>
      </c>
      <c r="B43" s="158" t="s">
        <v>628</v>
      </c>
      <c r="C43" s="158" t="s">
        <v>587</v>
      </c>
      <c r="D43" s="158" t="s">
        <v>8</v>
      </c>
      <c r="E43" s="158" t="s">
        <v>659</v>
      </c>
      <c r="F43" s="209">
        <v>0.17499999999999999</v>
      </c>
      <c r="G43" s="158" t="s">
        <v>7</v>
      </c>
      <c r="H43" s="159">
        <v>0.17499999999999999</v>
      </c>
      <c r="I43" s="158" t="s">
        <v>674</v>
      </c>
      <c r="J43" s="213">
        <v>881.62699999999995</v>
      </c>
      <c r="K43" s="213">
        <v>154.285</v>
      </c>
      <c r="L43" s="213">
        <v>154.285</v>
      </c>
    </row>
    <row r="44" spans="1:12" x14ac:dyDescent="0.25">
      <c r="A44" s="158" t="s">
        <v>1089</v>
      </c>
      <c r="B44" s="158" t="s">
        <v>630</v>
      </c>
      <c r="C44" s="158" t="s">
        <v>128</v>
      </c>
      <c r="D44" s="158" t="s">
        <v>8</v>
      </c>
      <c r="E44" s="158" t="s">
        <v>659</v>
      </c>
      <c r="F44" s="209">
        <v>1</v>
      </c>
      <c r="G44" s="158" t="s">
        <v>4</v>
      </c>
      <c r="H44" s="159">
        <v>0.65</v>
      </c>
      <c r="I44" s="158" t="s">
        <v>539</v>
      </c>
      <c r="J44" s="213">
        <v>277</v>
      </c>
      <c r="K44" s="213">
        <v>277</v>
      </c>
      <c r="L44" s="213">
        <v>180.05</v>
      </c>
    </row>
    <row r="45" spans="1:12" x14ac:dyDescent="0.25">
      <c r="A45" s="158" t="s">
        <v>1089</v>
      </c>
      <c r="B45" s="158" t="s">
        <v>630</v>
      </c>
      <c r="C45" s="158" t="s">
        <v>125</v>
      </c>
      <c r="D45" s="158" t="s">
        <v>8</v>
      </c>
      <c r="E45" s="158" t="s">
        <v>659</v>
      </c>
      <c r="F45" s="209">
        <v>0.30875000000000002</v>
      </c>
      <c r="G45" s="158" t="s">
        <v>7</v>
      </c>
      <c r="H45" s="159">
        <v>0.30869999999999997</v>
      </c>
      <c r="I45" s="158" t="s">
        <v>539</v>
      </c>
      <c r="J45" s="213">
        <v>664.99900000000002</v>
      </c>
      <c r="K45" s="213">
        <v>205.31899999999999</v>
      </c>
      <c r="L45" s="213">
        <v>205.285</v>
      </c>
    </row>
    <row r="46" spans="1:12" x14ac:dyDescent="0.25">
      <c r="A46" s="158" t="s">
        <v>1089</v>
      </c>
      <c r="B46" s="158" t="s">
        <v>630</v>
      </c>
      <c r="C46" s="158" t="s">
        <v>126</v>
      </c>
      <c r="D46" s="158" t="s">
        <v>8</v>
      </c>
      <c r="E46" s="158" t="s">
        <v>659</v>
      </c>
      <c r="F46" s="209">
        <v>0.30875000000000002</v>
      </c>
      <c r="G46" s="158" t="s">
        <v>7</v>
      </c>
      <c r="H46" s="159">
        <v>0.30869999999999997</v>
      </c>
      <c r="I46" s="158" t="s">
        <v>539</v>
      </c>
      <c r="J46" s="213">
        <v>678</v>
      </c>
      <c r="K46" s="213">
        <v>209.333</v>
      </c>
      <c r="L46" s="213">
        <v>209.29900000000001</v>
      </c>
    </row>
    <row r="47" spans="1:12" x14ac:dyDescent="0.25">
      <c r="A47" s="158" t="s">
        <v>1089</v>
      </c>
      <c r="B47" s="158" t="s">
        <v>630</v>
      </c>
      <c r="C47" s="158" t="s">
        <v>127</v>
      </c>
      <c r="D47" s="158" t="s">
        <v>8</v>
      </c>
      <c r="E47" s="158" t="s">
        <v>659</v>
      </c>
      <c r="F47" s="209">
        <v>0.29899999999999999</v>
      </c>
      <c r="G47" s="158" t="s">
        <v>7</v>
      </c>
      <c r="H47" s="159">
        <v>0.29899999999999999</v>
      </c>
      <c r="I47" s="158" t="s">
        <v>539</v>
      </c>
      <c r="J47" s="213">
        <v>744</v>
      </c>
      <c r="K47" s="213">
        <v>222.45599999999999</v>
      </c>
      <c r="L47" s="213">
        <v>222.45599999999999</v>
      </c>
    </row>
    <row r="48" spans="1:12" x14ac:dyDescent="0.25">
      <c r="A48" s="158" t="s">
        <v>1089</v>
      </c>
      <c r="B48" s="158" t="s">
        <v>630</v>
      </c>
      <c r="C48" s="158" t="s">
        <v>129</v>
      </c>
      <c r="D48" s="158" t="s">
        <v>8</v>
      </c>
      <c r="E48" s="158" t="s">
        <v>659</v>
      </c>
      <c r="F48" s="209">
        <v>0.35</v>
      </c>
      <c r="G48" s="158" t="s">
        <v>7</v>
      </c>
      <c r="H48" s="159">
        <v>0.35</v>
      </c>
      <c r="I48" s="158" t="s">
        <v>539</v>
      </c>
      <c r="J48" s="213">
        <v>585</v>
      </c>
      <c r="K48" s="213">
        <v>204.75</v>
      </c>
      <c r="L48" s="213">
        <v>204.75</v>
      </c>
    </row>
    <row r="49" spans="1:12" x14ac:dyDescent="0.25">
      <c r="A49" s="158" t="s">
        <v>1089</v>
      </c>
      <c r="B49" s="158" t="s">
        <v>630</v>
      </c>
      <c r="C49" s="158" t="s">
        <v>478</v>
      </c>
      <c r="D49" s="158" t="s">
        <v>8</v>
      </c>
      <c r="E49" s="158" t="s">
        <v>659</v>
      </c>
      <c r="F49" s="209">
        <v>0.29899999999999999</v>
      </c>
      <c r="G49" s="158" t="s">
        <v>7</v>
      </c>
      <c r="H49" s="159">
        <v>0.29899999999999999</v>
      </c>
      <c r="I49" s="158" t="s">
        <v>539</v>
      </c>
      <c r="J49" s="213">
        <v>744</v>
      </c>
      <c r="K49" s="213">
        <v>222.45599999999999</v>
      </c>
      <c r="L49" s="213">
        <v>222.45599999999999</v>
      </c>
    </row>
    <row r="50" spans="1:12" x14ac:dyDescent="0.25">
      <c r="A50" s="158" t="s">
        <v>1089</v>
      </c>
      <c r="B50" s="158" t="s">
        <v>631</v>
      </c>
      <c r="C50" s="158" t="s">
        <v>472</v>
      </c>
      <c r="D50" s="158" t="s">
        <v>8</v>
      </c>
      <c r="E50" s="158" t="s">
        <v>659</v>
      </c>
      <c r="F50" s="209">
        <v>1</v>
      </c>
      <c r="G50" s="158" t="s">
        <v>4</v>
      </c>
      <c r="H50" s="159">
        <v>1</v>
      </c>
      <c r="I50" s="158" t="s">
        <v>539</v>
      </c>
      <c r="J50" s="213">
        <v>551.29999999999995</v>
      </c>
      <c r="K50" s="213">
        <v>551.29999999999995</v>
      </c>
      <c r="L50" s="213">
        <v>551.29999999999995</v>
      </c>
    </row>
    <row r="51" spans="1:12" x14ac:dyDescent="0.25">
      <c r="A51" s="158" t="s">
        <v>1089</v>
      </c>
      <c r="B51" s="158" t="s">
        <v>631</v>
      </c>
      <c r="C51" s="158" t="s">
        <v>147</v>
      </c>
      <c r="D51" s="158" t="s">
        <v>8</v>
      </c>
      <c r="E51" s="158" t="s">
        <v>659</v>
      </c>
      <c r="F51" s="209">
        <v>1</v>
      </c>
      <c r="G51" s="158" t="s">
        <v>4</v>
      </c>
      <c r="H51" s="159">
        <v>1</v>
      </c>
      <c r="I51" s="158" t="s">
        <v>539</v>
      </c>
      <c r="J51" s="213">
        <v>380.75</v>
      </c>
      <c r="K51" s="213">
        <v>380.75</v>
      </c>
      <c r="L51" s="213">
        <v>380.75</v>
      </c>
    </row>
    <row r="52" spans="1:12" x14ac:dyDescent="0.25">
      <c r="A52" s="158" t="s">
        <v>1089</v>
      </c>
      <c r="B52" s="158" t="s">
        <v>632</v>
      </c>
      <c r="C52" s="158" t="s">
        <v>131</v>
      </c>
      <c r="D52" s="158" t="s">
        <v>8</v>
      </c>
      <c r="E52" s="158" t="s">
        <v>659</v>
      </c>
      <c r="F52" s="209">
        <v>0.4</v>
      </c>
      <c r="G52" s="158" t="s">
        <v>7</v>
      </c>
      <c r="H52" s="159">
        <v>0.4</v>
      </c>
      <c r="I52" s="158" t="s">
        <v>539</v>
      </c>
      <c r="J52" s="213">
        <v>1025</v>
      </c>
      <c r="K52" s="213">
        <v>410</v>
      </c>
      <c r="L52" s="213">
        <v>410</v>
      </c>
    </row>
    <row r="53" spans="1:12" x14ac:dyDescent="0.25">
      <c r="A53" s="158" t="s">
        <v>1089</v>
      </c>
      <c r="B53" s="158" t="s">
        <v>632</v>
      </c>
      <c r="C53" s="158" t="s">
        <v>132</v>
      </c>
      <c r="D53" s="158" t="s">
        <v>8</v>
      </c>
      <c r="E53" s="158" t="s">
        <v>659</v>
      </c>
      <c r="F53" s="209">
        <v>0.2</v>
      </c>
      <c r="G53" s="158" t="s">
        <v>7</v>
      </c>
      <c r="H53" s="159">
        <v>0.2</v>
      </c>
      <c r="I53" s="158" t="s">
        <v>539</v>
      </c>
      <c r="J53" s="213">
        <v>2730</v>
      </c>
      <c r="K53" s="213">
        <v>546</v>
      </c>
      <c r="L53" s="213">
        <v>546</v>
      </c>
    </row>
    <row r="54" spans="1:12" x14ac:dyDescent="0.25">
      <c r="A54" s="158" t="s">
        <v>1089</v>
      </c>
      <c r="B54" s="158" t="s">
        <v>633</v>
      </c>
      <c r="C54" s="158" t="s">
        <v>133</v>
      </c>
      <c r="D54" s="158" t="s">
        <v>8</v>
      </c>
      <c r="E54" s="158" t="s">
        <v>659</v>
      </c>
      <c r="F54" s="209">
        <v>0.6</v>
      </c>
      <c r="G54" s="158" t="s">
        <v>7</v>
      </c>
      <c r="H54" s="159">
        <v>0.6</v>
      </c>
      <c r="I54" s="158" t="s">
        <v>539</v>
      </c>
      <c r="J54" s="213">
        <v>483.9</v>
      </c>
      <c r="K54" s="213">
        <v>290.33999999999997</v>
      </c>
      <c r="L54" s="213">
        <v>290.33999999999997</v>
      </c>
    </row>
    <row r="55" spans="1:12" x14ac:dyDescent="0.25">
      <c r="A55" s="158" t="s">
        <v>1089</v>
      </c>
      <c r="B55" s="158" t="s">
        <v>633</v>
      </c>
      <c r="C55" s="158" t="s">
        <v>134</v>
      </c>
      <c r="D55" s="158" t="s">
        <v>8</v>
      </c>
      <c r="E55" s="158" t="s">
        <v>659</v>
      </c>
      <c r="F55" s="209">
        <v>0.2</v>
      </c>
      <c r="G55" s="158" t="s">
        <v>7</v>
      </c>
      <c r="H55" s="159">
        <v>0.2</v>
      </c>
      <c r="I55" s="158" t="s">
        <v>539</v>
      </c>
      <c r="J55" s="213">
        <v>2744</v>
      </c>
      <c r="K55" s="213">
        <v>548.79999999999995</v>
      </c>
      <c r="L55" s="213">
        <v>548.79999999999995</v>
      </c>
    </row>
    <row r="56" spans="1:12" x14ac:dyDescent="0.25">
      <c r="A56" s="158" t="s">
        <v>1089</v>
      </c>
      <c r="B56" s="158" t="s">
        <v>633</v>
      </c>
      <c r="C56" s="158" t="s">
        <v>135</v>
      </c>
      <c r="D56" s="158" t="s">
        <v>8</v>
      </c>
      <c r="E56" s="158" t="s">
        <v>659</v>
      </c>
      <c r="F56" s="209">
        <v>0.6</v>
      </c>
      <c r="G56" s="158" t="s">
        <v>7</v>
      </c>
      <c r="H56" s="159">
        <v>0.6</v>
      </c>
      <c r="I56" s="158" t="s">
        <v>539</v>
      </c>
      <c r="J56" s="213">
        <v>147.6</v>
      </c>
      <c r="K56" s="213">
        <v>88.56</v>
      </c>
      <c r="L56" s="213">
        <v>88.56</v>
      </c>
    </row>
    <row r="57" spans="1:12" x14ac:dyDescent="0.25">
      <c r="A57" s="158" t="s">
        <v>1089</v>
      </c>
      <c r="B57" s="158" t="s">
        <v>633</v>
      </c>
      <c r="C57" s="158" t="s">
        <v>136</v>
      </c>
      <c r="D57" s="158" t="s">
        <v>8</v>
      </c>
      <c r="E57" s="158" t="s">
        <v>659</v>
      </c>
      <c r="F57" s="209">
        <v>0.2</v>
      </c>
      <c r="G57" s="158" t="s">
        <v>7</v>
      </c>
      <c r="H57" s="159">
        <v>0.2</v>
      </c>
      <c r="I57" s="158" t="s">
        <v>539</v>
      </c>
      <c r="J57" s="213">
        <v>1729.02</v>
      </c>
      <c r="K57" s="213">
        <v>345.80399999999997</v>
      </c>
      <c r="L57" s="213">
        <v>345.80399999999997</v>
      </c>
    </row>
    <row r="58" spans="1:12" x14ac:dyDescent="0.25">
      <c r="A58" s="158" t="s">
        <v>1089</v>
      </c>
      <c r="B58" s="158" t="s">
        <v>633</v>
      </c>
      <c r="C58" s="158" t="s">
        <v>137</v>
      </c>
      <c r="D58" s="158" t="s">
        <v>8</v>
      </c>
      <c r="E58" s="158" t="s">
        <v>659</v>
      </c>
      <c r="F58" s="209">
        <v>0.6</v>
      </c>
      <c r="G58" s="158" t="s">
        <v>7</v>
      </c>
      <c r="H58" s="159">
        <v>0.6</v>
      </c>
      <c r="I58" s="158" t="s">
        <v>539</v>
      </c>
      <c r="J58" s="213">
        <v>483.7</v>
      </c>
      <c r="K58" s="213">
        <v>290.22000000000003</v>
      </c>
      <c r="L58" s="213">
        <v>290.22000000000003</v>
      </c>
    </row>
    <row r="59" spans="1:12" x14ac:dyDescent="0.25">
      <c r="A59" s="158" t="s">
        <v>1089</v>
      </c>
      <c r="B59" s="158" t="s">
        <v>633</v>
      </c>
      <c r="C59" s="158" t="s">
        <v>138</v>
      </c>
      <c r="D59" s="158" t="s">
        <v>8</v>
      </c>
      <c r="E59" s="158" t="s">
        <v>659</v>
      </c>
      <c r="F59" s="209">
        <v>0.6</v>
      </c>
      <c r="G59" s="158" t="s">
        <v>7</v>
      </c>
      <c r="H59" s="159">
        <v>0.6</v>
      </c>
      <c r="I59" s="158" t="s">
        <v>539</v>
      </c>
      <c r="J59" s="213">
        <v>483.7</v>
      </c>
      <c r="K59" s="213">
        <v>290.22000000000003</v>
      </c>
      <c r="L59" s="213">
        <v>290.22000000000003</v>
      </c>
    </row>
    <row r="60" spans="1:12" x14ac:dyDescent="0.25">
      <c r="A60" s="158" t="s">
        <v>1089</v>
      </c>
      <c r="B60" s="158" t="s">
        <v>635</v>
      </c>
      <c r="C60" s="158" t="s">
        <v>140</v>
      </c>
      <c r="D60" s="158" t="s">
        <v>8</v>
      </c>
      <c r="E60" s="158" t="s">
        <v>659</v>
      </c>
      <c r="F60" s="209">
        <v>1</v>
      </c>
      <c r="G60" s="158" t="s">
        <v>4</v>
      </c>
      <c r="H60" s="159">
        <v>0.95</v>
      </c>
      <c r="I60" s="158" t="s">
        <v>539</v>
      </c>
      <c r="J60" s="213">
        <v>763.1</v>
      </c>
      <c r="K60" s="213">
        <v>763.1</v>
      </c>
      <c r="L60" s="213">
        <v>724.94500000000005</v>
      </c>
    </row>
    <row r="61" spans="1:12" x14ac:dyDescent="0.25">
      <c r="A61" s="158" t="s">
        <v>1089</v>
      </c>
      <c r="B61" s="158" t="s">
        <v>635</v>
      </c>
      <c r="C61" s="158" t="s">
        <v>141</v>
      </c>
      <c r="D61" s="158" t="s">
        <v>8</v>
      </c>
      <c r="E61" s="158" t="s">
        <v>659</v>
      </c>
      <c r="F61" s="209">
        <v>0.33333000000000002</v>
      </c>
      <c r="G61" s="158" t="s">
        <v>7</v>
      </c>
      <c r="H61" s="159">
        <v>0.33333000000000002</v>
      </c>
      <c r="I61" s="158" t="s">
        <v>539</v>
      </c>
      <c r="J61" s="213">
        <v>480</v>
      </c>
      <c r="K61" s="213">
        <v>159.99799999999999</v>
      </c>
      <c r="L61" s="213">
        <v>159.99799999999999</v>
      </c>
    </row>
    <row r="62" spans="1:12" x14ac:dyDescent="0.25">
      <c r="A62" s="158" t="s">
        <v>1089</v>
      </c>
      <c r="B62" s="158" t="s">
        <v>832</v>
      </c>
      <c r="C62" s="158" t="s">
        <v>116</v>
      </c>
      <c r="D62" s="158" t="s">
        <v>8</v>
      </c>
      <c r="E62" s="158" t="s">
        <v>659</v>
      </c>
      <c r="F62" s="209">
        <v>0.2</v>
      </c>
      <c r="G62" s="158" t="s">
        <v>7</v>
      </c>
      <c r="H62" s="159">
        <v>0.2</v>
      </c>
      <c r="I62" s="158" t="s">
        <v>539</v>
      </c>
      <c r="J62" s="213">
        <v>2000</v>
      </c>
      <c r="K62" s="213">
        <v>400</v>
      </c>
      <c r="L62" s="213">
        <v>400</v>
      </c>
    </row>
    <row r="63" spans="1:12" x14ac:dyDescent="0.25">
      <c r="A63" s="158" t="s">
        <v>1089</v>
      </c>
      <c r="B63" s="158" t="s">
        <v>832</v>
      </c>
      <c r="C63" s="158" t="s">
        <v>670</v>
      </c>
      <c r="D63" s="158" t="s">
        <v>8</v>
      </c>
      <c r="E63" s="158" t="s">
        <v>659</v>
      </c>
      <c r="F63" s="209">
        <v>0.2</v>
      </c>
      <c r="G63" s="158" t="s">
        <v>7</v>
      </c>
      <c r="H63" s="159">
        <v>0.2</v>
      </c>
      <c r="I63" s="158" t="s">
        <v>674</v>
      </c>
      <c r="J63" s="213">
        <v>1599</v>
      </c>
      <c r="K63" s="213">
        <v>319.8</v>
      </c>
      <c r="L63" s="213">
        <v>319.8</v>
      </c>
    </row>
    <row r="64" spans="1:12" x14ac:dyDescent="0.25">
      <c r="A64" s="158" t="s">
        <v>1089</v>
      </c>
      <c r="B64" s="158" t="s">
        <v>832</v>
      </c>
      <c r="C64" s="158" t="s">
        <v>117</v>
      </c>
      <c r="D64" s="158" t="s">
        <v>8</v>
      </c>
      <c r="E64" s="158" t="s">
        <v>659</v>
      </c>
      <c r="F64" s="209">
        <v>0.2</v>
      </c>
      <c r="G64" s="158" t="s">
        <v>7</v>
      </c>
      <c r="H64" s="159">
        <v>0.2</v>
      </c>
      <c r="I64" s="158" t="s">
        <v>539</v>
      </c>
      <c r="J64" s="213">
        <v>1510</v>
      </c>
      <c r="K64" s="213">
        <v>302</v>
      </c>
      <c r="L64" s="213">
        <v>302</v>
      </c>
    </row>
    <row r="65" spans="1:12" x14ac:dyDescent="0.25">
      <c r="A65" s="158" t="s">
        <v>1089</v>
      </c>
      <c r="B65" s="158" t="s">
        <v>832</v>
      </c>
      <c r="C65" s="158" t="s">
        <v>118</v>
      </c>
      <c r="D65" s="158" t="s">
        <v>8</v>
      </c>
      <c r="E65" s="158" t="s">
        <v>659</v>
      </c>
      <c r="F65" s="209">
        <v>0.2</v>
      </c>
      <c r="G65" s="158" t="s">
        <v>7</v>
      </c>
      <c r="H65" s="159">
        <v>0.2</v>
      </c>
      <c r="I65" s="158" t="s">
        <v>539</v>
      </c>
      <c r="J65" s="213">
        <v>1500</v>
      </c>
      <c r="K65" s="213">
        <v>300</v>
      </c>
      <c r="L65" s="213">
        <v>300</v>
      </c>
    </row>
    <row r="66" spans="1:12" x14ac:dyDescent="0.25">
      <c r="A66" s="158" t="s">
        <v>1089</v>
      </c>
      <c r="B66" s="158" t="s">
        <v>832</v>
      </c>
      <c r="C66" s="158" t="s">
        <v>119</v>
      </c>
      <c r="D66" s="158" t="s">
        <v>8</v>
      </c>
      <c r="E66" s="158" t="s">
        <v>659</v>
      </c>
      <c r="F66" s="209">
        <v>0.2</v>
      </c>
      <c r="G66" s="158" t="s">
        <v>7</v>
      </c>
      <c r="H66" s="159">
        <v>0.2</v>
      </c>
      <c r="I66" s="158" t="s">
        <v>539</v>
      </c>
      <c r="J66" s="213">
        <v>1592</v>
      </c>
      <c r="K66" s="213">
        <v>318.39999999999998</v>
      </c>
      <c r="L66" s="213">
        <v>318.39999999999998</v>
      </c>
    </row>
    <row r="67" spans="1:12" x14ac:dyDescent="0.25">
      <c r="A67" s="158" t="s">
        <v>1089</v>
      </c>
      <c r="B67" s="158" t="s">
        <v>832</v>
      </c>
      <c r="C67" s="158" t="s">
        <v>120</v>
      </c>
      <c r="D67" s="158" t="s">
        <v>8</v>
      </c>
      <c r="E67" s="158" t="s">
        <v>659</v>
      </c>
      <c r="F67" s="209">
        <v>0.2</v>
      </c>
      <c r="G67" s="158" t="s">
        <v>7</v>
      </c>
      <c r="H67" s="159">
        <v>0.2</v>
      </c>
      <c r="I67" s="158" t="s">
        <v>539</v>
      </c>
      <c r="J67" s="213">
        <v>1531.94</v>
      </c>
      <c r="K67" s="213">
        <v>306.38799999999998</v>
      </c>
      <c r="L67" s="213">
        <v>306.38799999999998</v>
      </c>
    </row>
    <row r="68" spans="1:12" x14ac:dyDescent="0.25">
      <c r="A68" s="158" t="s">
        <v>833</v>
      </c>
      <c r="B68" s="158" t="s">
        <v>595</v>
      </c>
      <c r="C68" s="158" t="s">
        <v>405</v>
      </c>
      <c r="D68" s="158" t="s">
        <v>732</v>
      </c>
      <c r="E68" s="158" t="s">
        <v>658</v>
      </c>
      <c r="F68" s="209">
        <v>1</v>
      </c>
      <c r="G68" s="158" t="s">
        <v>4</v>
      </c>
      <c r="H68" s="159">
        <v>1</v>
      </c>
      <c r="I68" s="158" t="s">
        <v>539</v>
      </c>
      <c r="J68" s="213">
        <v>0.89</v>
      </c>
      <c r="K68" s="213">
        <v>0.89</v>
      </c>
      <c r="L68" s="213">
        <v>0.89</v>
      </c>
    </row>
    <row r="69" spans="1:12" x14ac:dyDescent="0.25">
      <c r="A69" s="158" t="s">
        <v>833</v>
      </c>
      <c r="B69" s="158" t="s">
        <v>595</v>
      </c>
      <c r="C69" s="158" t="s">
        <v>1012</v>
      </c>
      <c r="D69" s="158" t="s">
        <v>5</v>
      </c>
      <c r="E69" s="158" t="s">
        <v>213</v>
      </c>
      <c r="F69" s="209">
        <v>0.5</v>
      </c>
      <c r="G69" s="158" t="s">
        <v>7</v>
      </c>
      <c r="H69" s="159">
        <v>0.5</v>
      </c>
      <c r="I69" s="158" t="s">
        <v>674</v>
      </c>
      <c r="J69" s="213">
        <v>17.25</v>
      </c>
      <c r="K69" s="213">
        <v>8.625</v>
      </c>
      <c r="L69" s="213">
        <v>8.625</v>
      </c>
    </row>
    <row r="70" spans="1:12" x14ac:dyDescent="0.25">
      <c r="A70" s="158" t="s">
        <v>833</v>
      </c>
      <c r="B70" s="158" t="s">
        <v>595</v>
      </c>
      <c r="C70" s="158" t="s">
        <v>408</v>
      </c>
      <c r="D70" s="158" t="s">
        <v>732</v>
      </c>
      <c r="E70" s="158" t="s">
        <v>658</v>
      </c>
      <c r="F70" s="209">
        <v>1</v>
      </c>
      <c r="G70" s="158" t="s">
        <v>4</v>
      </c>
      <c r="H70" s="159">
        <v>1</v>
      </c>
      <c r="I70" s="158" t="s">
        <v>539</v>
      </c>
      <c r="J70" s="213">
        <v>0.221</v>
      </c>
      <c r="K70" s="213">
        <v>0.221</v>
      </c>
      <c r="L70" s="213">
        <v>0.221</v>
      </c>
    </row>
    <row r="71" spans="1:12" x14ac:dyDescent="0.25">
      <c r="A71" s="158" t="s">
        <v>833</v>
      </c>
      <c r="B71" s="158" t="s">
        <v>595</v>
      </c>
      <c r="C71" s="158" t="s">
        <v>1013</v>
      </c>
      <c r="D71" s="158" t="s">
        <v>5</v>
      </c>
      <c r="E71" s="158" t="s">
        <v>213</v>
      </c>
      <c r="F71" s="209">
        <v>0.5</v>
      </c>
      <c r="G71" s="158" t="s">
        <v>7</v>
      </c>
      <c r="H71" s="159">
        <v>0.5</v>
      </c>
      <c r="I71" s="158" t="s">
        <v>674</v>
      </c>
      <c r="J71" s="213">
        <v>2.0499999999999998</v>
      </c>
      <c r="K71" s="213">
        <v>1.0249999999999999</v>
      </c>
      <c r="L71" s="213">
        <v>1.0249999999999999</v>
      </c>
    </row>
    <row r="72" spans="1:12" x14ac:dyDescent="0.25">
      <c r="A72" s="158" t="s">
        <v>833</v>
      </c>
      <c r="B72" s="158" t="s">
        <v>595</v>
      </c>
      <c r="C72" s="158" t="s">
        <v>414</v>
      </c>
      <c r="D72" s="158" t="s">
        <v>5</v>
      </c>
      <c r="E72" s="158" t="s">
        <v>658</v>
      </c>
      <c r="F72" s="209">
        <v>1</v>
      </c>
      <c r="G72" s="158" t="s">
        <v>4</v>
      </c>
      <c r="H72" s="159">
        <v>1</v>
      </c>
      <c r="I72" s="158" t="s">
        <v>539</v>
      </c>
      <c r="J72" s="213">
        <v>12</v>
      </c>
      <c r="K72" s="213">
        <v>12</v>
      </c>
      <c r="L72" s="213">
        <v>12</v>
      </c>
    </row>
    <row r="73" spans="1:12" x14ac:dyDescent="0.25">
      <c r="A73" s="158" t="s">
        <v>833</v>
      </c>
      <c r="B73" s="158" t="s">
        <v>595</v>
      </c>
      <c r="C73" s="158" t="s">
        <v>415</v>
      </c>
      <c r="D73" s="158" t="s">
        <v>5</v>
      </c>
      <c r="E73" s="158" t="s">
        <v>658</v>
      </c>
      <c r="F73" s="209">
        <v>1</v>
      </c>
      <c r="G73" s="158" t="s">
        <v>4</v>
      </c>
      <c r="H73" s="159">
        <v>1</v>
      </c>
      <c r="I73" s="158" t="s">
        <v>539</v>
      </c>
      <c r="J73" s="213">
        <v>8</v>
      </c>
      <c r="K73" s="213">
        <v>8</v>
      </c>
      <c r="L73" s="213">
        <v>8</v>
      </c>
    </row>
    <row r="74" spans="1:12" x14ac:dyDescent="0.25">
      <c r="A74" s="158" t="s">
        <v>833</v>
      </c>
      <c r="B74" s="158" t="s">
        <v>595</v>
      </c>
      <c r="C74" s="158" t="s">
        <v>420</v>
      </c>
      <c r="D74" s="158" t="s">
        <v>5</v>
      </c>
      <c r="E74" s="158" t="s">
        <v>658</v>
      </c>
      <c r="F74" s="209">
        <v>1</v>
      </c>
      <c r="G74" s="158" t="s">
        <v>4</v>
      </c>
      <c r="H74" s="159">
        <v>1</v>
      </c>
      <c r="I74" s="158" t="s">
        <v>539</v>
      </c>
      <c r="J74" s="213">
        <v>4.5999999999999996</v>
      </c>
      <c r="K74" s="213">
        <v>4.5999999999999996</v>
      </c>
      <c r="L74" s="213">
        <v>4.5999999999999996</v>
      </c>
    </row>
    <row r="75" spans="1:12" x14ac:dyDescent="0.25">
      <c r="A75" s="158" t="s">
        <v>833</v>
      </c>
      <c r="B75" s="158" t="s">
        <v>595</v>
      </c>
      <c r="C75" s="158" t="s">
        <v>13</v>
      </c>
      <c r="D75" s="158" t="s">
        <v>10</v>
      </c>
      <c r="E75" s="158" t="s">
        <v>658</v>
      </c>
      <c r="F75" s="209">
        <v>1</v>
      </c>
      <c r="G75" s="158" t="s">
        <v>4</v>
      </c>
      <c r="H75" s="159">
        <v>1</v>
      </c>
      <c r="I75" s="158" t="s">
        <v>539</v>
      </c>
      <c r="J75" s="213">
        <v>2905</v>
      </c>
      <c r="K75" s="213">
        <v>2905</v>
      </c>
      <c r="L75" s="213">
        <v>2905</v>
      </c>
    </row>
    <row r="76" spans="1:12" x14ac:dyDescent="0.25">
      <c r="A76" s="158" t="s">
        <v>833</v>
      </c>
      <c r="B76" s="158" t="s">
        <v>595</v>
      </c>
      <c r="C76" s="158" t="s">
        <v>422</v>
      </c>
      <c r="D76" s="158" t="s">
        <v>5</v>
      </c>
      <c r="E76" s="158" t="s">
        <v>658</v>
      </c>
      <c r="F76" s="209">
        <v>1</v>
      </c>
      <c r="G76" s="158" t="s">
        <v>4</v>
      </c>
      <c r="H76" s="159">
        <v>1</v>
      </c>
      <c r="I76" s="158" t="s">
        <v>539</v>
      </c>
      <c r="J76" s="213">
        <v>10</v>
      </c>
      <c r="K76" s="213">
        <v>10</v>
      </c>
      <c r="L76" s="213">
        <v>10</v>
      </c>
    </row>
    <row r="77" spans="1:12" x14ac:dyDescent="0.25">
      <c r="A77" s="158" t="s">
        <v>833</v>
      </c>
      <c r="B77" s="158" t="s">
        <v>595</v>
      </c>
      <c r="C77" s="158" t="s">
        <v>733</v>
      </c>
      <c r="D77" s="158" t="s">
        <v>5</v>
      </c>
      <c r="E77" s="158" t="s">
        <v>658</v>
      </c>
      <c r="F77" s="209">
        <v>0.5</v>
      </c>
      <c r="G77" s="158" t="s">
        <v>7</v>
      </c>
      <c r="H77" s="159">
        <v>0.5</v>
      </c>
      <c r="I77" s="158" t="s">
        <v>674</v>
      </c>
      <c r="J77" s="213">
        <v>4.7</v>
      </c>
      <c r="K77" s="213">
        <v>2.35</v>
      </c>
      <c r="L77" s="213">
        <v>2.35</v>
      </c>
    </row>
    <row r="78" spans="1:12" x14ac:dyDescent="0.25">
      <c r="A78" s="158" t="s">
        <v>833</v>
      </c>
      <c r="B78" s="158" t="s">
        <v>595</v>
      </c>
      <c r="C78" s="158" t="s">
        <v>423</v>
      </c>
      <c r="D78" s="158" t="s">
        <v>732</v>
      </c>
      <c r="E78" s="158" t="s">
        <v>658</v>
      </c>
      <c r="F78" s="209">
        <v>1</v>
      </c>
      <c r="G78" s="158" t="s">
        <v>4</v>
      </c>
      <c r="H78" s="159">
        <v>1</v>
      </c>
      <c r="I78" s="158" t="s">
        <v>539</v>
      </c>
      <c r="J78" s="213">
        <v>0.24199999999999999</v>
      </c>
      <c r="K78" s="213">
        <v>0.24199999999999999</v>
      </c>
      <c r="L78" s="213">
        <v>0.24199999999999999</v>
      </c>
    </row>
    <row r="79" spans="1:12" x14ac:dyDescent="0.25">
      <c r="A79" s="158" t="s">
        <v>833</v>
      </c>
      <c r="B79" s="158" t="s">
        <v>595</v>
      </c>
      <c r="C79" s="158" t="s">
        <v>407</v>
      </c>
      <c r="D79" s="158" t="s">
        <v>5</v>
      </c>
      <c r="E79" s="158" t="s">
        <v>658</v>
      </c>
      <c r="F79" s="209">
        <v>1</v>
      </c>
      <c r="G79" s="158" t="s">
        <v>4</v>
      </c>
      <c r="H79" s="159">
        <v>1</v>
      </c>
      <c r="I79" s="158" t="s">
        <v>539</v>
      </c>
      <c r="J79" s="213">
        <v>4.0999999999999996</v>
      </c>
      <c r="K79" s="213">
        <v>4.0999999999999996</v>
      </c>
      <c r="L79" s="213">
        <v>4.0999999999999996</v>
      </c>
    </row>
    <row r="80" spans="1:12" x14ac:dyDescent="0.25">
      <c r="A80" s="158" t="s">
        <v>833</v>
      </c>
      <c r="B80" s="158" t="s">
        <v>595</v>
      </c>
      <c r="C80" s="158" t="s">
        <v>639</v>
      </c>
      <c r="D80" s="158" t="s">
        <v>5</v>
      </c>
      <c r="E80" s="158" t="s">
        <v>658</v>
      </c>
      <c r="F80" s="209">
        <v>0.498</v>
      </c>
      <c r="G80" s="158" t="s">
        <v>7</v>
      </c>
      <c r="H80" s="159">
        <v>0.498</v>
      </c>
      <c r="I80" s="158" t="s">
        <v>539</v>
      </c>
      <c r="J80" s="213">
        <v>9</v>
      </c>
      <c r="K80" s="213">
        <v>4.4820000000000002</v>
      </c>
      <c r="L80" s="213">
        <v>4.4820000000000002</v>
      </c>
    </row>
    <row r="81" spans="1:12" x14ac:dyDescent="0.25">
      <c r="A81" s="158" t="s">
        <v>833</v>
      </c>
      <c r="B81" s="158" t="s">
        <v>595</v>
      </c>
      <c r="C81" s="158" t="s">
        <v>424</v>
      </c>
      <c r="D81" s="158" t="s">
        <v>5</v>
      </c>
      <c r="E81" s="158" t="s">
        <v>658</v>
      </c>
      <c r="F81" s="209">
        <v>1</v>
      </c>
      <c r="G81" s="158" t="s">
        <v>4</v>
      </c>
      <c r="H81" s="159">
        <v>1</v>
      </c>
      <c r="I81" s="158" t="s">
        <v>539</v>
      </c>
      <c r="J81" s="213">
        <v>4</v>
      </c>
      <c r="K81" s="213">
        <v>4</v>
      </c>
      <c r="L81" s="213">
        <v>4</v>
      </c>
    </row>
    <row r="82" spans="1:12" x14ac:dyDescent="0.25">
      <c r="A82" s="158" t="s">
        <v>833</v>
      </c>
      <c r="B82" s="158" t="s">
        <v>595</v>
      </c>
      <c r="C82" s="158" t="s">
        <v>660</v>
      </c>
      <c r="D82" s="158" t="s">
        <v>5</v>
      </c>
      <c r="E82" s="158" t="s">
        <v>658</v>
      </c>
      <c r="F82" s="209">
        <v>0.5</v>
      </c>
      <c r="G82" s="158" t="s">
        <v>7</v>
      </c>
      <c r="H82" s="159">
        <v>0.5</v>
      </c>
      <c r="I82" s="158" t="s">
        <v>539</v>
      </c>
      <c r="J82" s="213">
        <v>2</v>
      </c>
      <c r="K82" s="213">
        <v>1</v>
      </c>
      <c r="L82" s="213">
        <v>1</v>
      </c>
    </row>
    <row r="83" spans="1:12" x14ac:dyDescent="0.25">
      <c r="A83" s="158" t="s">
        <v>833</v>
      </c>
      <c r="B83" s="158" t="s">
        <v>595</v>
      </c>
      <c r="C83" s="158" t="s">
        <v>661</v>
      </c>
      <c r="D83" s="158" t="s">
        <v>5</v>
      </c>
      <c r="E83" s="158" t="s">
        <v>658</v>
      </c>
      <c r="F83" s="209">
        <v>0.5</v>
      </c>
      <c r="G83" s="158" t="s">
        <v>7</v>
      </c>
      <c r="H83" s="159">
        <v>0.5</v>
      </c>
      <c r="I83" s="158" t="s">
        <v>539</v>
      </c>
      <c r="J83" s="213">
        <v>6.15</v>
      </c>
      <c r="K83" s="213">
        <v>3.0750000000000002</v>
      </c>
      <c r="L83" s="213">
        <v>3.0750000000000002</v>
      </c>
    </row>
    <row r="84" spans="1:12" x14ac:dyDescent="0.25">
      <c r="A84" s="158" t="s">
        <v>833</v>
      </c>
      <c r="B84" s="158" t="s">
        <v>595</v>
      </c>
      <c r="C84" s="158" t="s">
        <v>678</v>
      </c>
      <c r="D84" s="158" t="s">
        <v>5</v>
      </c>
      <c r="E84" s="158" t="s">
        <v>658</v>
      </c>
      <c r="F84" s="209">
        <v>0.5</v>
      </c>
      <c r="G84" s="158" t="s">
        <v>7</v>
      </c>
      <c r="H84" s="159">
        <v>0.5</v>
      </c>
      <c r="I84" s="158" t="s">
        <v>539</v>
      </c>
      <c r="J84" s="213">
        <v>6</v>
      </c>
      <c r="K84" s="213">
        <v>3</v>
      </c>
      <c r="L84" s="213">
        <v>3</v>
      </c>
    </row>
    <row r="85" spans="1:12" x14ac:dyDescent="0.25">
      <c r="A85" s="158" t="s">
        <v>833</v>
      </c>
      <c r="B85" s="158" t="s">
        <v>595</v>
      </c>
      <c r="C85" s="158" t="s">
        <v>662</v>
      </c>
      <c r="D85" s="158" t="s">
        <v>5</v>
      </c>
      <c r="E85" s="158" t="s">
        <v>658</v>
      </c>
      <c r="F85" s="209">
        <v>0.5</v>
      </c>
      <c r="G85" s="158" t="s">
        <v>7</v>
      </c>
      <c r="H85" s="159">
        <v>0.5</v>
      </c>
      <c r="I85" s="158" t="s">
        <v>539</v>
      </c>
      <c r="J85" s="213">
        <v>14</v>
      </c>
      <c r="K85" s="213">
        <v>7</v>
      </c>
      <c r="L85" s="213">
        <v>7</v>
      </c>
    </row>
    <row r="86" spans="1:12" x14ac:dyDescent="0.25">
      <c r="A86" s="158" t="s">
        <v>833</v>
      </c>
      <c r="B86" s="158" t="s">
        <v>595</v>
      </c>
      <c r="C86" s="158" t="s">
        <v>426</v>
      </c>
      <c r="D86" s="158" t="s">
        <v>5</v>
      </c>
      <c r="E86" s="158" t="s">
        <v>658</v>
      </c>
      <c r="F86" s="209">
        <v>1</v>
      </c>
      <c r="G86" s="158" t="s">
        <v>4</v>
      </c>
      <c r="H86" s="159">
        <v>0.7</v>
      </c>
      <c r="I86" s="158" t="s">
        <v>539</v>
      </c>
      <c r="J86" s="213">
        <v>12</v>
      </c>
      <c r="K86" s="213">
        <v>12</v>
      </c>
      <c r="L86" s="213">
        <v>8.4</v>
      </c>
    </row>
    <row r="87" spans="1:12" x14ac:dyDescent="0.25">
      <c r="A87" s="158" t="s">
        <v>833</v>
      </c>
      <c r="B87" s="158" t="s">
        <v>595</v>
      </c>
      <c r="C87" s="158" t="s">
        <v>427</v>
      </c>
      <c r="D87" s="158" t="s">
        <v>5</v>
      </c>
      <c r="E87" s="158" t="s">
        <v>658</v>
      </c>
      <c r="F87" s="209">
        <v>1</v>
      </c>
      <c r="G87" s="158" t="s">
        <v>4</v>
      </c>
      <c r="H87" s="159">
        <v>0.7</v>
      </c>
      <c r="I87" s="158" t="s">
        <v>539</v>
      </c>
      <c r="J87" s="213">
        <v>4</v>
      </c>
      <c r="K87" s="213">
        <v>4</v>
      </c>
      <c r="L87" s="213">
        <v>2.8</v>
      </c>
    </row>
    <row r="88" spans="1:12" x14ac:dyDescent="0.25">
      <c r="A88" s="158" t="s">
        <v>833</v>
      </c>
      <c r="B88" s="158" t="s">
        <v>595</v>
      </c>
      <c r="C88" s="158" t="s">
        <v>428</v>
      </c>
      <c r="D88" s="158" t="s">
        <v>5</v>
      </c>
      <c r="E88" s="158" t="s">
        <v>658</v>
      </c>
      <c r="F88" s="209">
        <v>1</v>
      </c>
      <c r="G88" s="158" t="s">
        <v>4</v>
      </c>
      <c r="H88" s="159">
        <v>0.7</v>
      </c>
      <c r="I88" s="158" t="s">
        <v>539</v>
      </c>
      <c r="J88" s="213">
        <v>0.66</v>
      </c>
      <c r="K88" s="213">
        <v>0.66</v>
      </c>
      <c r="L88" s="213">
        <v>0.46200000000000002</v>
      </c>
    </row>
    <row r="89" spans="1:12" x14ac:dyDescent="0.25">
      <c r="A89" s="158" t="s">
        <v>833</v>
      </c>
      <c r="B89" s="158" t="s">
        <v>595</v>
      </c>
      <c r="C89" s="158" t="s">
        <v>429</v>
      </c>
      <c r="D89" s="158" t="s">
        <v>732</v>
      </c>
      <c r="E89" s="158" t="s">
        <v>658</v>
      </c>
      <c r="F89" s="209">
        <v>1</v>
      </c>
      <c r="G89" s="158" t="s">
        <v>4</v>
      </c>
      <c r="H89" s="159">
        <v>1</v>
      </c>
      <c r="I89" s="158" t="s">
        <v>539</v>
      </c>
      <c r="J89" s="213">
        <v>1.077</v>
      </c>
      <c r="K89" s="213">
        <v>1.077</v>
      </c>
      <c r="L89" s="213">
        <v>1.077</v>
      </c>
    </row>
    <row r="90" spans="1:12" x14ac:dyDescent="0.25">
      <c r="A90" s="158" t="s">
        <v>833</v>
      </c>
      <c r="B90" s="158" t="s">
        <v>595</v>
      </c>
      <c r="C90" s="158" t="s">
        <v>430</v>
      </c>
      <c r="D90" s="158" t="s">
        <v>5</v>
      </c>
      <c r="E90" s="158" t="s">
        <v>658</v>
      </c>
      <c r="F90" s="209">
        <v>1</v>
      </c>
      <c r="G90" s="158" t="s">
        <v>4</v>
      </c>
      <c r="H90" s="159">
        <v>0.7</v>
      </c>
      <c r="I90" s="158" t="s">
        <v>539</v>
      </c>
      <c r="J90" s="213">
        <v>8</v>
      </c>
      <c r="K90" s="213">
        <v>8</v>
      </c>
      <c r="L90" s="213">
        <v>5.6</v>
      </c>
    </row>
    <row r="91" spans="1:12" x14ac:dyDescent="0.25">
      <c r="A91" s="158" t="s">
        <v>833</v>
      </c>
      <c r="B91" s="158" t="s">
        <v>595</v>
      </c>
      <c r="C91" s="158" t="s">
        <v>432</v>
      </c>
      <c r="D91" s="158" t="s">
        <v>732</v>
      </c>
      <c r="E91" s="158" t="s">
        <v>658</v>
      </c>
      <c r="F91" s="209">
        <v>1</v>
      </c>
      <c r="G91" s="158" t="s">
        <v>4</v>
      </c>
      <c r="H91" s="159">
        <v>1</v>
      </c>
      <c r="I91" s="158" t="s">
        <v>539</v>
      </c>
      <c r="J91" s="213">
        <v>7.0999999999999994E-2</v>
      </c>
      <c r="K91" s="213">
        <v>7.0999999999999994E-2</v>
      </c>
      <c r="L91" s="213">
        <v>7.0999999999999994E-2</v>
      </c>
    </row>
    <row r="92" spans="1:12" x14ac:dyDescent="0.25">
      <c r="A92" s="158" t="s">
        <v>833</v>
      </c>
      <c r="B92" s="158" t="s">
        <v>595</v>
      </c>
      <c r="C92" s="158" t="s">
        <v>573</v>
      </c>
      <c r="D92" s="158" t="s">
        <v>5</v>
      </c>
      <c r="E92" s="158" t="s">
        <v>658</v>
      </c>
      <c r="F92" s="209">
        <v>1</v>
      </c>
      <c r="G92" s="158" t="s">
        <v>4</v>
      </c>
      <c r="H92" s="159">
        <v>1</v>
      </c>
      <c r="I92" s="158" t="s">
        <v>539</v>
      </c>
      <c r="J92" s="213">
        <v>14.35</v>
      </c>
      <c r="K92" s="213">
        <v>14.35</v>
      </c>
      <c r="L92" s="213">
        <v>14.35</v>
      </c>
    </row>
    <row r="93" spans="1:12" x14ac:dyDescent="0.25">
      <c r="A93" s="158" t="s">
        <v>833</v>
      </c>
      <c r="B93" s="158" t="s">
        <v>595</v>
      </c>
      <c r="C93" s="158" t="s">
        <v>1014</v>
      </c>
      <c r="D93" s="158" t="s">
        <v>5</v>
      </c>
      <c r="E93" s="158" t="s">
        <v>213</v>
      </c>
      <c r="F93" s="209">
        <v>0.5</v>
      </c>
      <c r="G93" s="158" t="s">
        <v>7</v>
      </c>
      <c r="H93" s="159">
        <v>0.5</v>
      </c>
      <c r="I93" s="158" t="s">
        <v>674</v>
      </c>
      <c r="J93" s="213">
        <v>18</v>
      </c>
      <c r="K93" s="213">
        <v>9</v>
      </c>
      <c r="L93" s="213">
        <v>9</v>
      </c>
    </row>
    <row r="94" spans="1:12" x14ac:dyDescent="0.25">
      <c r="A94" s="158" t="s">
        <v>833</v>
      </c>
      <c r="B94" s="158" t="s">
        <v>595</v>
      </c>
      <c r="C94" s="158" t="s">
        <v>433</v>
      </c>
      <c r="D94" s="158" t="s">
        <v>5</v>
      </c>
      <c r="E94" s="158" t="s">
        <v>658</v>
      </c>
      <c r="F94" s="209">
        <v>1</v>
      </c>
      <c r="G94" s="158" t="s">
        <v>4</v>
      </c>
      <c r="H94" s="159">
        <v>0.7</v>
      </c>
      <c r="I94" s="158" t="s">
        <v>539</v>
      </c>
      <c r="J94" s="213">
        <v>4.0999999999999996</v>
      </c>
      <c r="K94" s="213">
        <v>4.0999999999999996</v>
      </c>
      <c r="L94" s="213">
        <v>2.87</v>
      </c>
    </row>
    <row r="95" spans="1:12" x14ac:dyDescent="0.25">
      <c r="A95" s="158" t="s">
        <v>833</v>
      </c>
      <c r="B95" s="158" t="s">
        <v>595</v>
      </c>
      <c r="C95" s="158" t="s">
        <v>15</v>
      </c>
      <c r="D95" s="158" t="s">
        <v>10</v>
      </c>
      <c r="E95" s="158" t="s">
        <v>659</v>
      </c>
      <c r="F95" s="209">
        <v>1</v>
      </c>
      <c r="G95" s="158" t="s">
        <v>4</v>
      </c>
      <c r="H95" s="159">
        <v>1</v>
      </c>
      <c r="I95" s="158" t="s">
        <v>539</v>
      </c>
      <c r="J95" s="213">
        <v>-481</v>
      </c>
      <c r="K95" s="213">
        <v>-481</v>
      </c>
      <c r="L95" s="213">
        <v>-481</v>
      </c>
    </row>
    <row r="96" spans="1:12" x14ac:dyDescent="0.25">
      <c r="A96" s="158" t="s">
        <v>833</v>
      </c>
      <c r="B96" s="158" t="s">
        <v>595</v>
      </c>
      <c r="C96" s="158" t="s">
        <v>16</v>
      </c>
      <c r="D96" s="158" t="s">
        <v>10</v>
      </c>
      <c r="E96" s="158" t="s">
        <v>659</v>
      </c>
      <c r="F96" s="209">
        <v>1</v>
      </c>
      <c r="G96" s="158" t="s">
        <v>4</v>
      </c>
      <c r="H96" s="159">
        <v>1</v>
      </c>
      <c r="I96" s="158" t="s">
        <v>539</v>
      </c>
      <c r="J96" s="213">
        <v>-516.37800000000004</v>
      </c>
      <c r="K96" s="213">
        <v>-516.37800000000004</v>
      </c>
      <c r="L96" s="213">
        <v>-516.37800000000004</v>
      </c>
    </row>
    <row r="97" spans="1:12" x14ac:dyDescent="0.25">
      <c r="A97" s="158" t="s">
        <v>833</v>
      </c>
      <c r="B97" s="158" t="s">
        <v>595</v>
      </c>
      <c r="C97" s="158" t="s">
        <v>1015</v>
      </c>
      <c r="D97" s="158" t="s">
        <v>5</v>
      </c>
      <c r="E97" s="158" t="s">
        <v>213</v>
      </c>
      <c r="F97" s="209">
        <v>0.5</v>
      </c>
      <c r="G97" s="158" t="s">
        <v>7</v>
      </c>
      <c r="H97" s="159">
        <v>0.5</v>
      </c>
      <c r="I97" s="158" t="s">
        <v>674</v>
      </c>
      <c r="J97" s="213">
        <v>13.8</v>
      </c>
      <c r="K97" s="213">
        <v>6.9</v>
      </c>
      <c r="L97" s="213">
        <v>6.9</v>
      </c>
    </row>
    <row r="98" spans="1:12" x14ac:dyDescent="0.25">
      <c r="A98" s="158" t="s">
        <v>833</v>
      </c>
      <c r="B98" s="158" t="s">
        <v>595</v>
      </c>
      <c r="C98" s="158" t="s">
        <v>438</v>
      </c>
      <c r="D98" s="158" t="s">
        <v>5</v>
      </c>
      <c r="E98" s="158" t="s">
        <v>658</v>
      </c>
      <c r="F98" s="209">
        <v>1</v>
      </c>
      <c r="G98" s="158" t="s">
        <v>4</v>
      </c>
      <c r="H98" s="159">
        <v>1</v>
      </c>
      <c r="I98" s="158" t="s">
        <v>539</v>
      </c>
      <c r="J98" s="213">
        <v>6</v>
      </c>
      <c r="K98" s="213">
        <v>6</v>
      </c>
      <c r="L98" s="213">
        <v>6</v>
      </c>
    </row>
    <row r="99" spans="1:12" x14ac:dyDescent="0.25">
      <c r="A99" s="158" t="s">
        <v>833</v>
      </c>
      <c r="B99" s="158" t="s">
        <v>595</v>
      </c>
      <c r="C99" s="158" t="s">
        <v>436</v>
      </c>
      <c r="D99" s="158" t="s">
        <v>732</v>
      </c>
      <c r="E99" s="158" t="s">
        <v>658</v>
      </c>
      <c r="F99" s="209">
        <v>1</v>
      </c>
      <c r="G99" s="158" t="s">
        <v>4</v>
      </c>
      <c r="H99" s="159">
        <v>1</v>
      </c>
      <c r="I99" s="158" t="s">
        <v>539</v>
      </c>
      <c r="J99" s="213">
        <v>0.52100000000000002</v>
      </c>
      <c r="K99" s="213">
        <v>0.52100000000000002</v>
      </c>
      <c r="L99" s="213">
        <v>0.52100000000000002</v>
      </c>
    </row>
    <row r="100" spans="1:12" x14ac:dyDescent="0.25">
      <c r="A100" s="158" t="s">
        <v>833</v>
      </c>
      <c r="B100" s="158" t="s">
        <v>595</v>
      </c>
      <c r="C100" s="158" t="s">
        <v>437</v>
      </c>
      <c r="D100" s="158" t="s">
        <v>5</v>
      </c>
      <c r="E100" s="158" t="s">
        <v>658</v>
      </c>
      <c r="F100" s="209">
        <v>1</v>
      </c>
      <c r="G100" s="158" t="s">
        <v>4</v>
      </c>
      <c r="H100" s="159">
        <v>1</v>
      </c>
      <c r="I100" s="158" t="s">
        <v>539</v>
      </c>
      <c r="J100" s="213">
        <v>6.15</v>
      </c>
      <c r="K100" s="213">
        <v>6.15</v>
      </c>
      <c r="L100" s="213">
        <v>6.15</v>
      </c>
    </row>
    <row r="101" spans="1:12" x14ac:dyDescent="0.25">
      <c r="A101" s="158" t="s">
        <v>833</v>
      </c>
      <c r="B101" s="158" t="s">
        <v>595</v>
      </c>
      <c r="C101" s="158" t="s">
        <v>1016</v>
      </c>
      <c r="D101" s="158" t="s">
        <v>5</v>
      </c>
      <c r="E101" s="158" t="s">
        <v>213</v>
      </c>
      <c r="F101" s="209">
        <v>0.5</v>
      </c>
      <c r="G101" s="158" t="s">
        <v>7</v>
      </c>
      <c r="H101" s="159">
        <v>0.5</v>
      </c>
      <c r="I101" s="158" t="s">
        <v>674</v>
      </c>
      <c r="J101" s="213">
        <v>9.1999999999999993</v>
      </c>
      <c r="K101" s="213">
        <v>4.5999999999999996</v>
      </c>
      <c r="L101" s="213">
        <v>4.5999999999999996</v>
      </c>
    </row>
    <row r="102" spans="1:12" x14ac:dyDescent="0.25">
      <c r="A102" s="158" t="s">
        <v>833</v>
      </c>
      <c r="B102" s="158" t="s">
        <v>595</v>
      </c>
      <c r="C102" s="158" t="s">
        <v>641</v>
      </c>
      <c r="D102" s="158" t="s">
        <v>5</v>
      </c>
      <c r="E102" s="158" t="s">
        <v>658</v>
      </c>
      <c r="F102" s="209">
        <v>0.249</v>
      </c>
      <c r="G102" s="158" t="s">
        <v>7</v>
      </c>
      <c r="H102" s="159">
        <v>0.249</v>
      </c>
      <c r="I102" s="158" t="s">
        <v>539</v>
      </c>
      <c r="J102" s="213">
        <v>7.5</v>
      </c>
      <c r="K102" s="213">
        <v>1.8680000000000001</v>
      </c>
      <c r="L102" s="213">
        <v>1.8680000000000001</v>
      </c>
    </row>
    <row r="103" spans="1:12" x14ac:dyDescent="0.25">
      <c r="A103" s="158" t="s">
        <v>833</v>
      </c>
      <c r="B103" s="158" t="s">
        <v>595</v>
      </c>
      <c r="C103" s="158" t="s">
        <v>549</v>
      </c>
      <c r="D103" s="158" t="s">
        <v>5</v>
      </c>
      <c r="E103" s="158" t="s">
        <v>658</v>
      </c>
      <c r="F103" s="209">
        <v>1</v>
      </c>
      <c r="G103" s="158" t="s">
        <v>4</v>
      </c>
      <c r="H103" s="159">
        <v>0.7</v>
      </c>
      <c r="I103" s="158" t="s">
        <v>539</v>
      </c>
      <c r="J103" s="213">
        <v>8.1999999999999993</v>
      </c>
      <c r="K103" s="213">
        <v>8.1999999999999993</v>
      </c>
      <c r="L103" s="213">
        <v>5.74</v>
      </c>
    </row>
    <row r="104" spans="1:12" x14ac:dyDescent="0.25">
      <c r="A104" s="158" t="s">
        <v>833</v>
      </c>
      <c r="B104" s="158" t="s">
        <v>595</v>
      </c>
      <c r="C104" s="158" t="s">
        <v>440</v>
      </c>
      <c r="D104" s="158" t="s">
        <v>5</v>
      </c>
      <c r="E104" s="158" t="s">
        <v>658</v>
      </c>
      <c r="F104" s="209">
        <v>1</v>
      </c>
      <c r="G104" s="158" t="s">
        <v>4</v>
      </c>
      <c r="H104" s="159">
        <v>1</v>
      </c>
      <c r="I104" s="158" t="s">
        <v>539</v>
      </c>
      <c r="J104" s="213">
        <v>6</v>
      </c>
      <c r="K104" s="213">
        <v>6</v>
      </c>
      <c r="L104" s="213">
        <v>6</v>
      </c>
    </row>
    <row r="105" spans="1:12" x14ac:dyDescent="0.25">
      <c r="A105" s="158" t="s">
        <v>833</v>
      </c>
      <c r="B105" s="158" t="s">
        <v>595</v>
      </c>
      <c r="C105" s="158" t="s">
        <v>27</v>
      </c>
      <c r="D105" s="158" t="s">
        <v>5</v>
      </c>
      <c r="E105" s="158" t="s">
        <v>658</v>
      </c>
      <c r="F105" s="209">
        <v>1</v>
      </c>
      <c r="G105" s="158" t="s">
        <v>4</v>
      </c>
      <c r="H105" s="159">
        <v>1</v>
      </c>
      <c r="I105" s="158" t="s">
        <v>539</v>
      </c>
      <c r="J105" s="213">
        <v>4</v>
      </c>
      <c r="K105" s="213">
        <v>4</v>
      </c>
      <c r="L105" s="213">
        <v>4</v>
      </c>
    </row>
    <row r="106" spans="1:12" x14ac:dyDescent="0.25">
      <c r="A106" s="158" t="s">
        <v>833</v>
      </c>
      <c r="B106" s="158" t="s">
        <v>595</v>
      </c>
      <c r="C106" s="158" t="s">
        <v>442</v>
      </c>
      <c r="D106" s="158" t="s">
        <v>5</v>
      </c>
      <c r="E106" s="158" t="s">
        <v>658</v>
      </c>
      <c r="F106" s="209">
        <v>1</v>
      </c>
      <c r="G106" s="158" t="s">
        <v>4</v>
      </c>
      <c r="H106" s="159">
        <v>1</v>
      </c>
      <c r="I106" s="158" t="s">
        <v>539</v>
      </c>
      <c r="J106" s="213">
        <v>4.5</v>
      </c>
      <c r="K106" s="213">
        <v>4.5</v>
      </c>
      <c r="L106" s="213">
        <v>4.5</v>
      </c>
    </row>
    <row r="107" spans="1:12" x14ac:dyDescent="0.25">
      <c r="A107" s="158" t="s">
        <v>833</v>
      </c>
      <c r="B107" s="158" t="s">
        <v>595</v>
      </c>
      <c r="C107" s="158" t="s">
        <v>443</v>
      </c>
      <c r="D107" s="158" t="s">
        <v>5</v>
      </c>
      <c r="E107" s="158" t="s">
        <v>658</v>
      </c>
      <c r="F107" s="209">
        <v>1</v>
      </c>
      <c r="G107" s="158" t="s">
        <v>4</v>
      </c>
      <c r="H107" s="159">
        <v>0.7</v>
      </c>
      <c r="I107" s="158" t="s">
        <v>539</v>
      </c>
      <c r="J107" s="213">
        <v>6.15</v>
      </c>
      <c r="K107" s="213">
        <v>6.15</v>
      </c>
      <c r="L107" s="213">
        <v>4.3049999999999997</v>
      </c>
    </row>
    <row r="108" spans="1:12" x14ac:dyDescent="0.25">
      <c r="A108" s="158" t="s">
        <v>833</v>
      </c>
      <c r="B108" s="158" t="s">
        <v>595</v>
      </c>
      <c r="C108" s="158" t="s">
        <v>1017</v>
      </c>
      <c r="D108" s="158" t="s">
        <v>5</v>
      </c>
      <c r="E108" s="158" t="s">
        <v>213</v>
      </c>
      <c r="F108" s="209">
        <v>0.5</v>
      </c>
      <c r="G108" s="158" t="s">
        <v>7</v>
      </c>
      <c r="H108" s="159">
        <v>0.5</v>
      </c>
      <c r="I108" s="158" t="s">
        <v>674</v>
      </c>
      <c r="J108" s="213">
        <v>4</v>
      </c>
      <c r="K108" s="213">
        <v>2</v>
      </c>
      <c r="L108" s="213">
        <v>2</v>
      </c>
    </row>
    <row r="109" spans="1:12" x14ac:dyDescent="0.25">
      <c r="A109" s="158" t="s">
        <v>833</v>
      </c>
      <c r="B109" s="158" t="s">
        <v>595</v>
      </c>
      <c r="C109" s="158" t="s">
        <v>734</v>
      </c>
      <c r="D109" s="158" t="s">
        <v>5</v>
      </c>
      <c r="E109" s="158" t="s">
        <v>658</v>
      </c>
      <c r="F109" s="209">
        <v>0.5</v>
      </c>
      <c r="G109" s="158" t="s">
        <v>7</v>
      </c>
      <c r="H109" s="159">
        <v>0.5</v>
      </c>
      <c r="I109" s="158" t="s">
        <v>674</v>
      </c>
      <c r="J109" s="213">
        <v>6</v>
      </c>
      <c r="K109" s="213">
        <v>3</v>
      </c>
      <c r="L109" s="213">
        <v>3</v>
      </c>
    </row>
    <row r="110" spans="1:12" x14ac:dyDescent="0.25">
      <c r="A110" s="158" t="s">
        <v>833</v>
      </c>
      <c r="B110" s="158" t="s">
        <v>595</v>
      </c>
      <c r="C110" s="158" t="s">
        <v>1018</v>
      </c>
      <c r="D110" s="158" t="s">
        <v>5</v>
      </c>
      <c r="E110" s="158" t="s">
        <v>213</v>
      </c>
      <c r="F110" s="209">
        <v>0.5</v>
      </c>
      <c r="G110" s="158" t="s">
        <v>7</v>
      </c>
      <c r="H110" s="159">
        <v>0.5</v>
      </c>
      <c r="I110" s="158" t="s">
        <v>674</v>
      </c>
      <c r="J110" s="213">
        <v>2.0499999999999998</v>
      </c>
      <c r="K110" s="213">
        <v>1.0249999999999999</v>
      </c>
      <c r="L110" s="213">
        <v>1.0249999999999999</v>
      </c>
    </row>
    <row r="111" spans="1:12" x14ac:dyDescent="0.25">
      <c r="A111" s="158" t="s">
        <v>833</v>
      </c>
      <c r="B111" s="158" t="s">
        <v>595</v>
      </c>
      <c r="C111" s="158" t="s">
        <v>14</v>
      </c>
      <c r="D111" s="158" t="s">
        <v>10</v>
      </c>
      <c r="E111" s="158" t="s">
        <v>658</v>
      </c>
      <c r="F111" s="209">
        <v>1</v>
      </c>
      <c r="G111" s="158" t="s">
        <v>4</v>
      </c>
      <c r="H111" s="159">
        <v>1</v>
      </c>
      <c r="I111" s="158" t="s">
        <v>539</v>
      </c>
      <c r="J111" s="213">
        <v>3008</v>
      </c>
      <c r="K111" s="213">
        <v>3008</v>
      </c>
      <c r="L111" s="213">
        <v>3008</v>
      </c>
    </row>
    <row r="112" spans="1:12" x14ac:dyDescent="0.25">
      <c r="A112" s="158" t="s">
        <v>833</v>
      </c>
      <c r="B112" s="158" t="s">
        <v>595</v>
      </c>
      <c r="C112" s="158" t="s">
        <v>446</v>
      </c>
      <c r="D112" s="158" t="s">
        <v>732</v>
      </c>
      <c r="E112" s="158" t="s">
        <v>658</v>
      </c>
      <c r="F112" s="209">
        <v>1</v>
      </c>
      <c r="G112" s="158" t="s">
        <v>4</v>
      </c>
      <c r="H112" s="159">
        <v>1</v>
      </c>
      <c r="I112" s="158" t="s">
        <v>539</v>
      </c>
      <c r="J112" s="213">
        <v>9.8000000000000004E-2</v>
      </c>
      <c r="K112" s="213">
        <v>9.8000000000000004E-2</v>
      </c>
      <c r="L112" s="213">
        <v>9.8000000000000004E-2</v>
      </c>
    </row>
    <row r="113" spans="1:12" x14ac:dyDescent="0.25">
      <c r="A113" s="158" t="s">
        <v>833</v>
      </c>
      <c r="B113" s="158" t="s">
        <v>595</v>
      </c>
      <c r="C113" s="158" t="s">
        <v>447</v>
      </c>
      <c r="D113" s="158" t="s">
        <v>732</v>
      </c>
      <c r="E113" s="158" t="s">
        <v>658</v>
      </c>
      <c r="F113" s="209">
        <v>1</v>
      </c>
      <c r="G113" s="158" t="s">
        <v>4</v>
      </c>
      <c r="H113" s="159">
        <v>1</v>
      </c>
      <c r="I113" s="158" t="s">
        <v>539</v>
      </c>
      <c r="J113" s="213">
        <v>1.7000000000000001E-2</v>
      </c>
      <c r="K113" s="213">
        <v>1.7000000000000001E-2</v>
      </c>
      <c r="L113" s="213">
        <v>1.7000000000000001E-2</v>
      </c>
    </row>
    <row r="114" spans="1:12" x14ac:dyDescent="0.25">
      <c r="A114" s="158" t="s">
        <v>833</v>
      </c>
      <c r="B114" s="158" t="s">
        <v>595</v>
      </c>
      <c r="C114" s="158" t="s">
        <v>447</v>
      </c>
      <c r="D114" s="158" t="s">
        <v>5</v>
      </c>
      <c r="E114" s="158" t="s">
        <v>658</v>
      </c>
      <c r="F114" s="209">
        <v>0.5</v>
      </c>
      <c r="G114" s="158" t="s">
        <v>7</v>
      </c>
      <c r="H114" s="159">
        <v>0.5</v>
      </c>
      <c r="I114" s="158" t="s">
        <v>539</v>
      </c>
      <c r="J114" s="213">
        <v>4.0999999999999996</v>
      </c>
      <c r="K114" s="213">
        <v>2.0499999999999998</v>
      </c>
      <c r="L114" s="213">
        <v>2.0499999999999998</v>
      </c>
    </row>
    <row r="115" spans="1:12" x14ac:dyDescent="0.25">
      <c r="A115" s="158" t="s">
        <v>833</v>
      </c>
      <c r="B115" s="158" t="s">
        <v>595</v>
      </c>
      <c r="C115" s="158" t="s">
        <v>448</v>
      </c>
      <c r="D115" s="158" t="s">
        <v>732</v>
      </c>
      <c r="E115" s="158" t="s">
        <v>658</v>
      </c>
      <c r="F115" s="209">
        <v>1</v>
      </c>
      <c r="G115" s="158" t="s">
        <v>4</v>
      </c>
      <c r="H115" s="159">
        <v>1</v>
      </c>
      <c r="I115" s="158" t="s">
        <v>539</v>
      </c>
      <c r="J115" s="213">
        <v>0.42299999999999999</v>
      </c>
      <c r="K115" s="213">
        <v>0.42299999999999999</v>
      </c>
      <c r="L115" s="213">
        <v>0.42299999999999999</v>
      </c>
    </row>
    <row r="116" spans="1:12" x14ac:dyDescent="0.25">
      <c r="A116" s="158" t="s">
        <v>833</v>
      </c>
      <c r="B116" s="158" t="s">
        <v>595</v>
      </c>
      <c r="C116" s="158" t="s">
        <v>449</v>
      </c>
      <c r="D116" s="158" t="s">
        <v>732</v>
      </c>
      <c r="E116" s="158" t="s">
        <v>658</v>
      </c>
      <c r="F116" s="209">
        <v>1</v>
      </c>
      <c r="G116" s="158" t="s">
        <v>4</v>
      </c>
      <c r="H116" s="159">
        <v>1</v>
      </c>
      <c r="I116" s="158" t="s">
        <v>539</v>
      </c>
      <c r="J116" s="213">
        <v>9.0999999999999998E-2</v>
      </c>
      <c r="K116" s="213">
        <v>9.0999999999999998E-2</v>
      </c>
      <c r="L116" s="213">
        <v>9.0999999999999998E-2</v>
      </c>
    </row>
    <row r="117" spans="1:12" x14ac:dyDescent="0.25">
      <c r="A117" s="158" t="s">
        <v>833</v>
      </c>
      <c r="B117" s="158" t="s">
        <v>595</v>
      </c>
      <c r="C117" s="158" t="s">
        <v>1019</v>
      </c>
      <c r="D117" s="158" t="s">
        <v>5</v>
      </c>
      <c r="E117" s="158" t="s">
        <v>213</v>
      </c>
      <c r="F117" s="209">
        <v>0.5</v>
      </c>
      <c r="G117" s="158" t="s">
        <v>7</v>
      </c>
      <c r="H117" s="159">
        <v>0.5</v>
      </c>
      <c r="I117" s="158" t="s">
        <v>674</v>
      </c>
      <c r="J117" s="213">
        <v>2.35</v>
      </c>
      <c r="K117" s="213">
        <v>1.175</v>
      </c>
      <c r="L117" s="213">
        <v>1.175</v>
      </c>
    </row>
    <row r="118" spans="1:12" x14ac:dyDescent="0.25">
      <c r="A118" s="158" t="s">
        <v>833</v>
      </c>
      <c r="B118" s="158" t="s">
        <v>595</v>
      </c>
      <c r="C118" s="158" t="s">
        <v>451</v>
      </c>
      <c r="D118" s="158" t="s">
        <v>732</v>
      </c>
      <c r="E118" s="158" t="s">
        <v>658</v>
      </c>
      <c r="F118" s="209">
        <v>1</v>
      </c>
      <c r="G118" s="158" t="s">
        <v>4</v>
      </c>
      <c r="H118" s="159">
        <v>1</v>
      </c>
      <c r="I118" s="158" t="s">
        <v>539</v>
      </c>
      <c r="J118" s="213">
        <v>0.497</v>
      </c>
      <c r="K118" s="213">
        <v>0.497</v>
      </c>
      <c r="L118" s="213">
        <v>0.497</v>
      </c>
    </row>
    <row r="119" spans="1:12" x14ac:dyDescent="0.25">
      <c r="A119" s="158" t="s">
        <v>833</v>
      </c>
      <c r="B119" s="158" t="s">
        <v>595</v>
      </c>
      <c r="C119" s="158" t="s">
        <v>452</v>
      </c>
      <c r="D119" s="158" t="s">
        <v>5</v>
      </c>
      <c r="E119" s="158" t="s">
        <v>658</v>
      </c>
      <c r="F119" s="209">
        <v>1</v>
      </c>
      <c r="G119" s="158" t="s">
        <v>4</v>
      </c>
      <c r="H119" s="159">
        <v>0.7</v>
      </c>
      <c r="I119" s="158" t="s">
        <v>539</v>
      </c>
      <c r="J119" s="213">
        <v>2</v>
      </c>
      <c r="K119" s="213">
        <v>2</v>
      </c>
      <c r="L119" s="213">
        <v>1.4</v>
      </c>
    </row>
    <row r="120" spans="1:12" x14ac:dyDescent="0.25">
      <c r="A120" s="158" t="s">
        <v>833</v>
      </c>
      <c r="B120" s="158" t="s">
        <v>595</v>
      </c>
      <c r="C120" s="158" t="s">
        <v>453</v>
      </c>
      <c r="D120" s="158" t="s">
        <v>5</v>
      </c>
      <c r="E120" s="158" t="s">
        <v>658</v>
      </c>
      <c r="F120" s="209">
        <v>1</v>
      </c>
      <c r="G120" s="158" t="s">
        <v>4</v>
      </c>
      <c r="H120" s="159">
        <v>0.7</v>
      </c>
      <c r="I120" s="158" t="s">
        <v>539</v>
      </c>
      <c r="J120" s="213">
        <v>2</v>
      </c>
      <c r="K120" s="213">
        <v>2</v>
      </c>
      <c r="L120" s="213">
        <v>1.4</v>
      </c>
    </row>
    <row r="121" spans="1:12" x14ac:dyDescent="0.25">
      <c r="A121" s="158" t="s">
        <v>833</v>
      </c>
      <c r="B121" s="158" t="s">
        <v>595</v>
      </c>
      <c r="C121" s="158" t="s">
        <v>664</v>
      </c>
      <c r="D121" s="158" t="s">
        <v>5</v>
      </c>
      <c r="E121" s="158" t="s">
        <v>658</v>
      </c>
      <c r="F121" s="209">
        <v>0.5</v>
      </c>
      <c r="G121" s="158" t="s">
        <v>7</v>
      </c>
      <c r="H121" s="159">
        <v>0.5</v>
      </c>
      <c r="I121" s="158" t="s">
        <v>539</v>
      </c>
      <c r="J121" s="213">
        <v>8</v>
      </c>
      <c r="K121" s="213">
        <v>4</v>
      </c>
      <c r="L121" s="213">
        <v>4</v>
      </c>
    </row>
    <row r="122" spans="1:12" x14ac:dyDescent="0.25">
      <c r="A122" s="158" t="s">
        <v>833</v>
      </c>
      <c r="B122" s="158" t="s">
        <v>595</v>
      </c>
      <c r="C122" s="158" t="s">
        <v>454</v>
      </c>
      <c r="D122" s="158" t="s">
        <v>5</v>
      </c>
      <c r="E122" s="158" t="s">
        <v>658</v>
      </c>
      <c r="F122" s="209">
        <v>1</v>
      </c>
      <c r="G122" s="158" t="s">
        <v>4</v>
      </c>
      <c r="H122" s="159">
        <v>0.7</v>
      </c>
      <c r="I122" s="158" t="s">
        <v>539</v>
      </c>
      <c r="J122" s="213">
        <v>12</v>
      </c>
      <c r="K122" s="213">
        <v>12</v>
      </c>
      <c r="L122" s="213">
        <v>8.4</v>
      </c>
    </row>
    <row r="123" spans="1:12" x14ac:dyDescent="0.25">
      <c r="A123" s="158" t="s">
        <v>833</v>
      </c>
      <c r="B123" s="158" t="s">
        <v>595</v>
      </c>
      <c r="C123" s="158" t="s">
        <v>457</v>
      </c>
      <c r="D123" s="158" t="s">
        <v>5</v>
      </c>
      <c r="E123" s="158" t="s">
        <v>658</v>
      </c>
      <c r="F123" s="209">
        <v>1</v>
      </c>
      <c r="G123" s="158" t="s">
        <v>4</v>
      </c>
      <c r="H123" s="159">
        <v>1</v>
      </c>
      <c r="I123" s="158" t="s">
        <v>539</v>
      </c>
      <c r="J123" s="213">
        <v>4.0999999999999996</v>
      </c>
      <c r="K123" s="213">
        <v>4.0999999999999996</v>
      </c>
      <c r="L123" s="213">
        <v>4.0999999999999996</v>
      </c>
    </row>
    <row r="124" spans="1:12" x14ac:dyDescent="0.25">
      <c r="A124" s="158" t="s">
        <v>833</v>
      </c>
      <c r="B124" s="158" t="s">
        <v>595</v>
      </c>
      <c r="C124" s="158" t="s">
        <v>574</v>
      </c>
      <c r="D124" s="158" t="s">
        <v>5</v>
      </c>
      <c r="E124" s="158" t="s">
        <v>658</v>
      </c>
      <c r="F124" s="209">
        <v>1</v>
      </c>
      <c r="G124" s="158" t="s">
        <v>4</v>
      </c>
      <c r="H124" s="159">
        <v>0.7</v>
      </c>
      <c r="I124" s="158" t="s">
        <v>539</v>
      </c>
      <c r="J124" s="213">
        <v>2.0499999999999998</v>
      </c>
      <c r="K124" s="213">
        <v>2.0499999999999998</v>
      </c>
      <c r="L124" s="213">
        <v>1.4350000000000001</v>
      </c>
    </row>
    <row r="125" spans="1:12" x14ac:dyDescent="0.25">
      <c r="A125" s="158" t="s">
        <v>833</v>
      </c>
      <c r="B125" s="158" t="s">
        <v>595</v>
      </c>
      <c r="C125" s="158" t="s">
        <v>459</v>
      </c>
      <c r="D125" s="158" t="s">
        <v>732</v>
      </c>
      <c r="E125" s="158" t="s">
        <v>658</v>
      </c>
      <c r="F125" s="209">
        <v>1</v>
      </c>
      <c r="G125" s="158" t="s">
        <v>4</v>
      </c>
      <c r="H125" s="159">
        <v>1</v>
      </c>
      <c r="I125" s="158" t="s">
        <v>539</v>
      </c>
      <c r="J125" s="213">
        <v>0.442</v>
      </c>
      <c r="K125" s="213">
        <v>0.442</v>
      </c>
      <c r="L125" s="213">
        <v>0.442</v>
      </c>
    </row>
    <row r="126" spans="1:12" x14ac:dyDescent="0.25">
      <c r="A126" s="158" t="s">
        <v>833</v>
      </c>
      <c r="B126" s="158" t="s">
        <v>595</v>
      </c>
      <c r="C126" s="158" t="s">
        <v>461</v>
      </c>
      <c r="D126" s="158" t="s">
        <v>5</v>
      </c>
      <c r="E126" s="158" t="s">
        <v>658</v>
      </c>
      <c r="F126" s="209">
        <v>1</v>
      </c>
      <c r="G126" s="158" t="s">
        <v>4</v>
      </c>
      <c r="H126" s="159">
        <v>1</v>
      </c>
      <c r="I126" s="158" t="s">
        <v>539</v>
      </c>
      <c r="J126" s="213">
        <v>6.15</v>
      </c>
      <c r="K126" s="213">
        <v>6.15</v>
      </c>
      <c r="L126" s="213">
        <v>6.15</v>
      </c>
    </row>
    <row r="127" spans="1:12" x14ac:dyDescent="0.25">
      <c r="A127" s="158" t="s">
        <v>833</v>
      </c>
      <c r="B127" s="158" t="s">
        <v>599</v>
      </c>
      <c r="C127" s="158" t="s">
        <v>9</v>
      </c>
      <c r="D127" s="158" t="s">
        <v>10</v>
      </c>
      <c r="E127" s="158" t="s">
        <v>658</v>
      </c>
      <c r="F127" s="209">
        <v>1</v>
      </c>
      <c r="G127" s="158" t="s">
        <v>4</v>
      </c>
      <c r="H127" s="159">
        <v>1</v>
      </c>
      <c r="I127" s="158" t="s">
        <v>539</v>
      </c>
      <c r="J127" s="213">
        <v>750</v>
      </c>
      <c r="K127" s="213">
        <v>750</v>
      </c>
      <c r="L127" s="213">
        <v>750</v>
      </c>
    </row>
    <row r="128" spans="1:12" x14ac:dyDescent="0.25">
      <c r="A128" s="158" t="s">
        <v>833</v>
      </c>
      <c r="B128" s="158" t="s">
        <v>599</v>
      </c>
      <c r="C128" s="158" t="s">
        <v>11</v>
      </c>
      <c r="D128" s="158" t="s">
        <v>10</v>
      </c>
      <c r="E128" s="158" t="s">
        <v>658</v>
      </c>
      <c r="F128" s="209">
        <v>1</v>
      </c>
      <c r="G128" s="158" t="s">
        <v>4</v>
      </c>
      <c r="H128" s="159">
        <v>1</v>
      </c>
      <c r="I128" s="158" t="s">
        <v>539</v>
      </c>
      <c r="J128" s="213">
        <v>468</v>
      </c>
      <c r="K128" s="213">
        <v>468</v>
      </c>
      <c r="L128" s="213">
        <v>468</v>
      </c>
    </row>
    <row r="129" spans="1:12" x14ac:dyDescent="0.25">
      <c r="A129" s="158" t="s">
        <v>833</v>
      </c>
      <c r="B129" s="158" t="s">
        <v>596</v>
      </c>
      <c r="C129" s="158" t="s">
        <v>35</v>
      </c>
      <c r="D129" s="158" t="s">
        <v>10</v>
      </c>
      <c r="E129" s="158" t="s">
        <v>658</v>
      </c>
      <c r="F129" s="209">
        <v>1</v>
      </c>
      <c r="G129" s="158" t="s">
        <v>4</v>
      </c>
      <c r="H129" s="159">
        <v>1</v>
      </c>
      <c r="I129" s="158" t="s">
        <v>539</v>
      </c>
      <c r="J129" s="213">
        <v>446.5</v>
      </c>
      <c r="K129" s="213">
        <v>446.5</v>
      </c>
      <c r="L129" s="213">
        <v>446.5</v>
      </c>
    </row>
    <row r="130" spans="1:12" x14ac:dyDescent="0.25">
      <c r="A130" s="158" t="s">
        <v>833</v>
      </c>
      <c r="B130" s="158" t="s">
        <v>598</v>
      </c>
      <c r="C130" s="158" t="s">
        <v>44</v>
      </c>
      <c r="D130" s="158" t="s">
        <v>5</v>
      </c>
      <c r="E130" s="158" t="s">
        <v>658</v>
      </c>
      <c r="F130" s="209">
        <v>1</v>
      </c>
      <c r="G130" s="158" t="s">
        <v>4</v>
      </c>
      <c r="H130" s="159">
        <v>1</v>
      </c>
      <c r="I130" s="158" t="s">
        <v>539</v>
      </c>
      <c r="J130" s="213">
        <v>27</v>
      </c>
      <c r="K130" s="213">
        <v>27</v>
      </c>
      <c r="L130" s="213">
        <v>27</v>
      </c>
    </row>
    <row r="131" spans="1:12" x14ac:dyDescent="0.25">
      <c r="A131" s="158" t="s">
        <v>833</v>
      </c>
      <c r="B131" s="158" t="s">
        <v>598</v>
      </c>
      <c r="C131" s="158" t="s">
        <v>46</v>
      </c>
      <c r="D131" s="158" t="s">
        <v>732</v>
      </c>
      <c r="E131" s="158" t="s">
        <v>658</v>
      </c>
      <c r="F131" s="209">
        <v>1</v>
      </c>
      <c r="G131" s="158" t="s">
        <v>4</v>
      </c>
      <c r="H131" s="159">
        <v>1</v>
      </c>
      <c r="I131" s="158" t="s">
        <v>539</v>
      </c>
      <c r="J131" s="213">
        <v>0.875</v>
      </c>
      <c r="K131" s="213">
        <v>0.875</v>
      </c>
      <c r="L131" s="213">
        <v>0.875</v>
      </c>
    </row>
    <row r="132" spans="1:12" x14ac:dyDescent="0.25">
      <c r="A132" s="158" t="s">
        <v>833</v>
      </c>
      <c r="B132" s="158" t="s">
        <v>598</v>
      </c>
      <c r="C132" s="158" t="s">
        <v>506</v>
      </c>
      <c r="D132" s="158" t="s">
        <v>5</v>
      </c>
      <c r="E132" s="158" t="s">
        <v>658</v>
      </c>
      <c r="F132" s="209">
        <v>1</v>
      </c>
      <c r="G132" s="158" t="s">
        <v>4</v>
      </c>
      <c r="H132" s="159">
        <v>1</v>
      </c>
      <c r="I132" s="158" t="s">
        <v>539</v>
      </c>
      <c r="J132" s="213">
        <v>6.9</v>
      </c>
      <c r="K132" s="213">
        <v>6.9</v>
      </c>
      <c r="L132" s="213">
        <v>6.9</v>
      </c>
    </row>
    <row r="133" spans="1:12" x14ac:dyDescent="0.25">
      <c r="A133" s="158" t="s">
        <v>833</v>
      </c>
      <c r="B133" s="158" t="s">
        <v>598</v>
      </c>
      <c r="C133" s="158" t="s">
        <v>507</v>
      </c>
      <c r="D133" s="158" t="s">
        <v>5</v>
      </c>
      <c r="E133" s="158" t="s">
        <v>658</v>
      </c>
      <c r="F133" s="209">
        <v>1</v>
      </c>
      <c r="G133" s="158" t="s">
        <v>4</v>
      </c>
      <c r="H133" s="159">
        <v>1</v>
      </c>
      <c r="I133" s="158" t="s">
        <v>539</v>
      </c>
      <c r="J133" s="213">
        <v>6.9</v>
      </c>
      <c r="K133" s="213">
        <v>6.9</v>
      </c>
      <c r="L133" s="213">
        <v>6.9</v>
      </c>
    </row>
    <row r="134" spans="1:12" x14ac:dyDescent="0.25">
      <c r="A134" s="158" t="s">
        <v>833</v>
      </c>
      <c r="B134" s="158" t="s">
        <v>598</v>
      </c>
      <c r="C134" s="158" t="s">
        <v>508</v>
      </c>
      <c r="D134" s="158" t="s">
        <v>5</v>
      </c>
      <c r="E134" s="158" t="s">
        <v>658</v>
      </c>
      <c r="F134" s="209">
        <v>1</v>
      </c>
      <c r="G134" s="158" t="s">
        <v>4</v>
      </c>
      <c r="H134" s="159">
        <v>1</v>
      </c>
      <c r="I134" s="158" t="s">
        <v>539</v>
      </c>
      <c r="J134" s="213">
        <v>14.9</v>
      </c>
      <c r="K134" s="213">
        <v>14.9</v>
      </c>
      <c r="L134" s="213">
        <v>14.9</v>
      </c>
    </row>
    <row r="135" spans="1:12" x14ac:dyDescent="0.25">
      <c r="A135" s="158" t="s">
        <v>833</v>
      </c>
      <c r="B135" s="158" t="s">
        <v>598</v>
      </c>
      <c r="C135" s="158" t="s">
        <v>735</v>
      </c>
      <c r="D135" s="158" t="s">
        <v>732</v>
      </c>
      <c r="E135" s="158" t="s">
        <v>658</v>
      </c>
      <c r="F135" s="209">
        <v>1</v>
      </c>
      <c r="G135" s="158" t="s">
        <v>4</v>
      </c>
      <c r="H135" s="159">
        <v>1</v>
      </c>
      <c r="I135" s="158" t="s">
        <v>539</v>
      </c>
      <c r="J135" s="213">
        <v>1</v>
      </c>
      <c r="K135" s="213">
        <v>1</v>
      </c>
      <c r="L135" s="213">
        <v>1</v>
      </c>
    </row>
    <row r="136" spans="1:12" x14ac:dyDescent="0.25">
      <c r="A136" s="158" t="s">
        <v>599</v>
      </c>
      <c r="B136" s="158" t="s">
        <v>599</v>
      </c>
      <c r="C136" s="158" t="s">
        <v>510</v>
      </c>
      <c r="D136" s="158" t="s">
        <v>8</v>
      </c>
      <c r="E136" s="158" t="s">
        <v>213</v>
      </c>
      <c r="F136" s="209">
        <v>1</v>
      </c>
      <c r="G136" s="158" t="s">
        <v>4</v>
      </c>
      <c r="H136" s="159">
        <v>1</v>
      </c>
      <c r="I136" s="158" t="s">
        <v>539</v>
      </c>
      <c r="J136" s="213">
        <v>5</v>
      </c>
      <c r="K136" s="213">
        <v>5</v>
      </c>
      <c r="L136" s="213">
        <v>5</v>
      </c>
    </row>
    <row r="137" spans="1:12" x14ac:dyDescent="0.25">
      <c r="A137" s="158" t="s">
        <v>599</v>
      </c>
      <c r="B137" s="158" t="s">
        <v>599</v>
      </c>
      <c r="C137" s="158" t="s">
        <v>509</v>
      </c>
      <c r="D137" s="158" t="s">
        <v>26</v>
      </c>
      <c r="E137" s="158" t="s">
        <v>213</v>
      </c>
      <c r="F137" s="209">
        <v>1</v>
      </c>
      <c r="G137" s="158" t="s">
        <v>4</v>
      </c>
      <c r="H137" s="159">
        <v>1</v>
      </c>
      <c r="I137" s="158" t="s">
        <v>539</v>
      </c>
      <c r="J137" s="213">
        <v>9</v>
      </c>
      <c r="K137" s="213">
        <v>9</v>
      </c>
      <c r="L137" s="213">
        <v>9</v>
      </c>
    </row>
    <row r="138" spans="1:12" x14ac:dyDescent="0.25">
      <c r="A138" s="158" t="s">
        <v>599</v>
      </c>
      <c r="B138" s="158" t="s">
        <v>599</v>
      </c>
      <c r="C138" s="158" t="s">
        <v>511</v>
      </c>
      <c r="D138" s="158" t="s">
        <v>8</v>
      </c>
      <c r="E138" s="158" t="s">
        <v>213</v>
      </c>
      <c r="F138" s="209">
        <v>1</v>
      </c>
      <c r="G138" s="158" t="s">
        <v>4</v>
      </c>
      <c r="H138" s="159">
        <v>1</v>
      </c>
      <c r="I138" s="158" t="s">
        <v>539</v>
      </c>
      <c r="J138" s="213">
        <v>14.5</v>
      </c>
      <c r="K138" s="213">
        <v>14.5</v>
      </c>
      <c r="L138" s="213">
        <v>14.5</v>
      </c>
    </row>
    <row r="139" spans="1:12" x14ac:dyDescent="0.25">
      <c r="A139" s="158" t="s">
        <v>599</v>
      </c>
      <c r="B139" s="158" t="s">
        <v>599</v>
      </c>
      <c r="C139" s="158" t="s">
        <v>690</v>
      </c>
      <c r="D139" s="158" t="s">
        <v>8</v>
      </c>
      <c r="E139" s="158" t="s">
        <v>213</v>
      </c>
      <c r="F139" s="209">
        <v>1</v>
      </c>
      <c r="G139" s="158" t="s">
        <v>4</v>
      </c>
      <c r="H139" s="159">
        <v>1</v>
      </c>
      <c r="I139" s="158" t="s">
        <v>539</v>
      </c>
      <c r="J139" s="213">
        <v>44</v>
      </c>
      <c r="K139" s="213">
        <v>44</v>
      </c>
      <c r="L139" s="213">
        <v>44</v>
      </c>
    </row>
    <row r="140" spans="1:12" x14ac:dyDescent="0.25">
      <c r="A140" s="158" t="s">
        <v>599</v>
      </c>
      <c r="B140" s="158" t="s">
        <v>599</v>
      </c>
      <c r="C140" s="158" t="s">
        <v>691</v>
      </c>
      <c r="D140" s="158" t="s">
        <v>8</v>
      </c>
      <c r="E140" s="158" t="s">
        <v>213</v>
      </c>
      <c r="F140" s="209">
        <v>1</v>
      </c>
      <c r="G140" s="158" t="s">
        <v>4</v>
      </c>
      <c r="H140" s="159">
        <v>1</v>
      </c>
      <c r="I140" s="158" t="s">
        <v>539</v>
      </c>
      <c r="J140" s="213">
        <v>33</v>
      </c>
      <c r="K140" s="213">
        <v>33</v>
      </c>
      <c r="L140" s="213">
        <v>33</v>
      </c>
    </row>
    <row r="141" spans="1:12" x14ac:dyDescent="0.25">
      <c r="A141" s="158" t="s">
        <v>599</v>
      </c>
      <c r="B141" s="158" t="s">
        <v>599</v>
      </c>
      <c r="C141" s="158" t="s">
        <v>529</v>
      </c>
      <c r="D141" s="158" t="s">
        <v>8</v>
      </c>
      <c r="E141" s="158" t="s">
        <v>213</v>
      </c>
      <c r="F141" s="209">
        <v>1</v>
      </c>
      <c r="G141" s="158" t="s">
        <v>4</v>
      </c>
      <c r="H141" s="159">
        <v>1</v>
      </c>
      <c r="I141" s="158" t="s">
        <v>539</v>
      </c>
      <c r="J141" s="213">
        <v>7</v>
      </c>
      <c r="K141" s="213">
        <v>7</v>
      </c>
      <c r="L141" s="213">
        <v>7</v>
      </c>
    </row>
    <row r="142" spans="1:12" x14ac:dyDescent="0.25">
      <c r="A142" s="158" t="s">
        <v>599</v>
      </c>
      <c r="B142" s="158" t="s">
        <v>599</v>
      </c>
      <c r="C142" s="158" t="s">
        <v>174</v>
      </c>
      <c r="D142" s="158" t="s">
        <v>8</v>
      </c>
      <c r="E142" s="158" t="s">
        <v>213</v>
      </c>
      <c r="F142" s="209">
        <v>1</v>
      </c>
      <c r="G142" s="158" t="s">
        <v>4</v>
      </c>
      <c r="H142" s="159">
        <v>1</v>
      </c>
      <c r="I142" s="158" t="s">
        <v>539</v>
      </c>
      <c r="J142" s="213">
        <v>31</v>
      </c>
      <c r="K142" s="213">
        <v>31</v>
      </c>
      <c r="L142" s="213">
        <v>31</v>
      </c>
    </row>
    <row r="143" spans="1:12" x14ac:dyDescent="0.25">
      <c r="A143" s="158" t="s">
        <v>599</v>
      </c>
      <c r="B143" s="158" t="s">
        <v>599</v>
      </c>
      <c r="C143" s="158" t="s">
        <v>171</v>
      </c>
      <c r="D143" s="158" t="s">
        <v>26</v>
      </c>
      <c r="E143" s="158" t="s">
        <v>213</v>
      </c>
      <c r="F143" s="209">
        <v>1</v>
      </c>
      <c r="G143" s="158" t="s">
        <v>4</v>
      </c>
      <c r="H143" s="159">
        <v>1</v>
      </c>
      <c r="I143" s="158" t="s">
        <v>539</v>
      </c>
      <c r="J143" s="213">
        <v>6</v>
      </c>
      <c r="K143" s="213">
        <v>6</v>
      </c>
      <c r="L143" s="213">
        <v>6</v>
      </c>
    </row>
    <row r="144" spans="1:12" x14ac:dyDescent="0.25">
      <c r="A144" s="158" t="s">
        <v>599</v>
      </c>
      <c r="B144" s="158" t="s">
        <v>599</v>
      </c>
      <c r="C144" s="158" t="s">
        <v>171</v>
      </c>
      <c r="D144" s="158" t="s">
        <v>8</v>
      </c>
      <c r="E144" s="158" t="s">
        <v>213</v>
      </c>
      <c r="F144" s="209">
        <v>1</v>
      </c>
      <c r="G144" s="158" t="s">
        <v>4</v>
      </c>
      <c r="H144" s="159">
        <v>1</v>
      </c>
      <c r="I144" s="158" t="s">
        <v>539</v>
      </c>
      <c r="J144" s="213">
        <v>67</v>
      </c>
      <c r="K144" s="213">
        <v>67</v>
      </c>
      <c r="L144" s="213">
        <v>67</v>
      </c>
    </row>
    <row r="145" spans="1:12" x14ac:dyDescent="0.25">
      <c r="A145" s="158" t="s">
        <v>599</v>
      </c>
      <c r="B145" s="158" t="s">
        <v>599</v>
      </c>
      <c r="C145" s="158" t="s">
        <v>515</v>
      </c>
      <c r="D145" s="158" t="s">
        <v>8</v>
      </c>
      <c r="E145" s="158" t="s">
        <v>213</v>
      </c>
      <c r="F145" s="209">
        <v>1</v>
      </c>
      <c r="G145" s="158" t="s">
        <v>4</v>
      </c>
      <c r="H145" s="159">
        <v>1</v>
      </c>
      <c r="I145" s="158" t="s">
        <v>539</v>
      </c>
      <c r="J145" s="213">
        <v>28</v>
      </c>
      <c r="K145" s="213">
        <v>28</v>
      </c>
      <c r="L145" s="213">
        <v>28</v>
      </c>
    </row>
    <row r="146" spans="1:12" x14ac:dyDescent="0.25">
      <c r="A146" s="158" t="s">
        <v>599</v>
      </c>
      <c r="B146" s="158" t="s">
        <v>599</v>
      </c>
      <c r="C146" s="158" t="s">
        <v>520</v>
      </c>
      <c r="D146" s="158" t="s">
        <v>31</v>
      </c>
      <c r="E146" s="158" t="s">
        <v>213</v>
      </c>
      <c r="F146" s="209">
        <v>1</v>
      </c>
      <c r="G146" s="158" t="s">
        <v>4</v>
      </c>
      <c r="H146" s="159">
        <v>1</v>
      </c>
      <c r="I146" s="158" t="s">
        <v>539</v>
      </c>
      <c r="J146" s="213">
        <v>8</v>
      </c>
      <c r="K146" s="213">
        <v>8</v>
      </c>
      <c r="L146" s="213">
        <v>8</v>
      </c>
    </row>
    <row r="147" spans="1:12" x14ac:dyDescent="0.25">
      <c r="A147" s="158" t="s">
        <v>599</v>
      </c>
      <c r="B147" s="158" t="s">
        <v>599</v>
      </c>
      <c r="C147" s="158" t="s">
        <v>521</v>
      </c>
      <c r="D147" s="158" t="s">
        <v>732</v>
      </c>
      <c r="E147" s="158" t="s">
        <v>213</v>
      </c>
      <c r="F147" s="209">
        <v>1</v>
      </c>
      <c r="G147" s="158" t="s">
        <v>4</v>
      </c>
      <c r="H147" s="159">
        <v>1</v>
      </c>
      <c r="I147" s="158" t="s">
        <v>539</v>
      </c>
      <c r="J147" s="213">
        <v>0.45700000000000002</v>
      </c>
      <c r="K147" s="213">
        <v>0.45700000000000002</v>
      </c>
      <c r="L147" s="213">
        <v>0.45700000000000002</v>
      </c>
    </row>
    <row r="148" spans="1:12" x14ac:dyDescent="0.25">
      <c r="A148" s="158" t="s">
        <v>599</v>
      </c>
      <c r="B148" s="158" t="s">
        <v>599</v>
      </c>
      <c r="C148" s="158" t="s">
        <v>167</v>
      </c>
      <c r="D148" s="158" t="s">
        <v>26</v>
      </c>
      <c r="E148" s="158" t="s">
        <v>213</v>
      </c>
      <c r="F148" s="209">
        <v>1</v>
      </c>
      <c r="G148" s="158" t="s">
        <v>4</v>
      </c>
      <c r="H148" s="159">
        <v>1</v>
      </c>
      <c r="I148" s="158" t="s">
        <v>539</v>
      </c>
      <c r="J148" s="213">
        <v>66</v>
      </c>
      <c r="K148" s="213">
        <v>66</v>
      </c>
      <c r="L148" s="213">
        <v>66</v>
      </c>
    </row>
    <row r="149" spans="1:12" x14ac:dyDescent="0.25">
      <c r="A149" s="158" t="s">
        <v>599</v>
      </c>
      <c r="B149" s="158" t="s">
        <v>599</v>
      </c>
      <c r="C149" s="158" t="s">
        <v>167</v>
      </c>
      <c r="D149" s="158" t="s">
        <v>8</v>
      </c>
      <c r="E149" s="158" t="s">
        <v>213</v>
      </c>
      <c r="F149" s="209">
        <v>1</v>
      </c>
      <c r="G149" s="158" t="s">
        <v>4</v>
      </c>
      <c r="H149" s="159">
        <v>1</v>
      </c>
      <c r="I149" s="158" t="s">
        <v>539</v>
      </c>
      <c r="J149" s="213">
        <v>95</v>
      </c>
      <c r="K149" s="213">
        <v>95</v>
      </c>
      <c r="L149" s="213">
        <v>95</v>
      </c>
    </row>
    <row r="150" spans="1:12" x14ac:dyDescent="0.25">
      <c r="A150" s="158" t="s">
        <v>599</v>
      </c>
      <c r="B150" s="158" t="s">
        <v>599</v>
      </c>
      <c r="C150" s="158" t="s">
        <v>170</v>
      </c>
      <c r="D150" s="158" t="s">
        <v>8</v>
      </c>
      <c r="E150" s="158" t="s">
        <v>213</v>
      </c>
      <c r="F150" s="209">
        <v>1</v>
      </c>
      <c r="G150" s="158" t="s">
        <v>4</v>
      </c>
      <c r="H150" s="159">
        <v>1</v>
      </c>
      <c r="I150" s="158" t="s">
        <v>539</v>
      </c>
      <c r="J150" s="213">
        <v>57.814999999999998</v>
      </c>
      <c r="K150" s="213">
        <v>57.814999999999998</v>
      </c>
      <c r="L150" s="213">
        <v>57.814999999999998</v>
      </c>
    </row>
    <row r="151" spans="1:12" x14ac:dyDescent="0.25">
      <c r="A151" s="158" t="s">
        <v>599</v>
      </c>
      <c r="B151" s="158" t="s">
        <v>599</v>
      </c>
      <c r="C151" s="158" t="s">
        <v>512</v>
      </c>
      <c r="D151" s="158" t="s">
        <v>8</v>
      </c>
      <c r="E151" s="158" t="s">
        <v>213</v>
      </c>
      <c r="F151" s="209">
        <v>1</v>
      </c>
      <c r="G151" s="158" t="s">
        <v>4</v>
      </c>
      <c r="H151" s="159">
        <v>1</v>
      </c>
      <c r="I151" s="158" t="s">
        <v>539</v>
      </c>
      <c r="J151" s="213">
        <v>10.8</v>
      </c>
      <c r="K151" s="213">
        <v>10.8</v>
      </c>
      <c r="L151" s="213">
        <v>10.8</v>
      </c>
    </row>
    <row r="152" spans="1:12" x14ac:dyDescent="0.25">
      <c r="A152" s="158" t="s">
        <v>599</v>
      </c>
      <c r="B152" s="158" t="s">
        <v>599</v>
      </c>
      <c r="C152" s="158" t="s">
        <v>692</v>
      </c>
      <c r="D152" s="158" t="s">
        <v>8</v>
      </c>
      <c r="E152" s="158" t="s">
        <v>213</v>
      </c>
      <c r="F152" s="209">
        <v>1</v>
      </c>
      <c r="G152" s="158" t="s">
        <v>4</v>
      </c>
      <c r="H152" s="159">
        <v>1</v>
      </c>
      <c r="I152" s="158" t="s">
        <v>539</v>
      </c>
      <c r="J152" s="213">
        <v>90</v>
      </c>
      <c r="K152" s="213">
        <v>90</v>
      </c>
      <c r="L152" s="213">
        <v>90</v>
      </c>
    </row>
    <row r="153" spans="1:12" x14ac:dyDescent="0.25">
      <c r="A153" s="158" t="s">
        <v>599</v>
      </c>
      <c r="B153" s="158" t="s">
        <v>599</v>
      </c>
      <c r="C153" s="158" t="s">
        <v>523</v>
      </c>
      <c r="D153" s="158" t="s">
        <v>8</v>
      </c>
      <c r="E153" s="158" t="s">
        <v>213</v>
      </c>
      <c r="F153" s="209">
        <v>1</v>
      </c>
      <c r="G153" s="158" t="s">
        <v>4</v>
      </c>
      <c r="H153" s="159">
        <v>1</v>
      </c>
      <c r="I153" s="158" t="s">
        <v>539</v>
      </c>
      <c r="J153" s="213">
        <v>6</v>
      </c>
      <c r="K153" s="213">
        <v>6</v>
      </c>
      <c r="L153" s="213">
        <v>6</v>
      </c>
    </row>
    <row r="154" spans="1:12" x14ac:dyDescent="0.25">
      <c r="A154" s="158" t="s">
        <v>599</v>
      </c>
      <c r="B154" s="158" t="s">
        <v>599</v>
      </c>
      <c r="C154" s="158" t="s">
        <v>173</v>
      </c>
      <c r="D154" s="158" t="s">
        <v>8</v>
      </c>
      <c r="E154" s="158" t="s">
        <v>213</v>
      </c>
      <c r="F154" s="209">
        <v>1</v>
      </c>
      <c r="G154" s="158" t="s">
        <v>4</v>
      </c>
      <c r="H154" s="159">
        <v>1</v>
      </c>
      <c r="I154" s="158" t="s">
        <v>539</v>
      </c>
      <c r="J154" s="213">
        <v>55</v>
      </c>
      <c r="K154" s="213">
        <v>55</v>
      </c>
      <c r="L154" s="213">
        <v>55</v>
      </c>
    </row>
    <row r="155" spans="1:12" x14ac:dyDescent="0.25">
      <c r="A155" s="158" t="s">
        <v>599</v>
      </c>
      <c r="B155" s="158" t="s">
        <v>599</v>
      </c>
      <c r="C155" s="158" t="s">
        <v>671</v>
      </c>
      <c r="D155" s="158" t="s">
        <v>8</v>
      </c>
      <c r="E155" s="158" t="s">
        <v>213</v>
      </c>
      <c r="F155" s="209">
        <v>1</v>
      </c>
      <c r="G155" s="158" t="s">
        <v>4</v>
      </c>
      <c r="H155" s="159">
        <v>1</v>
      </c>
      <c r="I155" s="158" t="s">
        <v>539</v>
      </c>
      <c r="J155" s="213">
        <v>12</v>
      </c>
      <c r="K155" s="213">
        <v>12</v>
      </c>
      <c r="L155" s="213">
        <v>12</v>
      </c>
    </row>
    <row r="156" spans="1:12" x14ac:dyDescent="0.25">
      <c r="A156" s="158" t="s">
        <v>599</v>
      </c>
      <c r="B156" s="158" t="s">
        <v>599</v>
      </c>
      <c r="C156" s="158" t="s">
        <v>543</v>
      </c>
      <c r="D156" s="158" t="s">
        <v>8</v>
      </c>
      <c r="E156" s="158" t="s">
        <v>213</v>
      </c>
      <c r="F156" s="209">
        <v>1</v>
      </c>
      <c r="G156" s="158" t="s">
        <v>4</v>
      </c>
      <c r="H156" s="159">
        <v>1</v>
      </c>
      <c r="I156" s="158" t="s">
        <v>539</v>
      </c>
      <c r="J156" s="213">
        <v>5</v>
      </c>
      <c r="K156" s="213">
        <v>5</v>
      </c>
      <c r="L156" s="213">
        <v>5</v>
      </c>
    </row>
    <row r="157" spans="1:12" x14ac:dyDescent="0.25">
      <c r="A157" s="158" t="s">
        <v>599</v>
      </c>
      <c r="B157" s="158" t="s">
        <v>599</v>
      </c>
      <c r="C157" s="158" t="s">
        <v>530</v>
      </c>
      <c r="D157" s="158" t="s">
        <v>26</v>
      </c>
      <c r="E157" s="158" t="s">
        <v>213</v>
      </c>
      <c r="F157" s="209">
        <v>1</v>
      </c>
      <c r="G157" s="158" t="s">
        <v>4</v>
      </c>
      <c r="H157" s="159">
        <v>1</v>
      </c>
      <c r="I157" s="158" t="s">
        <v>539</v>
      </c>
      <c r="J157" s="213">
        <v>12</v>
      </c>
      <c r="K157" s="213">
        <v>12</v>
      </c>
      <c r="L157" s="213">
        <v>12</v>
      </c>
    </row>
    <row r="158" spans="1:12" x14ac:dyDescent="0.25">
      <c r="A158" s="158" t="s">
        <v>599</v>
      </c>
      <c r="B158" s="158" t="s">
        <v>599</v>
      </c>
      <c r="C158" s="158" t="s">
        <v>530</v>
      </c>
      <c r="D158" s="158" t="s">
        <v>8</v>
      </c>
      <c r="E158" s="158" t="s">
        <v>213</v>
      </c>
      <c r="F158" s="209">
        <v>1</v>
      </c>
      <c r="G158" s="158" t="s">
        <v>4</v>
      </c>
      <c r="H158" s="159">
        <v>1</v>
      </c>
      <c r="I158" s="158" t="s">
        <v>539</v>
      </c>
      <c r="J158" s="213">
        <v>6.8</v>
      </c>
      <c r="K158" s="213">
        <v>6.8</v>
      </c>
      <c r="L158" s="213">
        <v>6.8</v>
      </c>
    </row>
    <row r="159" spans="1:12" x14ac:dyDescent="0.25">
      <c r="A159" s="158" t="s">
        <v>599</v>
      </c>
      <c r="B159" s="158" t="s">
        <v>599</v>
      </c>
      <c r="C159" s="158" t="s">
        <v>834</v>
      </c>
      <c r="D159" s="158" t="s">
        <v>5</v>
      </c>
      <c r="E159" s="158" t="s">
        <v>659</v>
      </c>
      <c r="F159" s="209">
        <v>1</v>
      </c>
      <c r="G159" s="158" t="s">
        <v>4</v>
      </c>
      <c r="H159" s="159">
        <v>1</v>
      </c>
      <c r="I159" s="158" t="s">
        <v>539</v>
      </c>
      <c r="J159" s="213">
        <v>14.35</v>
      </c>
      <c r="K159" s="213">
        <v>14.35</v>
      </c>
      <c r="L159" s="213">
        <v>14.35</v>
      </c>
    </row>
    <row r="160" spans="1:12" x14ac:dyDescent="0.25">
      <c r="A160" s="158" t="s">
        <v>599</v>
      </c>
      <c r="B160" s="158" t="s">
        <v>599</v>
      </c>
      <c r="C160" s="158" t="s">
        <v>335</v>
      </c>
      <c r="D160" s="158" t="s">
        <v>1081</v>
      </c>
      <c r="E160" s="158" t="s">
        <v>659</v>
      </c>
      <c r="F160" s="209">
        <v>1</v>
      </c>
      <c r="G160" s="158" t="s">
        <v>4</v>
      </c>
      <c r="H160" s="159">
        <v>0.99700999999999995</v>
      </c>
      <c r="I160" s="158" t="s">
        <v>539</v>
      </c>
      <c r="J160" s="213">
        <v>1</v>
      </c>
      <c r="K160" s="213">
        <v>1</v>
      </c>
      <c r="L160" s="213">
        <v>0.997</v>
      </c>
    </row>
    <row r="161" spans="1:12" x14ac:dyDescent="0.25">
      <c r="A161" s="158" t="s">
        <v>599</v>
      </c>
      <c r="B161" s="158" t="s">
        <v>599</v>
      </c>
      <c r="C161" s="158" t="s">
        <v>327</v>
      </c>
      <c r="D161" s="158" t="s">
        <v>1081</v>
      </c>
      <c r="E161" s="158" t="s">
        <v>659</v>
      </c>
      <c r="F161" s="209">
        <v>1</v>
      </c>
      <c r="G161" s="158" t="s">
        <v>4</v>
      </c>
      <c r="H161" s="159">
        <v>0.99700999999999995</v>
      </c>
      <c r="I161" s="158" t="s">
        <v>539</v>
      </c>
      <c r="J161" s="213">
        <v>1.9</v>
      </c>
      <c r="K161" s="213">
        <v>1.9</v>
      </c>
      <c r="L161" s="213">
        <v>1.8939999999999999</v>
      </c>
    </row>
    <row r="162" spans="1:12" x14ac:dyDescent="0.25">
      <c r="A162" s="158" t="s">
        <v>599</v>
      </c>
      <c r="B162" s="158" t="s">
        <v>599</v>
      </c>
      <c r="C162" s="158" t="s">
        <v>835</v>
      </c>
      <c r="D162" s="158" t="s">
        <v>5</v>
      </c>
      <c r="E162" s="158" t="s">
        <v>659</v>
      </c>
      <c r="F162" s="209">
        <v>1</v>
      </c>
      <c r="G162" s="158" t="s">
        <v>4</v>
      </c>
      <c r="H162" s="159">
        <v>0.49980000000000002</v>
      </c>
      <c r="I162" s="158" t="s">
        <v>674</v>
      </c>
      <c r="J162" s="213">
        <v>41.4</v>
      </c>
      <c r="K162" s="213">
        <v>41.4</v>
      </c>
      <c r="L162" s="213">
        <v>20.692</v>
      </c>
    </row>
    <row r="163" spans="1:12" x14ac:dyDescent="0.25">
      <c r="A163" s="158" t="s">
        <v>599</v>
      </c>
      <c r="B163" s="158" t="s">
        <v>599</v>
      </c>
      <c r="C163" s="158" t="s">
        <v>600</v>
      </c>
      <c r="D163" s="158" t="s">
        <v>1081</v>
      </c>
      <c r="E163" s="158" t="s">
        <v>659</v>
      </c>
      <c r="F163" s="209">
        <v>1</v>
      </c>
      <c r="G163" s="158" t="s">
        <v>4</v>
      </c>
      <c r="H163" s="159">
        <v>0.99700999999999995</v>
      </c>
      <c r="I163" s="158" t="s">
        <v>539</v>
      </c>
      <c r="J163" s="213">
        <v>1.1299999999999999</v>
      </c>
      <c r="K163" s="213">
        <v>1.1299999999999999</v>
      </c>
      <c r="L163" s="213">
        <v>1.127</v>
      </c>
    </row>
    <row r="164" spans="1:12" x14ac:dyDescent="0.25">
      <c r="A164" s="158" t="s">
        <v>599</v>
      </c>
      <c r="B164" s="158" t="s">
        <v>599</v>
      </c>
      <c r="C164" s="158" t="s">
        <v>328</v>
      </c>
      <c r="D164" s="158" t="s">
        <v>1081</v>
      </c>
      <c r="E164" s="158" t="s">
        <v>658</v>
      </c>
      <c r="F164" s="209">
        <v>1</v>
      </c>
      <c r="G164" s="158" t="s">
        <v>4</v>
      </c>
      <c r="H164" s="159">
        <v>0.99700999999999995</v>
      </c>
      <c r="I164" s="158" t="s">
        <v>539</v>
      </c>
      <c r="J164" s="213">
        <v>23</v>
      </c>
      <c r="K164" s="213">
        <v>23</v>
      </c>
      <c r="L164" s="213">
        <v>22.931000000000001</v>
      </c>
    </row>
    <row r="165" spans="1:12" x14ac:dyDescent="0.25">
      <c r="A165" s="158" t="s">
        <v>599</v>
      </c>
      <c r="B165" s="158" t="s">
        <v>599</v>
      </c>
      <c r="C165" s="158" t="s">
        <v>334</v>
      </c>
      <c r="D165" s="158" t="s">
        <v>1081</v>
      </c>
      <c r="E165" s="158" t="s">
        <v>658</v>
      </c>
      <c r="F165" s="209">
        <v>1</v>
      </c>
      <c r="G165" s="158" t="s">
        <v>4</v>
      </c>
      <c r="H165" s="159">
        <v>0.99700999999999995</v>
      </c>
      <c r="I165" s="158" t="s">
        <v>539</v>
      </c>
      <c r="J165" s="213">
        <v>2</v>
      </c>
      <c r="K165" s="213">
        <v>2</v>
      </c>
      <c r="L165" s="213">
        <v>1.994</v>
      </c>
    </row>
    <row r="166" spans="1:12" x14ac:dyDescent="0.25">
      <c r="A166" s="158" t="s">
        <v>599</v>
      </c>
      <c r="B166" s="158" t="s">
        <v>599</v>
      </c>
      <c r="C166" s="158" t="s">
        <v>679</v>
      </c>
      <c r="D166" s="158" t="s">
        <v>732</v>
      </c>
      <c r="E166" s="158" t="s">
        <v>659</v>
      </c>
      <c r="F166" s="209">
        <v>1</v>
      </c>
      <c r="G166" s="158" t="s">
        <v>4</v>
      </c>
      <c r="H166" s="159">
        <v>0.49980000000000002</v>
      </c>
      <c r="I166" s="158" t="s">
        <v>539</v>
      </c>
      <c r="J166" s="213">
        <v>5.5</v>
      </c>
      <c r="K166" s="213">
        <v>5.5</v>
      </c>
      <c r="L166" s="213">
        <v>2.7490000000000001</v>
      </c>
    </row>
    <row r="167" spans="1:12" x14ac:dyDescent="0.25">
      <c r="A167" s="158" t="s">
        <v>599</v>
      </c>
      <c r="B167" s="158" t="s">
        <v>599</v>
      </c>
      <c r="C167" s="158" t="s">
        <v>329</v>
      </c>
      <c r="D167" s="158" t="s">
        <v>1081</v>
      </c>
      <c r="E167" s="158" t="s">
        <v>659</v>
      </c>
      <c r="F167" s="209">
        <v>1</v>
      </c>
      <c r="G167" s="158" t="s">
        <v>4</v>
      </c>
      <c r="H167" s="159">
        <v>0.99700999999999995</v>
      </c>
      <c r="I167" s="158" t="s">
        <v>539</v>
      </c>
      <c r="J167" s="213">
        <v>2.2000000000000002</v>
      </c>
      <c r="K167" s="213">
        <v>2.2000000000000002</v>
      </c>
      <c r="L167" s="213">
        <v>2.1930000000000001</v>
      </c>
    </row>
    <row r="168" spans="1:12" x14ac:dyDescent="0.25">
      <c r="A168" s="158" t="s">
        <v>599</v>
      </c>
      <c r="B168" s="158" t="s">
        <v>599</v>
      </c>
      <c r="C168" s="158" t="s">
        <v>330</v>
      </c>
      <c r="D168" s="158" t="s">
        <v>1081</v>
      </c>
      <c r="E168" s="158" t="s">
        <v>659</v>
      </c>
      <c r="F168" s="209">
        <v>1</v>
      </c>
      <c r="G168" s="158" t="s">
        <v>4</v>
      </c>
      <c r="H168" s="159">
        <v>0.99700999999999995</v>
      </c>
      <c r="I168" s="158" t="s">
        <v>539</v>
      </c>
      <c r="J168" s="213">
        <v>1.1200000000000001</v>
      </c>
      <c r="K168" s="213">
        <v>1.1200000000000001</v>
      </c>
      <c r="L168" s="213">
        <v>1.117</v>
      </c>
    </row>
    <row r="169" spans="1:12" x14ac:dyDescent="0.25">
      <c r="A169" s="158" t="s">
        <v>599</v>
      </c>
      <c r="B169" s="158" t="s">
        <v>599</v>
      </c>
      <c r="C169" s="158" t="s">
        <v>331</v>
      </c>
      <c r="D169" s="158" t="s">
        <v>1081</v>
      </c>
      <c r="E169" s="158" t="s">
        <v>659</v>
      </c>
      <c r="F169" s="209">
        <v>1</v>
      </c>
      <c r="G169" s="158" t="s">
        <v>4</v>
      </c>
      <c r="H169" s="159">
        <v>0.99700999999999995</v>
      </c>
      <c r="I169" s="158" t="s">
        <v>539</v>
      </c>
      <c r="J169" s="213">
        <v>2.5</v>
      </c>
      <c r="K169" s="213">
        <v>2.5</v>
      </c>
      <c r="L169" s="213">
        <v>2.4929999999999999</v>
      </c>
    </row>
    <row r="170" spans="1:12" x14ac:dyDescent="0.25">
      <c r="A170" s="158" t="s">
        <v>599</v>
      </c>
      <c r="B170" s="158" t="s">
        <v>599</v>
      </c>
      <c r="C170" s="158" t="s">
        <v>836</v>
      </c>
      <c r="D170" s="158" t="s">
        <v>5</v>
      </c>
      <c r="E170" s="158" t="s">
        <v>659</v>
      </c>
      <c r="F170" s="209">
        <v>1</v>
      </c>
      <c r="G170" s="158" t="s">
        <v>4</v>
      </c>
      <c r="H170" s="159">
        <v>0.58989999999999998</v>
      </c>
      <c r="I170" s="158" t="s">
        <v>539</v>
      </c>
      <c r="J170" s="213">
        <v>12</v>
      </c>
      <c r="K170" s="213">
        <v>12</v>
      </c>
      <c r="L170" s="213">
        <v>7.0789999999999997</v>
      </c>
    </row>
    <row r="171" spans="1:12" x14ac:dyDescent="0.25">
      <c r="A171" s="158" t="s">
        <v>599</v>
      </c>
      <c r="B171" s="158" t="s">
        <v>599</v>
      </c>
      <c r="C171" s="158" t="s">
        <v>333</v>
      </c>
      <c r="D171" s="158" t="s">
        <v>1081</v>
      </c>
      <c r="E171" s="158" t="s">
        <v>658</v>
      </c>
      <c r="F171" s="209">
        <v>1</v>
      </c>
      <c r="G171" s="158" t="s">
        <v>4</v>
      </c>
      <c r="H171" s="159">
        <v>0.49976999999999999</v>
      </c>
      <c r="I171" s="158" t="s">
        <v>539</v>
      </c>
      <c r="J171" s="213">
        <v>52</v>
      </c>
      <c r="K171" s="213">
        <v>52</v>
      </c>
      <c r="L171" s="213">
        <v>25.988</v>
      </c>
    </row>
    <row r="172" spans="1:12" x14ac:dyDescent="0.25">
      <c r="A172" s="158" t="s">
        <v>599</v>
      </c>
      <c r="B172" s="158" t="s">
        <v>599</v>
      </c>
      <c r="C172" s="158" t="s">
        <v>333</v>
      </c>
      <c r="D172" s="158" t="s">
        <v>1081</v>
      </c>
      <c r="E172" s="158" t="s">
        <v>658</v>
      </c>
      <c r="F172" s="209">
        <v>1</v>
      </c>
      <c r="G172" s="158" t="s">
        <v>4</v>
      </c>
      <c r="H172" s="159">
        <v>0.49976999999999999</v>
      </c>
      <c r="I172" s="158" t="s">
        <v>539</v>
      </c>
      <c r="J172" s="213">
        <v>126</v>
      </c>
      <c r="K172" s="213">
        <v>126</v>
      </c>
      <c r="L172" s="213">
        <v>62.970999999999997</v>
      </c>
    </row>
    <row r="173" spans="1:12" x14ac:dyDescent="0.25">
      <c r="A173" s="158" t="s">
        <v>599</v>
      </c>
      <c r="B173" s="158" t="s">
        <v>599</v>
      </c>
      <c r="C173" s="158" t="s">
        <v>837</v>
      </c>
      <c r="D173" s="158" t="s">
        <v>5</v>
      </c>
      <c r="E173" s="158" t="s">
        <v>659</v>
      </c>
      <c r="F173" s="209">
        <v>1</v>
      </c>
      <c r="G173" s="158" t="s">
        <v>4</v>
      </c>
      <c r="H173" s="159">
        <v>0.49980000000000002</v>
      </c>
      <c r="I173" s="158" t="s">
        <v>539</v>
      </c>
      <c r="J173" s="213">
        <v>4.5999999999999996</v>
      </c>
      <c r="K173" s="213">
        <v>4.5999999999999996</v>
      </c>
      <c r="L173" s="213">
        <v>2.2989999999999999</v>
      </c>
    </row>
    <row r="174" spans="1:12" x14ac:dyDescent="0.25">
      <c r="A174" s="158" t="s">
        <v>599</v>
      </c>
      <c r="B174" s="158" t="s">
        <v>599</v>
      </c>
      <c r="C174" s="158" t="s">
        <v>601</v>
      </c>
      <c r="D174" s="158" t="s">
        <v>1081</v>
      </c>
      <c r="E174" s="158" t="s">
        <v>659</v>
      </c>
      <c r="F174" s="209">
        <v>1</v>
      </c>
      <c r="G174" s="158" t="s">
        <v>4</v>
      </c>
      <c r="H174" s="159">
        <v>0.99700999999999995</v>
      </c>
      <c r="I174" s="158" t="s">
        <v>539</v>
      </c>
      <c r="J174" s="213">
        <v>8.7999999999999995E-2</v>
      </c>
      <c r="K174" s="213">
        <v>8.7999999999999995E-2</v>
      </c>
      <c r="L174" s="213">
        <v>8.7999999999999995E-2</v>
      </c>
    </row>
    <row r="175" spans="1:12" x14ac:dyDescent="0.25">
      <c r="A175" s="158" t="s">
        <v>599</v>
      </c>
      <c r="B175" s="158" t="s">
        <v>599</v>
      </c>
      <c r="C175" s="158" t="s">
        <v>601</v>
      </c>
      <c r="D175" s="158" t="s">
        <v>1081</v>
      </c>
      <c r="E175" s="158" t="s">
        <v>659</v>
      </c>
      <c r="F175" s="209">
        <v>1</v>
      </c>
      <c r="G175" s="158" t="s">
        <v>4</v>
      </c>
      <c r="H175" s="159">
        <v>0.99700999999999995</v>
      </c>
      <c r="I175" s="158" t="s">
        <v>539</v>
      </c>
      <c r="J175" s="213">
        <v>0.39</v>
      </c>
      <c r="K175" s="213">
        <v>0.39</v>
      </c>
      <c r="L175" s="213">
        <v>0.38900000000000001</v>
      </c>
    </row>
    <row r="176" spans="1:12" x14ac:dyDescent="0.25">
      <c r="A176" s="158" t="s">
        <v>599</v>
      </c>
      <c r="B176" s="158" t="s">
        <v>599</v>
      </c>
      <c r="C176" s="158" t="s">
        <v>838</v>
      </c>
      <c r="D176" s="158" t="s">
        <v>732</v>
      </c>
      <c r="E176" s="158" t="s">
        <v>659</v>
      </c>
      <c r="F176" s="209">
        <v>1</v>
      </c>
      <c r="G176" s="158" t="s">
        <v>4</v>
      </c>
      <c r="H176" s="159">
        <v>0.49980000000000002</v>
      </c>
      <c r="I176" s="158" t="s">
        <v>674</v>
      </c>
      <c r="J176" s="213">
        <v>9.6</v>
      </c>
      <c r="K176" s="213">
        <v>9.6</v>
      </c>
      <c r="L176" s="213">
        <v>4.798</v>
      </c>
    </row>
    <row r="177" spans="1:12" x14ac:dyDescent="0.25">
      <c r="A177" s="158" t="s">
        <v>599</v>
      </c>
      <c r="B177" s="158" t="s">
        <v>599</v>
      </c>
      <c r="C177" s="158" t="s">
        <v>838</v>
      </c>
      <c r="D177" s="158" t="s">
        <v>5</v>
      </c>
      <c r="E177" s="158" t="s">
        <v>659</v>
      </c>
      <c r="F177" s="209">
        <v>1</v>
      </c>
      <c r="G177" s="158" t="s">
        <v>4</v>
      </c>
      <c r="H177" s="159">
        <v>0.49980000000000002</v>
      </c>
      <c r="I177" s="158" t="s">
        <v>539</v>
      </c>
      <c r="J177" s="213">
        <v>11.5</v>
      </c>
      <c r="K177" s="213">
        <v>11.5</v>
      </c>
      <c r="L177" s="213">
        <v>5.7480000000000002</v>
      </c>
    </row>
    <row r="178" spans="1:12" x14ac:dyDescent="0.25">
      <c r="A178" s="158" t="s">
        <v>599</v>
      </c>
      <c r="B178" s="158" t="s">
        <v>599</v>
      </c>
      <c r="C178" s="158" t="s">
        <v>602</v>
      </c>
      <c r="D178" s="158" t="s">
        <v>732</v>
      </c>
      <c r="E178" s="158" t="s">
        <v>659</v>
      </c>
      <c r="F178" s="209">
        <v>1</v>
      </c>
      <c r="G178" s="158" t="s">
        <v>4</v>
      </c>
      <c r="H178" s="159">
        <v>0.49980000000000002</v>
      </c>
      <c r="I178" s="158" t="s">
        <v>539</v>
      </c>
      <c r="J178" s="213">
        <v>3</v>
      </c>
      <c r="K178" s="213">
        <v>3</v>
      </c>
      <c r="L178" s="213">
        <v>1.4990000000000001</v>
      </c>
    </row>
    <row r="179" spans="1:12" x14ac:dyDescent="0.25">
      <c r="A179" s="158" t="s">
        <v>599</v>
      </c>
      <c r="B179" s="158" t="s">
        <v>599</v>
      </c>
      <c r="C179" s="158" t="s">
        <v>337</v>
      </c>
      <c r="D179" s="158" t="s">
        <v>1081</v>
      </c>
      <c r="E179" s="158" t="s">
        <v>658</v>
      </c>
      <c r="F179" s="209">
        <v>1</v>
      </c>
      <c r="G179" s="158" t="s">
        <v>4</v>
      </c>
      <c r="H179" s="159">
        <v>0.49976999999999999</v>
      </c>
      <c r="I179" s="158" t="s">
        <v>539</v>
      </c>
      <c r="J179" s="213">
        <v>0.7</v>
      </c>
      <c r="K179" s="213">
        <v>0.7</v>
      </c>
      <c r="L179" s="213">
        <v>0.35</v>
      </c>
    </row>
    <row r="180" spans="1:12" x14ac:dyDescent="0.25">
      <c r="A180" s="158" t="s">
        <v>599</v>
      </c>
      <c r="B180" s="158" t="s">
        <v>599</v>
      </c>
      <c r="C180" s="158" t="s">
        <v>337</v>
      </c>
      <c r="D180" s="158" t="s">
        <v>1081</v>
      </c>
      <c r="E180" s="158" t="s">
        <v>658</v>
      </c>
      <c r="F180" s="209">
        <v>1</v>
      </c>
      <c r="G180" s="158" t="s">
        <v>4</v>
      </c>
      <c r="H180" s="159">
        <v>0.49976999999999999</v>
      </c>
      <c r="I180" s="158" t="s">
        <v>539</v>
      </c>
      <c r="J180" s="213">
        <v>198</v>
      </c>
      <c r="K180" s="213">
        <v>198</v>
      </c>
      <c r="L180" s="213">
        <v>98.953999999999994</v>
      </c>
    </row>
    <row r="181" spans="1:12" x14ac:dyDescent="0.25">
      <c r="A181" s="158" t="s">
        <v>599</v>
      </c>
      <c r="B181" s="158" t="s">
        <v>599</v>
      </c>
      <c r="C181" s="158" t="s">
        <v>839</v>
      </c>
      <c r="D181" s="158" t="s">
        <v>5</v>
      </c>
      <c r="E181" s="158" t="s">
        <v>659</v>
      </c>
      <c r="F181" s="209">
        <v>1</v>
      </c>
      <c r="G181" s="158" t="s">
        <v>4</v>
      </c>
      <c r="H181" s="159">
        <v>0.49980000000000002</v>
      </c>
      <c r="I181" s="158" t="s">
        <v>539</v>
      </c>
      <c r="J181" s="213">
        <v>12</v>
      </c>
      <c r="K181" s="213">
        <v>12</v>
      </c>
      <c r="L181" s="213">
        <v>5.9980000000000002</v>
      </c>
    </row>
    <row r="182" spans="1:12" x14ac:dyDescent="0.25">
      <c r="A182" s="158" t="s">
        <v>599</v>
      </c>
      <c r="B182" s="158" t="s">
        <v>599</v>
      </c>
      <c r="C182" s="158" t="s">
        <v>340</v>
      </c>
      <c r="D182" s="158" t="s">
        <v>1081</v>
      </c>
      <c r="E182" s="158" t="s">
        <v>658</v>
      </c>
      <c r="F182" s="209">
        <v>1</v>
      </c>
      <c r="G182" s="158" t="s">
        <v>4</v>
      </c>
      <c r="H182" s="159">
        <v>0.49976999999999999</v>
      </c>
      <c r="I182" s="158" t="s">
        <v>539</v>
      </c>
      <c r="J182" s="213">
        <v>0.6</v>
      </c>
      <c r="K182" s="213">
        <v>0.6</v>
      </c>
      <c r="L182" s="213">
        <v>0.3</v>
      </c>
    </row>
    <row r="183" spans="1:12" x14ac:dyDescent="0.25">
      <c r="A183" s="158" t="s">
        <v>599</v>
      </c>
      <c r="B183" s="158" t="s">
        <v>599</v>
      </c>
      <c r="C183" s="158" t="s">
        <v>340</v>
      </c>
      <c r="D183" s="158" t="s">
        <v>1081</v>
      </c>
      <c r="E183" s="158" t="s">
        <v>659</v>
      </c>
      <c r="F183" s="209">
        <v>1</v>
      </c>
      <c r="G183" s="158" t="s">
        <v>4</v>
      </c>
      <c r="H183" s="159">
        <v>0.49976999999999999</v>
      </c>
      <c r="I183" s="158" t="s">
        <v>539</v>
      </c>
      <c r="J183" s="213">
        <v>5.5</v>
      </c>
      <c r="K183" s="213">
        <v>5.5</v>
      </c>
      <c r="L183" s="213">
        <v>2.7490000000000001</v>
      </c>
    </row>
    <row r="184" spans="1:12" x14ac:dyDescent="0.25">
      <c r="A184" s="158" t="s">
        <v>599</v>
      </c>
      <c r="B184" s="158" t="s">
        <v>599</v>
      </c>
      <c r="C184" s="158" t="s">
        <v>340</v>
      </c>
      <c r="D184" s="158" t="s">
        <v>1081</v>
      </c>
      <c r="E184" s="158" t="s">
        <v>658</v>
      </c>
      <c r="F184" s="209">
        <v>1</v>
      </c>
      <c r="G184" s="158" t="s">
        <v>4</v>
      </c>
      <c r="H184" s="159">
        <v>0.49976999999999999</v>
      </c>
      <c r="I184" s="158" t="s">
        <v>539</v>
      </c>
      <c r="J184" s="213">
        <v>90</v>
      </c>
      <c r="K184" s="213">
        <v>90</v>
      </c>
      <c r="L184" s="213">
        <v>44.978999999999999</v>
      </c>
    </row>
    <row r="185" spans="1:12" x14ac:dyDescent="0.25">
      <c r="A185" s="158" t="s">
        <v>599</v>
      </c>
      <c r="B185" s="158" t="s">
        <v>599</v>
      </c>
      <c r="C185" s="158" t="s">
        <v>557</v>
      </c>
      <c r="D185" s="158" t="s">
        <v>732</v>
      </c>
      <c r="E185" s="158" t="s">
        <v>659</v>
      </c>
      <c r="F185" s="209">
        <v>1</v>
      </c>
      <c r="G185" s="158" t="s">
        <v>4</v>
      </c>
      <c r="H185" s="159">
        <v>1</v>
      </c>
      <c r="I185" s="158" t="s">
        <v>539</v>
      </c>
      <c r="J185" s="213">
        <v>13.9</v>
      </c>
      <c r="K185" s="213">
        <v>13.9</v>
      </c>
      <c r="L185" s="213">
        <v>13.9</v>
      </c>
    </row>
    <row r="186" spans="1:12" x14ac:dyDescent="0.25">
      <c r="A186" s="158" t="s">
        <v>599</v>
      </c>
      <c r="B186" s="158" t="s">
        <v>599</v>
      </c>
      <c r="C186" s="158" t="s">
        <v>840</v>
      </c>
      <c r="D186" s="158" t="s">
        <v>5</v>
      </c>
      <c r="E186" s="158" t="s">
        <v>659</v>
      </c>
      <c r="F186" s="209">
        <v>0.5</v>
      </c>
      <c r="G186" s="158" t="s">
        <v>7</v>
      </c>
      <c r="H186" s="159">
        <v>0.5</v>
      </c>
      <c r="I186" s="158" t="s">
        <v>539</v>
      </c>
      <c r="J186" s="213">
        <v>12</v>
      </c>
      <c r="K186" s="213">
        <v>6</v>
      </c>
      <c r="L186" s="213">
        <v>6</v>
      </c>
    </row>
    <row r="187" spans="1:12" x14ac:dyDescent="0.25">
      <c r="A187" s="158" t="s">
        <v>599</v>
      </c>
      <c r="B187" s="158" t="s">
        <v>599</v>
      </c>
      <c r="C187" s="158" t="s">
        <v>338</v>
      </c>
      <c r="D187" s="158" t="s">
        <v>1081</v>
      </c>
      <c r="E187" s="158" t="s">
        <v>658</v>
      </c>
      <c r="F187" s="209">
        <v>1</v>
      </c>
      <c r="G187" s="158" t="s">
        <v>4</v>
      </c>
      <c r="H187" s="159">
        <v>0.99700999999999995</v>
      </c>
      <c r="I187" s="158" t="s">
        <v>539</v>
      </c>
      <c r="J187" s="213">
        <v>14</v>
      </c>
      <c r="K187" s="213">
        <v>14</v>
      </c>
      <c r="L187" s="213">
        <v>13.958</v>
      </c>
    </row>
    <row r="188" spans="1:12" x14ac:dyDescent="0.25">
      <c r="A188" s="158" t="s">
        <v>599</v>
      </c>
      <c r="B188" s="158" t="s">
        <v>599</v>
      </c>
      <c r="C188" s="158" t="s">
        <v>841</v>
      </c>
      <c r="D188" s="158" t="s">
        <v>732</v>
      </c>
      <c r="E188" s="158" t="s">
        <v>659</v>
      </c>
      <c r="F188" s="209">
        <v>1</v>
      </c>
      <c r="G188" s="158" t="s">
        <v>4</v>
      </c>
      <c r="H188" s="159">
        <v>0.49980000000000002</v>
      </c>
      <c r="I188" s="158" t="s">
        <v>539</v>
      </c>
      <c r="J188" s="213">
        <v>4</v>
      </c>
      <c r="K188" s="213">
        <v>4</v>
      </c>
      <c r="L188" s="213">
        <v>1.9990000000000001</v>
      </c>
    </row>
    <row r="189" spans="1:12" x14ac:dyDescent="0.25">
      <c r="A189" s="158" t="s">
        <v>599</v>
      </c>
      <c r="B189" s="158" t="s">
        <v>599</v>
      </c>
      <c r="C189" s="158" t="s">
        <v>841</v>
      </c>
      <c r="D189" s="158" t="s">
        <v>5</v>
      </c>
      <c r="E189" s="158" t="s">
        <v>659</v>
      </c>
      <c r="F189" s="209">
        <v>1</v>
      </c>
      <c r="G189" s="158" t="s">
        <v>4</v>
      </c>
      <c r="H189" s="159">
        <v>0.49980000000000002</v>
      </c>
      <c r="I189" s="158" t="s">
        <v>539</v>
      </c>
      <c r="J189" s="213">
        <v>7.5</v>
      </c>
      <c r="K189" s="213">
        <v>7.5</v>
      </c>
      <c r="L189" s="213">
        <v>3.7490000000000001</v>
      </c>
    </row>
    <row r="190" spans="1:12" x14ac:dyDescent="0.25">
      <c r="A190" s="158" t="s">
        <v>599</v>
      </c>
      <c r="B190" s="158" t="s">
        <v>599</v>
      </c>
      <c r="C190" s="158" t="s">
        <v>842</v>
      </c>
      <c r="D190" s="158" t="s">
        <v>5</v>
      </c>
      <c r="E190" s="158" t="s">
        <v>659</v>
      </c>
      <c r="F190" s="209">
        <v>1</v>
      </c>
      <c r="G190" s="158" t="s">
        <v>4</v>
      </c>
      <c r="H190" s="159">
        <v>0.49980000000000002</v>
      </c>
      <c r="I190" s="158" t="s">
        <v>539</v>
      </c>
      <c r="J190" s="213">
        <v>12</v>
      </c>
      <c r="K190" s="213">
        <v>12</v>
      </c>
      <c r="L190" s="213">
        <v>5.9980000000000002</v>
      </c>
    </row>
    <row r="191" spans="1:12" x14ac:dyDescent="0.25">
      <c r="A191" s="158" t="s">
        <v>599</v>
      </c>
      <c r="B191" s="158" t="s">
        <v>599</v>
      </c>
      <c r="C191" s="158" t="s">
        <v>578</v>
      </c>
      <c r="D191" s="158" t="s">
        <v>732</v>
      </c>
      <c r="E191" s="158" t="s">
        <v>659</v>
      </c>
      <c r="F191" s="209">
        <v>0.29436000000000001</v>
      </c>
      <c r="G191" s="158" t="s">
        <v>7</v>
      </c>
      <c r="H191" s="159">
        <v>0.29436000000000001</v>
      </c>
      <c r="I191" s="158" t="s">
        <v>539</v>
      </c>
      <c r="J191" s="213">
        <v>12</v>
      </c>
      <c r="K191" s="213">
        <v>3.532</v>
      </c>
      <c r="L191" s="213">
        <v>3.532</v>
      </c>
    </row>
    <row r="192" spans="1:12" x14ac:dyDescent="0.25">
      <c r="A192" s="158" t="s">
        <v>599</v>
      </c>
      <c r="B192" s="158" t="s">
        <v>599</v>
      </c>
      <c r="C192" s="158" t="s">
        <v>339</v>
      </c>
      <c r="D192" s="158" t="s">
        <v>1081</v>
      </c>
      <c r="E192" s="158" t="s">
        <v>658</v>
      </c>
      <c r="F192" s="209">
        <v>1</v>
      </c>
      <c r="G192" s="158" t="s">
        <v>4</v>
      </c>
      <c r="H192" s="159">
        <v>0.49976999999999999</v>
      </c>
      <c r="I192" s="158" t="s">
        <v>539</v>
      </c>
      <c r="J192" s="213">
        <v>180</v>
      </c>
      <c r="K192" s="213">
        <v>180</v>
      </c>
      <c r="L192" s="213">
        <v>89.959000000000003</v>
      </c>
    </row>
    <row r="193" spans="1:12" x14ac:dyDescent="0.25">
      <c r="A193" s="158" t="s">
        <v>599</v>
      </c>
      <c r="B193" s="158" t="s">
        <v>599</v>
      </c>
      <c r="C193" s="158" t="s">
        <v>1020</v>
      </c>
      <c r="D193" s="158" t="s">
        <v>5</v>
      </c>
      <c r="E193" s="158" t="s">
        <v>659</v>
      </c>
      <c r="F193" s="209">
        <v>1</v>
      </c>
      <c r="G193" s="158" t="s">
        <v>4</v>
      </c>
      <c r="H193" s="159">
        <v>0.49980000000000002</v>
      </c>
      <c r="I193" s="158" t="s">
        <v>674</v>
      </c>
      <c r="J193" s="213">
        <v>11.5</v>
      </c>
      <c r="K193" s="213">
        <v>11.5</v>
      </c>
      <c r="L193" s="213">
        <v>5.7480000000000002</v>
      </c>
    </row>
    <row r="194" spans="1:12" x14ac:dyDescent="0.25">
      <c r="A194" s="158" t="s">
        <v>599</v>
      </c>
      <c r="B194" s="158" t="s">
        <v>599</v>
      </c>
      <c r="C194" s="158" t="s">
        <v>336</v>
      </c>
      <c r="D194" s="158" t="s">
        <v>1081</v>
      </c>
      <c r="E194" s="158" t="s">
        <v>658</v>
      </c>
      <c r="F194" s="209">
        <v>1</v>
      </c>
      <c r="G194" s="158" t="s">
        <v>4</v>
      </c>
      <c r="H194" s="159">
        <v>0.49976999999999999</v>
      </c>
      <c r="I194" s="158" t="s">
        <v>539</v>
      </c>
      <c r="J194" s="213">
        <v>5</v>
      </c>
      <c r="K194" s="213">
        <v>5</v>
      </c>
      <c r="L194" s="213">
        <v>2.4990000000000001</v>
      </c>
    </row>
    <row r="195" spans="1:12" x14ac:dyDescent="0.25">
      <c r="A195" s="158" t="s">
        <v>599</v>
      </c>
      <c r="B195" s="158" t="s">
        <v>599</v>
      </c>
      <c r="C195" s="158" t="s">
        <v>336</v>
      </c>
      <c r="D195" s="158" t="s">
        <v>1081</v>
      </c>
      <c r="E195" s="158" t="s">
        <v>658</v>
      </c>
      <c r="F195" s="209">
        <v>1</v>
      </c>
      <c r="G195" s="158" t="s">
        <v>4</v>
      </c>
      <c r="H195" s="159">
        <v>0.49976999999999999</v>
      </c>
      <c r="I195" s="158" t="s">
        <v>539</v>
      </c>
      <c r="J195" s="213">
        <v>70</v>
      </c>
      <c r="K195" s="213">
        <v>70</v>
      </c>
      <c r="L195" s="213">
        <v>34.984000000000002</v>
      </c>
    </row>
    <row r="196" spans="1:12" x14ac:dyDescent="0.25">
      <c r="A196" s="158" t="s">
        <v>599</v>
      </c>
      <c r="B196" s="158" t="s">
        <v>599</v>
      </c>
      <c r="C196" s="158" t="s">
        <v>843</v>
      </c>
      <c r="D196" s="158" t="s">
        <v>5</v>
      </c>
      <c r="E196" s="158" t="s">
        <v>659</v>
      </c>
      <c r="F196" s="209">
        <v>1</v>
      </c>
      <c r="G196" s="158" t="s">
        <v>4</v>
      </c>
      <c r="H196" s="159">
        <v>0.49980000000000002</v>
      </c>
      <c r="I196" s="158" t="s">
        <v>539</v>
      </c>
      <c r="J196" s="213">
        <v>11.5</v>
      </c>
      <c r="K196" s="213">
        <v>11.5</v>
      </c>
      <c r="L196" s="213">
        <v>5.7480000000000002</v>
      </c>
    </row>
    <row r="197" spans="1:12" x14ac:dyDescent="0.25">
      <c r="A197" s="158" t="s">
        <v>599</v>
      </c>
      <c r="B197" s="158" t="s">
        <v>599</v>
      </c>
      <c r="C197" s="158" t="s">
        <v>344</v>
      </c>
      <c r="D197" s="158" t="s">
        <v>1081</v>
      </c>
      <c r="E197" s="158" t="s">
        <v>658</v>
      </c>
      <c r="F197" s="209">
        <v>1</v>
      </c>
      <c r="G197" s="158" t="s">
        <v>4</v>
      </c>
      <c r="H197" s="159">
        <v>0.49976999999999999</v>
      </c>
      <c r="I197" s="158" t="s">
        <v>539</v>
      </c>
      <c r="J197" s="213">
        <v>156</v>
      </c>
      <c r="K197" s="213">
        <v>156</v>
      </c>
      <c r="L197" s="213">
        <v>77.963999999999999</v>
      </c>
    </row>
    <row r="198" spans="1:12" x14ac:dyDescent="0.25">
      <c r="A198" s="158" t="s">
        <v>599</v>
      </c>
      <c r="B198" s="158" t="s">
        <v>599</v>
      </c>
      <c r="C198" s="158" t="s">
        <v>844</v>
      </c>
      <c r="D198" s="158" t="s">
        <v>5</v>
      </c>
      <c r="E198" s="158" t="s">
        <v>659</v>
      </c>
      <c r="F198" s="209">
        <v>1</v>
      </c>
      <c r="G198" s="158" t="s">
        <v>4</v>
      </c>
      <c r="H198" s="159">
        <v>0.49980000000000002</v>
      </c>
      <c r="I198" s="158" t="s">
        <v>539</v>
      </c>
      <c r="J198" s="213">
        <v>9.1999999999999993</v>
      </c>
      <c r="K198" s="213">
        <v>9.1999999999999993</v>
      </c>
      <c r="L198" s="213">
        <v>4.5979999999999999</v>
      </c>
    </row>
    <row r="199" spans="1:12" x14ac:dyDescent="0.25">
      <c r="A199" s="158" t="s">
        <v>599</v>
      </c>
      <c r="B199" s="158" t="s">
        <v>599</v>
      </c>
      <c r="C199" s="158" t="s">
        <v>845</v>
      </c>
      <c r="D199" s="158" t="s">
        <v>5</v>
      </c>
      <c r="E199" s="158" t="s">
        <v>659</v>
      </c>
      <c r="F199" s="209">
        <v>1</v>
      </c>
      <c r="G199" s="158" t="s">
        <v>4</v>
      </c>
      <c r="H199" s="159">
        <v>0.58989999999999998</v>
      </c>
      <c r="I199" s="158" t="s">
        <v>539</v>
      </c>
      <c r="J199" s="213">
        <v>8.35</v>
      </c>
      <c r="K199" s="213">
        <v>8.35</v>
      </c>
      <c r="L199" s="213">
        <v>4.9260000000000002</v>
      </c>
    </row>
    <row r="200" spans="1:12" x14ac:dyDescent="0.25">
      <c r="A200" s="158" t="s">
        <v>599</v>
      </c>
      <c r="B200" s="158" t="s">
        <v>599</v>
      </c>
      <c r="C200" s="158" t="s">
        <v>846</v>
      </c>
      <c r="D200" s="158" t="s">
        <v>5</v>
      </c>
      <c r="E200" s="158" t="s">
        <v>659</v>
      </c>
      <c r="F200" s="209">
        <v>1</v>
      </c>
      <c r="G200" s="158" t="s">
        <v>4</v>
      </c>
      <c r="H200" s="159">
        <v>0.49980000000000002</v>
      </c>
      <c r="I200" s="158" t="s">
        <v>539</v>
      </c>
      <c r="J200" s="213">
        <v>13.8</v>
      </c>
      <c r="K200" s="213">
        <v>13.8</v>
      </c>
      <c r="L200" s="213">
        <v>6.8970000000000002</v>
      </c>
    </row>
    <row r="201" spans="1:12" x14ac:dyDescent="0.25">
      <c r="A201" s="158" t="s">
        <v>599</v>
      </c>
      <c r="B201" s="158" t="s">
        <v>599</v>
      </c>
      <c r="C201" s="158" t="s">
        <v>341</v>
      </c>
      <c r="D201" s="158" t="s">
        <v>1081</v>
      </c>
      <c r="E201" s="158" t="s">
        <v>659</v>
      </c>
      <c r="F201" s="209">
        <v>1</v>
      </c>
      <c r="G201" s="158" t="s">
        <v>4</v>
      </c>
      <c r="H201" s="159">
        <v>0.99700999999999995</v>
      </c>
      <c r="I201" s="158" t="s">
        <v>539</v>
      </c>
      <c r="J201" s="213">
        <v>3.8</v>
      </c>
      <c r="K201" s="213">
        <v>3.8</v>
      </c>
      <c r="L201" s="213">
        <v>3.7890000000000001</v>
      </c>
    </row>
    <row r="202" spans="1:12" x14ac:dyDescent="0.25">
      <c r="A202" s="158" t="s">
        <v>599</v>
      </c>
      <c r="B202" s="158" t="s">
        <v>599</v>
      </c>
      <c r="C202" s="158" t="s">
        <v>347</v>
      </c>
      <c r="D202" s="158" t="s">
        <v>1081</v>
      </c>
      <c r="E202" s="158" t="s">
        <v>659</v>
      </c>
      <c r="F202" s="209">
        <v>1</v>
      </c>
      <c r="G202" s="158" t="s">
        <v>4</v>
      </c>
      <c r="H202" s="159">
        <v>0.99700999999999995</v>
      </c>
      <c r="I202" s="158" t="s">
        <v>539</v>
      </c>
      <c r="J202" s="213">
        <v>1.3</v>
      </c>
      <c r="K202" s="213">
        <v>1.3</v>
      </c>
      <c r="L202" s="213">
        <v>1.296</v>
      </c>
    </row>
    <row r="203" spans="1:12" x14ac:dyDescent="0.25">
      <c r="A203" s="158" t="s">
        <v>599</v>
      </c>
      <c r="B203" s="158" t="s">
        <v>599</v>
      </c>
      <c r="C203" s="158" t="s">
        <v>343</v>
      </c>
      <c r="D203" s="158" t="s">
        <v>1081</v>
      </c>
      <c r="E203" s="158" t="s">
        <v>659</v>
      </c>
      <c r="F203" s="209">
        <v>1</v>
      </c>
      <c r="G203" s="158" t="s">
        <v>4</v>
      </c>
      <c r="H203" s="159">
        <v>0.99700999999999995</v>
      </c>
      <c r="I203" s="158" t="s">
        <v>539</v>
      </c>
      <c r="J203" s="213">
        <v>1.5</v>
      </c>
      <c r="K203" s="213">
        <v>1.5</v>
      </c>
      <c r="L203" s="213">
        <v>1.496</v>
      </c>
    </row>
    <row r="204" spans="1:12" x14ac:dyDescent="0.25">
      <c r="A204" s="158" t="s">
        <v>599</v>
      </c>
      <c r="B204" s="158" t="s">
        <v>599</v>
      </c>
      <c r="C204" s="158" t="s">
        <v>847</v>
      </c>
      <c r="D204" s="158" t="s">
        <v>5</v>
      </c>
      <c r="E204" s="158" t="s">
        <v>659</v>
      </c>
      <c r="F204" s="209">
        <v>1</v>
      </c>
      <c r="G204" s="158" t="s">
        <v>4</v>
      </c>
      <c r="H204" s="159">
        <v>1</v>
      </c>
      <c r="I204" s="158" t="s">
        <v>674</v>
      </c>
      <c r="J204" s="213">
        <v>14.35</v>
      </c>
      <c r="K204" s="213">
        <v>14.35</v>
      </c>
      <c r="L204" s="213">
        <v>14.35</v>
      </c>
    </row>
    <row r="205" spans="1:12" x14ac:dyDescent="0.25">
      <c r="A205" s="158" t="s">
        <v>599</v>
      </c>
      <c r="B205" s="158" t="s">
        <v>599</v>
      </c>
      <c r="C205" s="158" t="s">
        <v>847</v>
      </c>
      <c r="D205" s="158" t="s">
        <v>5</v>
      </c>
      <c r="E205" s="158" t="s">
        <v>659</v>
      </c>
      <c r="F205" s="209">
        <v>4.4999999999999998E-2</v>
      </c>
      <c r="G205" s="158" t="s">
        <v>7</v>
      </c>
      <c r="H205" s="159">
        <v>4.4999999999999998E-2</v>
      </c>
      <c r="I205" s="158" t="s">
        <v>539</v>
      </c>
      <c r="J205" s="213">
        <v>10</v>
      </c>
      <c r="K205" s="213">
        <v>0.45</v>
      </c>
      <c r="L205" s="213">
        <v>0.45</v>
      </c>
    </row>
    <row r="206" spans="1:12" x14ac:dyDescent="0.25">
      <c r="A206" s="158" t="s">
        <v>599</v>
      </c>
      <c r="B206" s="158" t="s">
        <v>599</v>
      </c>
      <c r="C206" s="158" t="s">
        <v>847</v>
      </c>
      <c r="D206" s="158" t="s">
        <v>5</v>
      </c>
      <c r="E206" s="158" t="s">
        <v>659</v>
      </c>
      <c r="F206" s="209">
        <v>0.5</v>
      </c>
      <c r="G206" s="158" t="s">
        <v>7</v>
      </c>
      <c r="H206" s="159">
        <v>0.5</v>
      </c>
      <c r="I206" s="158" t="s">
        <v>539</v>
      </c>
      <c r="J206" s="213">
        <v>7.5</v>
      </c>
      <c r="K206" s="213">
        <v>3.75</v>
      </c>
      <c r="L206" s="213">
        <v>3.75</v>
      </c>
    </row>
    <row r="207" spans="1:12" x14ac:dyDescent="0.25">
      <c r="A207" s="158" t="s">
        <v>599</v>
      </c>
      <c r="B207" s="158" t="s">
        <v>599</v>
      </c>
      <c r="C207" s="158" t="s">
        <v>848</v>
      </c>
      <c r="D207" s="158" t="s">
        <v>5</v>
      </c>
      <c r="E207" s="158" t="s">
        <v>659</v>
      </c>
      <c r="F207" s="209">
        <v>1</v>
      </c>
      <c r="G207" s="158" t="s">
        <v>4</v>
      </c>
      <c r="H207" s="159">
        <v>0.58989999999999998</v>
      </c>
      <c r="I207" s="158" t="s">
        <v>539</v>
      </c>
      <c r="J207" s="213">
        <v>14</v>
      </c>
      <c r="K207" s="213">
        <v>14</v>
      </c>
      <c r="L207" s="213">
        <v>8.2590000000000003</v>
      </c>
    </row>
    <row r="208" spans="1:12" x14ac:dyDescent="0.25">
      <c r="A208" s="158" t="s">
        <v>599</v>
      </c>
      <c r="B208" s="158" t="s">
        <v>599</v>
      </c>
      <c r="C208" s="158" t="s">
        <v>579</v>
      </c>
      <c r="D208" s="158" t="s">
        <v>732</v>
      </c>
      <c r="E208" s="158" t="s">
        <v>659</v>
      </c>
      <c r="F208" s="209">
        <v>0.29436000000000001</v>
      </c>
      <c r="G208" s="158" t="s">
        <v>7</v>
      </c>
      <c r="H208" s="159">
        <v>0.29436000000000001</v>
      </c>
      <c r="I208" s="158" t="s">
        <v>539</v>
      </c>
      <c r="J208" s="213">
        <v>7</v>
      </c>
      <c r="K208" s="213">
        <v>2.0609999999999999</v>
      </c>
      <c r="L208" s="213">
        <v>2.0609999999999999</v>
      </c>
    </row>
    <row r="209" spans="1:12" x14ac:dyDescent="0.25">
      <c r="A209" s="158" t="s">
        <v>599</v>
      </c>
      <c r="B209" s="158" t="s">
        <v>599</v>
      </c>
      <c r="C209" s="158" t="s">
        <v>345</v>
      </c>
      <c r="D209" s="158" t="s">
        <v>1081</v>
      </c>
      <c r="E209" s="158" t="s">
        <v>658</v>
      </c>
      <c r="F209" s="209">
        <v>1</v>
      </c>
      <c r="G209" s="158" t="s">
        <v>4</v>
      </c>
      <c r="H209" s="159">
        <v>0.49976999999999999</v>
      </c>
      <c r="I209" s="158" t="s">
        <v>539</v>
      </c>
      <c r="J209" s="213">
        <v>1.5</v>
      </c>
      <c r="K209" s="213">
        <v>1.5</v>
      </c>
      <c r="L209" s="213">
        <v>0.75</v>
      </c>
    </row>
    <row r="210" spans="1:12" x14ac:dyDescent="0.25">
      <c r="A210" s="158" t="s">
        <v>599</v>
      </c>
      <c r="B210" s="158" t="s">
        <v>599</v>
      </c>
      <c r="C210" s="158" t="s">
        <v>345</v>
      </c>
      <c r="D210" s="158" t="s">
        <v>1081</v>
      </c>
      <c r="E210" s="158" t="s">
        <v>659</v>
      </c>
      <c r="F210" s="209">
        <v>1</v>
      </c>
      <c r="G210" s="158" t="s">
        <v>4</v>
      </c>
      <c r="H210" s="159">
        <v>0.49976999999999999</v>
      </c>
      <c r="I210" s="158" t="s">
        <v>539</v>
      </c>
      <c r="J210" s="213">
        <v>5.8</v>
      </c>
      <c r="K210" s="213">
        <v>5.8</v>
      </c>
      <c r="L210" s="213">
        <v>2.899</v>
      </c>
    </row>
    <row r="211" spans="1:12" x14ac:dyDescent="0.25">
      <c r="A211" s="158" t="s">
        <v>599</v>
      </c>
      <c r="B211" s="158" t="s">
        <v>599</v>
      </c>
      <c r="C211" s="158" t="s">
        <v>345</v>
      </c>
      <c r="D211" s="158" t="s">
        <v>1081</v>
      </c>
      <c r="E211" s="158" t="s">
        <v>658</v>
      </c>
      <c r="F211" s="209">
        <v>1</v>
      </c>
      <c r="G211" s="158" t="s">
        <v>4</v>
      </c>
      <c r="H211" s="159">
        <v>0.49976999999999999</v>
      </c>
      <c r="I211" s="158" t="s">
        <v>539</v>
      </c>
      <c r="J211" s="213">
        <v>90</v>
      </c>
      <c r="K211" s="213">
        <v>90</v>
      </c>
      <c r="L211" s="213">
        <v>44.978999999999999</v>
      </c>
    </row>
    <row r="212" spans="1:12" x14ac:dyDescent="0.25">
      <c r="A212" s="158" t="s">
        <v>599</v>
      </c>
      <c r="B212" s="158" t="s">
        <v>599</v>
      </c>
      <c r="C212" s="158" t="s">
        <v>849</v>
      </c>
      <c r="D212" s="158" t="s">
        <v>5</v>
      </c>
      <c r="E212" s="158" t="s">
        <v>659</v>
      </c>
      <c r="F212" s="209">
        <v>1</v>
      </c>
      <c r="G212" s="158" t="s">
        <v>4</v>
      </c>
      <c r="H212" s="159">
        <v>0.58989999999999998</v>
      </c>
      <c r="I212" s="158" t="s">
        <v>539</v>
      </c>
      <c r="J212" s="213">
        <v>28</v>
      </c>
      <c r="K212" s="213">
        <v>28</v>
      </c>
      <c r="L212" s="213">
        <v>16.518000000000001</v>
      </c>
    </row>
    <row r="213" spans="1:12" x14ac:dyDescent="0.25">
      <c r="A213" s="158" t="s">
        <v>599</v>
      </c>
      <c r="B213" s="158" t="s">
        <v>599</v>
      </c>
      <c r="C213" s="158" t="s">
        <v>850</v>
      </c>
      <c r="D213" s="158" t="s">
        <v>5</v>
      </c>
      <c r="E213" s="158" t="s">
        <v>659</v>
      </c>
      <c r="F213" s="209">
        <v>0.29436000000000001</v>
      </c>
      <c r="G213" s="158" t="s">
        <v>7</v>
      </c>
      <c r="H213" s="159">
        <v>0.29436000000000001</v>
      </c>
      <c r="I213" s="158" t="s">
        <v>539</v>
      </c>
      <c r="J213" s="213">
        <v>27.6</v>
      </c>
      <c r="K213" s="213">
        <v>8.1240000000000006</v>
      </c>
      <c r="L213" s="213">
        <v>8.1240000000000006</v>
      </c>
    </row>
    <row r="214" spans="1:12" x14ac:dyDescent="0.25">
      <c r="A214" s="158" t="s">
        <v>599</v>
      </c>
      <c r="B214" s="158" t="s">
        <v>599</v>
      </c>
      <c r="C214" s="158" t="s">
        <v>1021</v>
      </c>
      <c r="D214" s="158" t="s">
        <v>5</v>
      </c>
      <c r="E214" s="158" t="s">
        <v>659</v>
      </c>
      <c r="F214" s="209">
        <v>1</v>
      </c>
      <c r="G214" s="158" t="s">
        <v>4</v>
      </c>
      <c r="H214" s="159">
        <v>1</v>
      </c>
      <c r="I214" s="158" t="s">
        <v>674</v>
      </c>
      <c r="J214" s="213">
        <v>10.25</v>
      </c>
      <c r="K214" s="213">
        <v>10.25</v>
      </c>
      <c r="L214" s="213">
        <v>10.25</v>
      </c>
    </row>
    <row r="215" spans="1:12" x14ac:dyDescent="0.25">
      <c r="A215" s="158" t="s">
        <v>599</v>
      </c>
      <c r="B215" s="158" t="s">
        <v>599</v>
      </c>
      <c r="C215" s="158" t="s">
        <v>1082</v>
      </c>
      <c r="D215" s="158" t="s">
        <v>1081</v>
      </c>
      <c r="E215" s="158" t="s">
        <v>658</v>
      </c>
      <c r="F215" s="209">
        <v>1</v>
      </c>
      <c r="G215" s="158" t="s">
        <v>4</v>
      </c>
      <c r="H215" s="159">
        <v>0.49980000000000002</v>
      </c>
      <c r="I215" s="158" t="s">
        <v>539</v>
      </c>
      <c r="J215" s="213">
        <v>19.2</v>
      </c>
      <c r="K215" s="213">
        <v>19.2</v>
      </c>
      <c r="L215" s="213">
        <v>9.5960000000000001</v>
      </c>
    </row>
    <row r="216" spans="1:12" x14ac:dyDescent="0.25">
      <c r="A216" s="158" t="s">
        <v>599</v>
      </c>
      <c r="B216" s="158" t="s">
        <v>599</v>
      </c>
      <c r="C216" s="158" t="s">
        <v>680</v>
      </c>
      <c r="D216" s="158" t="s">
        <v>732</v>
      </c>
      <c r="E216" s="158" t="s">
        <v>659</v>
      </c>
      <c r="F216" s="209">
        <v>1</v>
      </c>
      <c r="G216" s="158" t="s">
        <v>4</v>
      </c>
      <c r="H216" s="159">
        <v>0.49980000000000002</v>
      </c>
      <c r="I216" s="158" t="s">
        <v>539</v>
      </c>
      <c r="J216" s="213">
        <v>15</v>
      </c>
      <c r="K216" s="213">
        <v>15</v>
      </c>
      <c r="L216" s="213">
        <v>7.4969999999999999</v>
      </c>
    </row>
    <row r="217" spans="1:12" x14ac:dyDescent="0.25">
      <c r="A217" s="158" t="s">
        <v>599</v>
      </c>
      <c r="B217" s="158" t="s">
        <v>599</v>
      </c>
      <c r="C217" s="158" t="s">
        <v>346</v>
      </c>
      <c r="D217" s="158" t="s">
        <v>1081</v>
      </c>
      <c r="E217" s="158" t="s">
        <v>658</v>
      </c>
      <c r="F217" s="209">
        <v>1</v>
      </c>
      <c r="G217" s="158" t="s">
        <v>4</v>
      </c>
      <c r="H217" s="159">
        <v>0.99700999999999995</v>
      </c>
      <c r="I217" s="158" t="s">
        <v>539</v>
      </c>
      <c r="J217" s="213">
        <v>36</v>
      </c>
      <c r="K217" s="213">
        <v>36</v>
      </c>
      <c r="L217" s="213">
        <v>35.892000000000003</v>
      </c>
    </row>
    <row r="218" spans="1:12" x14ac:dyDescent="0.25">
      <c r="A218" s="158" t="s">
        <v>599</v>
      </c>
      <c r="B218" s="158" t="s">
        <v>599</v>
      </c>
      <c r="C218" s="158" t="s">
        <v>851</v>
      </c>
      <c r="D218" s="158" t="s">
        <v>5</v>
      </c>
      <c r="E218" s="158" t="s">
        <v>659</v>
      </c>
      <c r="F218" s="209">
        <v>1</v>
      </c>
      <c r="G218" s="158" t="s">
        <v>4</v>
      </c>
      <c r="H218" s="159">
        <v>0.49980000000000002</v>
      </c>
      <c r="I218" s="158" t="s">
        <v>539</v>
      </c>
      <c r="J218" s="213">
        <v>13.8</v>
      </c>
      <c r="K218" s="213">
        <v>13.8</v>
      </c>
      <c r="L218" s="213">
        <v>6.8970000000000002</v>
      </c>
    </row>
    <row r="219" spans="1:12" x14ac:dyDescent="0.25">
      <c r="A219" s="158" t="s">
        <v>599</v>
      </c>
      <c r="B219" s="158" t="s">
        <v>599</v>
      </c>
      <c r="C219" s="158" t="s">
        <v>852</v>
      </c>
      <c r="D219" s="158" t="s">
        <v>5</v>
      </c>
      <c r="E219" s="158" t="s">
        <v>659</v>
      </c>
      <c r="F219" s="209">
        <v>0.5</v>
      </c>
      <c r="G219" s="158" t="s">
        <v>7</v>
      </c>
      <c r="H219" s="159">
        <v>0.5</v>
      </c>
      <c r="I219" s="158" t="s">
        <v>539</v>
      </c>
      <c r="J219" s="213">
        <v>13.8</v>
      </c>
      <c r="K219" s="213">
        <v>6.9</v>
      </c>
      <c r="L219" s="213">
        <v>6.9</v>
      </c>
    </row>
    <row r="220" spans="1:12" x14ac:dyDescent="0.25">
      <c r="A220" s="158" t="s">
        <v>599</v>
      </c>
      <c r="B220" s="158" t="s">
        <v>599</v>
      </c>
      <c r="C220" s="158" t="s">
        <v>1022</v>
      </c>
      <c r="D220" s="158" t="s">
        <v>732</v>
      </c>
      <c r="E220" s="158" t="s">
        <v>659</v>
      </c>
      <c r="F220" s="209">
        <v>1</v>
      </c>
      <c r="G220" s="158" t="s">
        <v>4</v>
      </c>
      <c r="H220" s="159">
        <v>1</v>
      </c>
      <c r="I220" s="158" t="s">
        <v>539</v>
      </c>
      <c r="J220" s="213">
        <v>3.5339999999999998</v>
      </c>
      <c r="K220" s="213">
        <v>3.5339999999999998</v>
      </c>
      <c r="L220" s="213">
        <v>3.5339999999999998</v>
      </c>
    </row>
    <row r="221" spans="1:12" x14ac:dyDescent="0.25">
      <c r="A221" s="158" t="s">
        <v>599</v>
      </c>
      <c r="B221" s="158" t="s">
        <v>599</v>
      </c>
      <c r="C221" s="158" t="s">
        <v>853</v>
      </c>
      <c r="D221" s="158" t="s">
        <v>5</v>
      </c>
      <c r="E221" s="158" t="s">
        <v>659</v>
      </c>
      <c r="F221" s="209">
        <v>1</v>
      </c>
      <c r="G221" s="158" t="s">
        <v>4</v>
      </c>
      <c r="H221" s="159">
        <v>0.49980000000000002</v>
      </c>
      <c r="I221" s="158" t="s">
        <v>539</v>
      </c>
      <c r="J221" s="213">
        <v>10</v>
      </c>
      <c r="K221" s="213">
        <v>10</v>
      </c>
      <c r="L221" s="213">
        <v>4.9980000000000002</v>
      </c>
    </row>
    <row r="222" spans="1:12" x14ac:dyDescent="0.25">
      <c r="A222" s="158" t="s">
        <v>599</v>
      </c>
      <c r="B222" s="158" t="s">
        <v>599</v>
      </c>
      <c r="C222" s="158" t="s">
        <v>854</v>
      </c>
      <c r="D222" s="158" t="s">
        <v>5</v>
      </c>
      <c r="E222" s="158" t="s">
        <v>659</v>
      </c>
      <c r="F222" s="209">
        <v>1</v>
      </c>
      <c r="G222" s="158" t="s">
        <v>4</v>
      </c>
      <c r="H222" s="159">
        <v>1</v>
      </c>
      <c r="I222" s="158" t="s">
        <v>674</v>
      </c>
      <c r="J222" s="213">
        <v>8.1999999999999993</v>
      </c>
      <c r="K222" s="213">
        <v>8.1999999999999993</v>
      </c>
      <c r="L222" s="213">
        <v>8.1999999999999993</v>
      </c>
    </row>
    <row r="223" spans="1:12" x14ac:dyDescent="0.25">
      <c r="A223" s="158" t="s">
        <v>599</v>
      </c>
      <c r="B223" s="158" t="s">
        <v>599</v>
      </c>
      <c r="C223" s="158" t="s">
        <v>855</v>
      </c>
      <c r="D223" s="158" t="s">
        <v>5</v>
      </c>
      <c r="E223" s="158" t="s">
        <v>659</v>
      </c>
      <c r="F223" s="209">
        <v>1</v>
      </c>
      <c r="G223" s="158" t="s">
        <v>4</v>
      </c>
      <c r="H223" s="159">
        <v>0.49980000000000002</v>
      </c>
      <c r="I223" s="158" t="s">
        <v>539</v>
      </c>
      <c r="J223" s="213">
        <v>12</v>
      </c>
      <c r="K223" s="213">
        <v>12</v>
      </c>
      <c r="L223" s="213">
        <v>5.9980000000000002</v>
      </c>
    </row>
    <row r="224" spans="1:12" x14ac:dyDescent="0.25">
      <c r="A224" s="158" t="s">
        <v>599</v>
      </c>
      <c r="B224" s="158" t="s">
        <v>599</v>
      </c>
      <c r="C224" s="158" t="s">
        <v>856</v>
      </c>
      <c r="D224" s="158" t="s">
        <v>5</v>
      </c>
      <c r="E224" s="158" t="s">
        <v>659</v>
      </c>
      <c r="F224" s="209">
        <v>1</v>
      </c>
      <c r="G224" s="158" t="s">
        <v>4</v>
      </c>
      <c r="H224" s="159">
        <v>0.58989999999999998</v>
      </c>
      <c r="I224" s="158" t="s">
        <v>539</v>
      </c>
      <c r="J224" s="213">
        <v>11.5</v>
      </c>
      <c r="K224" s="213">
        <v>11.5</v>
      </c>
      <c r="L224" s="213">
        <v>6.7839999999999998</v>
      </c>
    </row>
    <row r="225" spans="1:12" x14ac:dyDescent="0.25">
      <c r="A225" s="158" t="s">
        <v>599</v>
      </c>
      <c r="B225" s="158" t="s">
        <v>599</v>
      </c>
      <c r="C225" s="158" t="s">
        <v>1023</v>
      </c>
      <c r="D225" s="158" t="s">
        <v>1081</v>
      </c>
      <c r="E225" s="158" t="s">
        <v>659</v>
      </c>
      <c r="F225" s="209">
        <v>1</v>
      </c>
      <c r="G225" s="158" t="s">
        <v>4</v>
      </c>
      <c r="H225" s="159">
        <v>1</v>
      </c>
      <c r="I225" s="158" t="s">
        <v>539</v>
      </c>
      <c r="J225" s="213">
        <v>0.09</v>
      </c>
      <c r="K225" s="213">
        <v>0.09</v>
      </c>
      <c r="L225" s="213">
        <v>0.09</v>
      </c>
    </row>
    <row r="226" spans="1:12" x14ac:dyDescent="0.25">
      <c r="A226" s="158" t="s">
        <v>599</v>
      </c>
      <c r="B226" s="158" t="s">
        <v>599</v>
      </c>
      <c r="C226" s="158" t="s">
        <v>348</v>
      </c>
      <c r="D226" s="158" t="s">
        <v>732</v>
      </c>
      <c r="E226" s="158" t="s">
        <v>659</v>
      </c>
      <c r="F226" s="209">
        <v>0.4</v>
      </c>
      <c r="G226" s="158" t="s">
        <v>7</v>
      </c>
      <c r="H226" s="159">
        <v>0.4</v>
      </c>
      <c r="I226" s="158" t="s">
        <v>539</v>
      </c>
      <c r="J226" s="213">
        <v>26.1</v>
      </c>
      <c r="K226" s="213">
        <v>10.44</v>
      </c>
      <c r="L226" s="213">
        <v>10.44</v>
      </c>
    </row>
    <row r="227" spans="1:12" x14ac:dyDescent="0.25">
      <c r="A227" s="158" t="s">
        <v>599</v>
      </c>
      <c r="B227" s="158" t="s">
        <v>599</v>
      </c>
      <c r="C227" s="158" t="s">
        <v>1024</v>
      </c>
      <c r="D227" s="158" t="s">
        <v>732</v>
      </c>
      <c r="E227" s="158" t="s">
        <v>659</v>
      </c>
      <c r="F227" s="209">
        <v>1</v>
      </c>
      <c r="G227" s="158" t="s">
        <v>4</v>
      </c>
      <c r="H227" s="159">
        <v>0.49980000000000002</v>
      </c>
      <c r="I227" s="158" t="s">
        <v>674</v>
      </c>
      <c r="J227" s="213">
        <v>3.9</v>
      </c>
      <c r="K227" s="213">
        <v>3.9</v>
      </c>
      <c r="L227" s="213">
        <v>1.9490000000000001</v>
      </c>
    </row>
    <row r="228" spans="1:12" x14ac:dyDescent="0.25">
      <c r="A228" s="158" t="s">
        <v>599</v>
      </c>
      <c r="B228" s="158" t="s">
        <v>599</v>
      </c>
      <c r="C228" s="158" t="s">
        <v>349</v>
      </c>
      <c r="D228" s="158" t="s">
        <v>1081</v>
      </c>
      <c r="E228" s="158" t="s">
        <v>658</v>
      </c>
      <c r="F228" s="209">
        <v>1</v>
      </c>
      <c r="G228" s="158" t="s">
        <v>4</v>
      </c>
      <c r="H228" s="159">
        <v>0.49976999999999999</v>
      </c>
      <c r="I228" s="158" t="s">
        <v>539</v>
      </c>
      <c r="J228" s="213">
        <v>348</v>
      </c>
      <c r="K228" s="213">
        <v>348</v>
      </c>
      <c r="L228" s="213">
        <v>173.92</v>
      </c>
    </row>
    <row r="229" spans="1:12" x14ac:dyDescent="0.25">
      <c r="A229" s="158" t="s">
        <v>599</v>
      </c>
      <c r="B229" s="158" t="s">
        <v>599</v>
      </c>
      <c r="C229" s="158" t="s">
        <v>353</v>
      </c>
      <c r="D229" s="158" t="s">
        <v>1081</v>
      </c>
      <c r="E229" s="158" t="s">
        <v>659</v>
      </c>
      <c r="F229" s="209">
        <v>1</v>
      </c>
      <c r="G229" s="158" t="s">
        <v>4</v>
      </c>
      <c r="H229" s="159">
        <v>0.99700999999999995</v>
      </c>
      <c r="I229" s="158" t="s">
        <v>539</v>
      </c>
      <c r="J229" s="213">
        <v>3.2</v>
      </c>
      <c r="K229" s="213">
        <v>3.2</v>
      </c>
      <c r="L229" s="213">
        <v>3.19</v>
      </c>
    </row>
    <row r="230" spans="1:12" x14ac:dyDescent="0.25">
      <c r="A230" s="158" t="s">
        <v>599</v>
      </c>
      <c r="B230" s="158" t="s">
        <v>599</v>
      </c>
      <c r="C230" s="158" t="s">
        <v>857</v>
      </c>
      <c r="D230" s="158" t="s">
        <v>5</v>
      </c>
      <c r="E230" s="158" t="s">
        <v>659</v>
      </c>
      <c r="F230" s="209">
        <v>1</v>
      </c>
      <c r="G230" s="158" t="s">
        <v>4</v>
      </c>
      <c r="H230" s="159">
        <v>0.58989999999999998</v>
      </c>
      <c r="I230" s="158" t="s">
        <v>539</v>
      </c>
      <c r="J230" s="213">
        <v>16</v>
      </c>
      <c r="K230" s="213">
        <v>16</v>
      </c>
      <c r="L230" s="213">
        <v>9.4390000000000001</v>
      </c>
    </row>
    <row r="231" spans="1:12" x14ac:dyDescent="0.25">
      <c r="A231" s="158" t="s">
        <v>599</v>
      </c>
      <c r="B231" s="158" t="s">
        <v>599</v>
      </c>
      <c r="C231" s="158" t="s">
        <v>351</v>
      </c>
      <c r="D231" s="158" t="s">
        <v>1081</v>
      </c>
      <c r="E231" s="158" t="s">
        <v>658</v>
      </c>
      <c r="F231" s="209">
        <v>1</v>
      </c>
      <c r="G231" s="158" t="s">
        <v>4</v>
      </c>
      <c r="H231" s="159">
        <v>0.99700999999999995</v>
      </c>
      <c r="I231" s="158" t="s">
        <v>539</v>
      </c>
      <c r="J231" s="213">
        <v>32.6</v>
      </c>
      <c r="K231" s="213">
        <v>32.6</v>
      </c>
      <c r="L231" s="213">
        <v>32.503</v>
      </c>
    </row>
    <row r="232" spans="1:12" x14ac:dyDescent="0.25">
      <c r="A232" s="158" t="s">
        <v>599</v>
      </c>
      <c r="B232" s="158" t="s">
        <v>599</v>
      </c>
      <c r="C232" s="158" t="s">
        <v>858</v>
      </c>
      <c r="D232" s="158" t="s">
        <v>5</v>
      </c>
      <c r="E232" s="158" t="s">
        <v>659</v>
      </c>
      <c r="F232" s="209">
        <v>1</v>
      </c>
      <c r="G232" s="158" t="s">
        <v>4</v>
      </c>
      <c r="H232" s="159">
        <v>0.49980000000000002</v>
      </c>
      <c r="I232" s="158" t="s">
        <v>539</v>
      </c>
      <c r="J232" s="213">
        <v>11.5</v>
      </c>
      <c r="K232" s="213">
        <v>11.5</v>
      </c>
      <c r="L232" s="213">
        <v>5.7480000000000002</v>
      </c>
    </row>
    <row r="233" spans="1:12" x14ac:dyDescent="0.25">
      <c r="A233" s="158" t="s">
        <v>599</v>
      </c>
      <c r="B233" s="158" t="s">
        <v>599</v>
      </c>
      <c r="C233" s="158" t="s">
        <v>1025</v>
      </c>
      <c r="D233" s="158" t="s">
        <v>5</v>
      </c>
      <c r="E233" s="158" t="s">
        <v>659</v>
      </c>
      <c r="F233" s="209">
        <v>0.5</v>
      </c>
      <c r="G233" s="158" t="s">
        <v>7</v>
      </c>
      <c r="H233" s="159">
        <v>0.5</v>
      </c>
      <c r="I233" s="158" t="s">
        <v>539</v>
      </c>
      <c r="J233" s="213">
        <v>75</v>
      </c>
      <c r="K233" s="213">
        <v>37.5</v>
      </c>
      <c r="L233" s="213">
        <v>37.5</v>
      </c>
    </row>
    <row r="234" spans="1:12" x14ac:dyDescent="0.25">
      <c r="A234" s="158" t="s">
        <v>599</v>
      </c>
      <c r="B234" s="158" t="s">
        <v>599</v>
      </c>
      <c r="C234" s="158" t="s">
        <v>352</v>
      </c>
      <c r="D234" s="158" t="s">
        <v>1081</v>
      </c>
      <c r="E234" s="158" t="s">
        <v>659</v>
      </c>
      <c r="F234" s="209">
        <v>1</v>
      </c>
      <c r="G234" s="158" t="s">
        <v>4</v>
      </c>
      <c r="H234" s="159">
        <v>0.99700999999999995</v>
      </c>
      <c r="I234" s="158" t="s">
        <v>539</v>
      </c>
      <c r="J234" s="213">
        <v>3.7</v>
      </c>
      <c r="K234" s="213">
        <v>3.7</v>
      </c>
      <c r="L234" s="213">
        <v>3.6890000000000001</v>
      </c>
    </row>
    <row r="235" spans="1:12" x14ac:dyDescent="0.25">
      <c r="A235" s="158" t="s">
        <v>599</v>
      </c>
      <c r="B235" s="158" t="s">
        <v>599</v>
      </c>
      <c r="C235" s="158" t="s">
        <v>859</v>
      </c>
      <c r="D235" s="158" t="s">
        <v>5</v>
      </c>
      <c r="E235" s="158" t="s">
        <v>659</v>
      </c>
      <c r="F235" s="209">
        <v>1</v>
      </c>
      <c r="G235" s="158" t="s">
        <v>4</v>
      </c>
      <c r="H235" s="159">
        <v>0.58989999999999998</v>
      </c>
      <c r="I235" s="158" t="s">
        <v>539</v>
      </c>
      <c r="J235" s="213">
        <v>18</v>
      </c>
      <c r="K235" s="213">
        <v>18</v>
      </c>
      <c r="L235" s="213">
        <v>10.618</v>
      </c>
    </row>
    <row r="236" spans="1:12" x14ac:dyDescent="0.25">
      <c r="A236" s="158" t="s">
        <v>599</v>
      </c>
      <c r="B236" s="158" t="s">
        <v>599</v>
      </c>
      <c r="C236" s="158" t="s">
        <v>354</v>
      </c>
      <c r="D236" s="158" t="s">
        <v>1081</v>
      </c>
      <c r="E236" s="158" t="s">
        <v>659</v>
      </c>
      <c r="F236" s="209">
        <v>1</v>
      </c>
      <c r="G236" s="158" t="s">
        <v>4</v>
      </c>
      <c r="H236" s="159">
        <v>0.99700999999999995</v>
      </c>
      <c r="I236" s="158" t="s">
        <v>539</v>
      </c>
      <c r="J236" s="213">
        <v>9</v>
      </c>
      <c r="K236" s="213">
        <v>9</v>
      </c>
      <c r="L236" s="213">
        <v>8.9730000000000008</v>
      </c>
    </row>
    <row r="237" spans="1:12" x14ac:dyDescent="0.25">
      <c r="A237" s="158" t="s">
        <v>599</v>
      </c>
      <c r="B237" s="158" t="s">
        <v>599</v>
      </c>
      <c r="C237" s="158" t="s">
        <v>860</v>
      </c>
      <c r="D237" s="158" t="s">
        <v>5</v>
      </c>
      <c r="E237" s="158" t="s">
        <v>659</v>
      </c>
      <c r="F237" s="209">
        <v>1</v>
      </c>
      <c r="G237" s="158" t="s">
        <v>4</v>
      </c>
      <c r="H237" s="159">
        <v>0.58989999999999998</v>
      </c>
      <c r="I237" s="158" t="s">
        <v>674</v>
      </c>
      <c r="J237" s="213">
        <v>11.75</v>
      </c>
      <c r="K237" s="213">
        <v>11.75</v>
      </c>
      <c r="L237" s="213">
        <v>6.931</v>
      </c>
    </row>
    <row r="238" spans="1:12" x14ac:dyDescent="0.25">
      <c r="A238" s="158" t="s">
        <v>599</v>
      </c>
      <c r="B238" s="158" t="s">
        <v>599</v>
      </c>
      <c r="C238" s="158" t="s">
        <v>861</v>
      </c>
      <c r="D238" s="158" t="s">
        <v>5</v>
      </c>
      <c r="E238" s="158" t="s">
        <v>659</v>
      </c>
      <c r="F238" s="209">
        <v>1</v>
      </c>
      <c r="G238" s="158" t="s">
        <v>4</v>
      </c>
      <c r="H238" s="159">
        <v>0.49980000000000002</v>
      </c>
      <c r="I238" s="158" t="s">
        <v>539</v>
      </c>
      <c r="J238" s="213">
        <v>11.5</v>
      </c>
      <c r="K238" s="213">
        <v>11.5</v>
      </c>
      <c r="L238" s="213">
        <v>5.7480000000000002</v>
      </c>
    </row>
    <row r="239" spans="1:12" x14ac:dyDescent="0.25">
      <c r="A239" s="158" t="s">
        <v>599</v>
      </c>
      <c r="B239" s="158" t="s">
        <v>599</v>
      </c>
      <c r="C239" s="158" t="s">
        <v>862</v>
      </c>
      <c r="D239" s="158" t="s">
        <v>5</v>
      </c>
      <c r="E239" s="158" t="s">
        <v>659</v>
      </c>
      <c r="F239" s="209">
        <v>0.5</v>
      </c>
      <c r="G239" s="158" t="s">
        <v>7</v>
      </c>
      <c r="H239" s="159">
        <v>0.5</v>
      </c>
      <c r="I239" s="158" t="s">
        <v>539</v>
      </c>
      <c r="J239" s="213">
        <v>10.4</v>
      </c>
      <c r="K239" s="213">
        <v>5.2</v>
      </c>
      <c r="L239" s="213">
        <v>5.2</v>
      </c>
    </row>
    <row r="240" spans="1:12" x14ac:dyDescent="0.25">
      <c r="A240" s="158" t="s">
        <v>599</v>
      </c>
      <c r="B240" s="158" t="s">
        <v>599</v>
      </c>
      <c r="C240" s="158" t="s">
        <v>357</v>
      </c>
      <c r="D240" s="158" t="s">
        <v>1081</v>
      </c>
      <c r="E240" s="158" t="s">
        <v>659</v>
      </c>
      <c r="F240" s="209">
        <v>1</v>
      </c>
      <c r="G240" s="158" t="s">
        <v>4</v>
      </c>
      <c r="H240" s="159">
        <v>0.99700999999999995</v>
      </c>
      <c r="I240" s="158" t="s">
        <v>539</v>
      </c>
      <c r="J240" s="213">
        <v>5.6</v>
      </c>
      <c r="K240" s="213">
        <v>5.6</v>
      </c>
      <c r="L240" s="213">
        <v>5.5830000000000002</v>
      </c>
    </row>
    <row r="241" spans="1:12" x14ac:dyDescent="0.25">
      <c r="A241" s="158" t="s">
        <v>599</v>
      </c>
      <c r="B241" s="158" t="s">
        <v>599</v>
      </c>
      <c r="C241" s="158" t="s">
        <v>863</v>
      </c>
      <c r="D241" s="158" t="s">
        <v>5</v>
      </c>
      <c r="E241" s="158" t="s">
        <v>659</v>
      </c>
      <c r="F241" s="209">
        <v>1</v>
      </c>
      <c r="G241" s="158" t="s">
        <v>4</v>
      </c>
      <c r="H241" s="159">
        <v>0.49980000000000002</v>
      </c>
      <c r="I241" s="158" t="s">
        <v>539</v>
      </c>
      <c r="J241" s="213">
        <v>10</v>
      </c>
      <c r="K241" s="213">
        <v>10</v>
      </c>
      <c r="L241" s="213">
        <v>4.9980000000000002</v>
      </c>
    </row>
    <row r="242" spans="1:12" x14ac:dyDescent="0.25">
      <c r="A242" s="158" t="s">
        <v>599</v>
      </c>
      <c r="B242" s="158" t="s">
        <v>599</v>
      </c>
      <c r="C242" s="158" t="s">
        <v>864</v>
      </c>
      <c r="D242" s="158" t="s">
        <v>5</v>
      </c>
      <c r="E242" s="158" t="s">
        <v>659</v>
      </c>
      <c r="F242" s="209">
        <v>1</v>
      </c>
      <c r="G242" s="158" t="s">
        <v>4</v>
      </c>
      <c r="H242" s="159">
        <v>0.49980000000000002</v>
      </c>
      <c r="I242" s="158" t="s">
        <v>539</v>
      </c>
      <c r="J242" s="213">
        <v>9.1999999999999993</v>
      </c>
      <c r="K242" s="213">
        <v>9.1999999999999993</v>
      </c>
      <c r="L242" s="213">
        <v>4.5979999999999999</v>
      </c>
    </row>
    <row r="243" spans="1:12" x14ac:dyDescent="0.25">
      <c r="A243" s="158" t="s">
        <v>599</v>
      </c>
      <c r="B243" s="158" t="s">
        <v>599</v>
      </c>
      <c r="C243" s="158" t="s">
        <v>1026</v>
      </c>
      <c r="D243" s="158" t="s">
        <v>732</v>
      </c>
      <c r="E243" s="158" t="s">
        <v>659</v>
      </c>
      <c r="F243" s="209">
        <v>1</v>
      </c>
      <c r="G243" s="158" t="s">
        <v>4</v>
      </c>
      <c r="H243" s="159">
        <v>1</v>
      </c>
      <c r="I243" s="158" t="s">
        <v>539</v>
      </c>
      <c r="J243" s="213">
        <v>5.9880000000000004</v>
      </c>
      <c r="K243" s="213">
        <v>5.9880000000000004</v>
      </c>
      <c r="L243" s="213">
        <v>5.9880000000000004</v>
      </c>
    </row>
    <row r="244" spans="1:12" x14ac:dyDescent="0.25">
      <c r="A244" s="158" t="s">
        <v>599</v>
      </c>
      <c r="B244" s="158" t="s">
        <v>599</v>
      </c>
      <c r="C244" s="158" t="s">
        <v>359</v>
      </c>
      <c r="D244" s="158" t="s">
        <v>1081</v>
      </c>
      <c r="E244" s="158" t="s">
        <v>658</v>
      </c>
      <c r="F244" s="209">
        <v>1</v>
      </c>
      <c r="G244" s="158" t="s">
        <v>4</v>
      </c>
      <c r="H244" s="159">
        <v>0.49976999999999999</v>
      </c>
      <c r="I244" s="158" t="s">
        <v>539</v>
      </c>
      <c r="J244" s="213">
        <v>423</v>
      </c>
      <c r="K244" s="213">
        <v>423</v>
      </c>
      <c r="L244" s="213">
        <v>211.40199999999999</v>
      </c>
    </row>
    <row r="245" spans="1:12" x14ac:dyDescent="0.25">
      <c r="A245" s="158" t="s">
        <v>599</v>
      </c>
      <c r="B245" s="158" t="s">
        <v>599</v>
      </c>
      <c r="C245" s="158" t="s">
        <v>358</v>
      </c>
      <c r="D245" s="158" t="s">
        <v>1081</v>
      </c>
      <c r="E245" s="158" t="s">
        <v>659</v>
      </c>
      <c r="F245" s="209">
        <v>1</v>
      </c>
      <c r="G245" s="158" t="s">
        <v>4</v>
      </c>
      <c r="H245" s="159">
        <v>0.99700999999999995</v>
      </c>
      <c r="I245" s="158" t="s">
        <v>539</v>
      </c>
      <c r="J245" s="213">
        <v>9.9</v>
      </c>
      <c r="K245" s="213">
        <v>9.9</v>
      </c>
      <c r="L245" s="213">
        <v>9.8699999999999992</v>
      </c>
    </row>
    <row r="246" spans="1:12" x14ac:dyDescent="0.25">
      <c r="A246" s="158" t="s">
        <v>599</v>
      </c>
      <c r="B246" s="158" t="s">
        <v>599</v>
      </c>
      <c r="C246" s="158" t="s">
        <v>865</v>
      </c>
      <c r="D246" s="158" t="s">
        <v>5</v>
      </c>
      <c r="E246" s="158" t="s">
        <v>659</v>
      </c>
      <c r="F246" s="209">
        <v>0.5</v>
      </c>
      <c r="G246" s="158" t="s">
        <v>7</v>
      </c>
      <c r="H246" s="159">
        <v>0.5</v>
      </c>
      <c r="I246" s="158" t="s">
        <v>539</v>
      </c>
      <c r="J246" s="213">
        <v>48</v>
      </c>
      <c r="K246" s="213">
        <v>24</v>
      </c>
      <c r="L246" s="213">
        <v>24</v>
      </c>
    </row>
    <row r="247" spans="1:12" x14ac:dyDescent="0.25">
      <c r="A247" s="158" t="s">
        <v>599</v>
      </c>
      <c r="B247" s="158" t="s">
        <v>599</v>
      </c>
      <c r="C247" s="158" t="s">
        <v>866</v>
      </c>
      <c r="D247" s="158" t="s">
        <v>5</v>
      </c>
      <c r="E247" s="158" t="s">
        <v>659</v>
      </c>
      <c r="F247" s="209">
        <v>1</v>
      </c>
      <c r="G247" s="158" t="s">
        <v>4</v>
      </c>
      <c r="H247" s="159">
        <v>0.58989999999999998</v>
      </c>
      <c r="I247" s="158" t="s">
        <v>539</v>
      </c>
      <c r="J247" s="213">
        <v>6</v>
      </c>
      <c r="K247" s="213">
        <v>6</v>
      </c>
      <c r="L247" s="213">
        <v>3.5390000000000001</v>
      </c>
    </row>
    <row r="248" spans="1:12" x14ac:dyDescent="0.25">
      <c r="A248" s="158" t="s">
        <v>599</v>
      </c>
      <c r="B248" s="158" t="s">
        <v>599</v>
      </c>
      <c r="C248" s="158" t="s">
        <v>665</v>
      </c>
      <c r="D248" s="158" t="s">
        <v>732</v>
      </c>
      <c r="E248" s="158" t="s">
        <v>659</v>
      </c>
      <c r="F248" s="209">
        <v>1</v>
      </c>
      <c r="G248" s="158" t="s">
        <v>4</v>
      </c>
      <c r="H248" s="159">
        <v>0.58989999999999998</v>
      </c>
      <c r="I248" s="158" t="s">
        <v>539</v>
      </c>
      <c r="J248" s="213">
        <v>12</v>
      </c>
      <c r="K248" s="213">
        <v>12</v>
      </c>
      <c r="L248" s="213">
        <v>7.0789999999999997</v>
      </c>
    </row>
    <row r="249" spans="1:12" x14ac:dyDescent="0.25">
      <c r="A249" s="158" t="s">
        <v>599</v>
      </c>
      <c r="B249" s="158" t="s">
        <v>599</v>
      </c>
      <c r="C249" s="158" t="s">
        <v>867</v>
      </c>
      <c r="D249" s="158" t="s">
        <v>5</v>
      </c>
      <c r="E249" s="158" t="s">
        <v>659</v>
      </c>
      <c r="F249" s="209">
        <v>1</v>
      </c>
      <c r="G249" s="158" t="s">
        <v>4</v>
      </c>
      <c r="H249" s="159">
        <v>0.49980000000000002</v>
      </c>
      <c r="I249" s="158" t="s">
        <v>539</v>
      </c>
      <c r="J249" s="213">
        <v>11.5</v>
      </c>
      <c r="K249" s="213">
        <v>11.5</v>
      </c>
      <c r="L249" s="213">
        <v>5.7480000000000002</v>
      </c>
    </row>
    <row r="250" spans="1:12" x14ac:dyDescent="0.25">
      <c r="A250" s="158" t="s">
        <v>599</v>
      </c>
      <c r="B250" s="158" t="s">
        <v>599</v>
      </c>
      <c r="C250" s="158" t="s">
        <v>868</v>
      </c>
      <c r="D250" s="158" t="s">
        <v>5</v>
      </c>
      <c r="E250" s="158" t="s">
        <v>659</v>
      </c>
      <c r="F250" s="209">
        <v>0.5</v>
      </c>
      <c r="G250" s="158" t="s">
        <v>7</v>
      </c>
      <c r="H250" s="159">
        <v>0.5</v>
      </c>
      <c r="I250" s="158" t="s">
        <v>539</v>
      </c>
      <c r="J250" s="213">
        <v>8.1999999999999993</v>
      </c>
      <c r="K250" s="213">
        <v>4.0999999999999996</v>
      </c>
      <c r="L250" s="213">
        <v>4.0999999999999996</v>
      </c>
    </row>
    <row r="251" spans="1:12" x14ac:dyDescent="0.25">
      <c r="A251" s="158" t="s">
        <v>599</v>
      </c>
      <c r="B251" s="158" t="s">
        <v>599</v>
      </c>
      <c r="C251" s="158" t="s">
        <v>869</v>
      </c>
      <c r="D251" s="158" t="s">
        <v>5</v>
      </c>
      <c r="E251" s="158" t="s">
        <v>659</v>
      </c>
      <c r="F251" s="209">
        <v>0.5</v>
      </c>
      <c r="G251" s="158" t="s">
        <v>7</v>
      </c>
      <c r="H251" s="159">
        <v>0.5</v>
      </c>
      <c r="I251" s="158" t="s">
        <v>539</v>
      </c>
      <c r="J251" s="213">
        <v>20.5</v>
      </c>
      <c r="K251" s="213">
        <v>10.25</v>
      </c>
      <c r="L251" s="213">
        <v>10.25</v>
      </c>
    </row>
    <row r="252" spans="1:12" x14ac:dyDescent="0.25">
      <c r="A252" s="158" t="s">
        <v>599</v>
      </c>
      <c r="B252" s="158" t="s">
        <v>599</v>
      </c>
      <c r="C252" s="158" t="s">
        <v>870</v>
      </c>
      <c r="D252" s="158" t="s">
        <v>5</v>
      </c>
      <c r="E252" s="158" t="s">
        <v>659</v>
      </c>
      <c r="F252" s="209">
        <v>1</v>
      </c>
      <c r="G252" s="158" t="s">
        <v>4</v>
      </c>
      <c r="H252" s="159">
        <v>0.49980000000000002</v>
      </c>
      <c r="I252" s="158" t="s">
        <v>539</v>
      </c>
      <c r="J252" s="213">
        <v>9.1999999999999993</v>
      </c>
      <c r="K252" s="213">
        <v>9.1999999999999993</v>
      </c>
      <c r="L252" s="213">
        <v>4.5979999999999999</v>
      </c>
    </row>
    <row r="253" spans="1:12" x14ac:dyDescent="0.25">
      <c r="A253" s="158" t="s">
        <v>599</v>
      </c>
      <c r="B253" s="158" t="s">
        <v>599</v>
      </c>
      <c r="C253" s="158" t="s">
        <v>326</v>
      </c>
      <c r="D253" s="158" t="s">
        <v>5</v>
      </c>
      <c r="E253" s="158" t="s">
        <v>659</v>
      </c>
      <c r="F253" s="209">
        <v>0.5</v>
      </c>
      <c r="G253" s="158" t="s">
        <v>7</v>
      </c>
      <c r="H253" s="159">
        <v>0.5</v>
      </c>
      <c r="I253" s="158" t="s">
        <v>539</v>
      </c>
      <c r="J253" s="213">
        <v>44</v>
      </c>
      <c r="K253" s="213">
        <v>22</v>
      </c>
      <c r="L253" s="213">
        <v>22</v>
      </c>
    </row>
    <row r="254" spans="1:12" x14ac:dyDescent="0.25">
      <c r="A254" s="158" t="s">
        <v>599</v>
      </c>
      <c r="B254" s="158" t="s">
        <v>599</v>
      </c>
      <c r="C254" s="158" t="s">
        <v>1027</v>
      </c>
      <c r="D254" s="158" t="s">
        <v>5</v>
      </c>
      <c r="E254" s="158" t="s">
        <v>659</v>
      </c>
      <c r="F254" s="209">
        <v>1</v>
      </c>
      <c r="G254" s="158" t="s">
        <v>4</v>
      </c>
      <c r="H254" s="159">
        <v>1</v>
      </c>
      <c r="I254" s="158" t="s">
        <v>674</v>
      </c>
      <c r="J254" s="213">
        <v>20.5</v>
      </c>
      <c r="K254" s="213">
        <v>20.5</v>
      </c>
      <c r="L254" s="213">
        <v>20.5</v>
      </c>
    </row>
    <row r="255" spans="1:12" x14ac:dyDescent="0.25">
      <c r="A255" s="158" t="s">
        <v>599</v>
      </c>
      <c r="B255" s="158" t="s">
        <v>599</v>
      </c>
      <c r="C255" s="158" t="s">
        <v>360</v>
      </c>
      <c r="D255" s="158" t="s">
        <v>5</v>
      </c>
      <c r="E255" s="158" t="s">
        <v>659</v>
      </c>
      <c r="F255" s="209">
        <v>0.5</v>
      </c>
      <c r="G255" s="158" t="s">
        <v>7</v>
      </c>
      <c r="H255" s="159">
        <v>0.5</v>
      </c>
      <c r="I255" s="158" t="s">
        <v>539</v>
      </c>
      <c r="J255" s="213">
        <v>37.5</v>
      </c>
      <c r="K255" s="213">
        <v>18.75</v>
      </c>
      <c r="L255" s="213">
        <v>18.75</v>
      </c>
    </row>
    <row r="256" spans="1:12" x14ac:dyDescent="0.25">
      <c r="A256" s="158" t="s">
        <v>599</v>
      </c>
      <c r="B256" s="158" t="s">
        <v>599</v>
      </c>
      <c r="C256" s="158" t="s">
        <v>362</v>
      </c>
      <c r="D256" s="158" t="s">
        <v>1081</v>
      </c>
      <c r="E256" s="158" t="s">
        <v>659</v>
      </c>
      <c r="F256" s="209">
        <v>1</v>
      </c>
      <c r="G256" s="158" t="s">
        <v>4</v>
      </c>
      <c r="H256" s="159">
        <v>0.99700999999999995</v>
      </c>
      <c r="I256" s="158" t="s">
        <v>539</v>
      </c>
      <c r="J256" s="213">
        <v>2</v>
      </c>
      <c r="K256" s="213">
        <v>2</v>
      </c>
      <c r="L256" s="213">
        <v>1.994</v>
      </c>
    </row>
    <row r="257" spans="1:12" x14ac:dyDescent="0.25">
      <c r="A257" s="158" t="s">
        <v>599</v>
      </c>
      <c r="B257" s="158" t="s">
        <v>599</v>
      </c>
      <c r="C257" s="158" t="s">
        <v>363</v>
      </c>
      <c r="D257" s="158" t="s">
        <v>1081</v>
      </c>
      <c r="E257" s="158" t="s">
        <v>659</v>
      </c>
      <c r="F257" s="209">
        <v>1</v>
      </c>
      <c r="G257" s="158" t="s">
        <v>4</v>
      </c>
      <c r="H257" s="159">
        <v>0.99700999999999995</v>
      </c>
      <c r="I257" s="158" t="s">
        <v>539</v>
      </c>
      <c r="J257" s="213">
        <v>0.38</v>
      </c>
      <c r="K257" s="213">
        <v>0.38</v>
      </c>
      <c r="L257" s="213">
        <v>0.379</v>
      </c>
    </row>
    <row r="258" spans="1:12" x14ac:dyDescent="0.25">
      <c r="A258" s="158" t="s">
        <v>599</v>
      </c>
      <c r="B258" s="158" t="s">
        <v>599</v>
      </c>
      <c r="C258" s="158" t="s">
        <v>871</v>
      </c>
      <c r="D258" s="158" t="s">
        <v>5</v>
      </c>
      <c r="E258" s="158" t="s">
        <v>659</v>
      </c>
      <c r="F258" s="209">
        <v>1</v>
      </c>
      <c r="G258" s="158" t="s">
        <v>4</v>
      </c>
      <c r="H258" s="159">
        <v>0.58989999999999998</v>
      </c>
      <c r="I258" s="158" t="s">
        <v>539</v>
      </c>
      <c r="J258" s="213">
        <v>12</v>
      </c>
      <c r="K258" s="213">
        <v>12</v>
      </c>
      <c r="L258" s="213">
        <v>7.0780000000000003</v>
      </c>
    </row>
    <row r="259" spans="1:12" x14ac:dyDescent="0.25">
      <c r="A259" s="158" t="s">
        <v>599</v>
      </c>
      <c r="B259" s="158" t="s">
        <v>599</v>
      </c>
      <c r="C259" s="158" t="s">
        <v>872</v>
      </c>
      <c r="D259" s="158" t="s">
        <v>5</v>
      </c>
      <c r="E259" s="158" t="s">
        <v>659</v>
      </c>
      <c r="F259" s="209">
        <v>1</v>
      </c>
      <c r="G259" s="158" t="s">
        <v>4</v>
      </c>
      <c r="H259" s="159">
        <v>0.58989999999999998</v>
      </c>
      <c r="I259" s="158" t="s">
        <v>539</v>
      </c>
      <c r="J259" s="213">
        <v>30</v>
      </c>
      <c r="K259" s="213">
        <v>30</v>
      </c>
      <c r="L259" s="213">
        <v>17.696999999999999</v>
      </c>
    </row>
    <row r="260" spans="1:12" x14ac:dyDescent="0.25">
      <c r="A260" s="158" t="s">
        <v>599</v>
      </c>
      <c r="B260" s="158" t="s">
        <v>599</v>
      </c>
      <c r="C260" s="158" t="s">
        <v>342</v>
      </c>
      <c r="D260" s="158" t="s">
        <v>1081</v>
      </c>
      <c r="E260" s="158" t="s">
        <v>659</v>
      </c>
      <c r="F260" s="209">
        <v>1</v>
      </c>
      <c r="G260" s="158" t="s">
        <v>4</v>
      </c>
      <c r="H260" s="159">
        <v>0.99700999999999995</v>
      </c>
      <c r="I260" s="158" t="s">
        <v>539</v>
      </c>
      <c r="J260" s="213">
        <v>11</v>
      </c>
      <c r="K260" s="213">
        <v>11</v>
      </c>
      <c r="L260" s="213">
        <v>10.967000000000001</v>
      </c>
    </row>
    <row r="261" spans="1:12" x14ac:dyDescent="0.25">
      <c r="A261" s="158" t="s">
        <v>599</v>
      </c>
      <c r="B261" s="158" t="s">
        <v>599</v>
      </c>
      <c r="C261" s="158" t="s">
        <v>873</v>
      </c>
      <c r="D261" s="158" t="s">
        <v>5</v>
      </c>
      <c r="E261" s="158" t="s">
        <v>659</v>
      </c>
      <c r="F261" s="209">
        <v>1</v>
      </c>
      <c r="G261" s="158" t="s">
        <v>4</v>
      </c>
      <c r="H261" s="159">
        <v>0.49980000000000002</v>
      </c>
      <c r="I261" s="158" t="s">
        <v>539</v>
      </c>
      <c r="J261" s="213">
        <v>29.9</v>
      </c>
      <c r="K261" s="213">
        <v>29.9</v>
      </c>
      <c r="L261" s="213">
        <v>14.944000000000001</v>
      </c>
    </row>
    <row r="262" spans="1:12" x14ac:dyDescent="0.25">
      <c r="A262" s="158" t="s">
        <v>599</v>
      </c>
      <c r="B262" s="158" t="s">
        <v>599</v>
      </c>
      <c r="C262" s="158" t="s">
        <v>874</v>
      </c>
      <c r="D262" s="158" t="s">
        <v>5</v>
      </c>
      <c r="E262" s="158" t="s">
        <v>659</v>
      </c>
      <c r="F262" s="209">
        <v>1</v>
      </c>
      <c r="G262" s="158" t="s">
        <v>4</v>
      </c>
      <c r="H262" s="159">
        <v>0.49980000000000002</v>
      </c>
      <c r="I262" s="158" t="s">
        <v>539</v>
      </c>
      <c r="J262" s="213">
        <v>9.1999999999999993</v>
      </c>
      <c r="K262" s="213">
        <v>9.1999999999999993</v>
      </c>
      <c r="L262" s="213">
        <v>4.5979999999999999</v>
      </c>
    </row>
    <row r="263" spans="1:12" x14ac:dyDescent="0.25">
      <c r="A263" s="158" t="s">
        <v>599</v>
      </c>
      <c r="B263" s="158" t="s">
        <v>599</v>
      </c>
      <c r="C263" s="158" t="s">
        <v>875</v>
      </c>
      <c r="D263" s="158" t="s">
        <v>5</v>
      </c>
      <c r="E263" s="158" t="s">
        <v>659</v>
      </c>
      <c r="F263" s="209">
        <v>1</v>
      </c>
      <c r="G263" s="158" t="s">
        <v>4</v>
      </c>
      <c r="H263" s="159">
        <v>1</v>
      </c>
      <c r="I263" s="158" t="s">
        <v>539</v>
      </c>
      <c r="J263" s="213">
        <v>8.1999999999999993</v>
      </c>
      <c r="K263" s="213">
        <v>8.1999999999999993</v>
      </c>
      <c r="L263" s="213">
        <v>8.1999999999999993</v>
      </c>
    </row>
    <row r="264" spans="1:12" x14ac:dyDescent="0.25">
      <c r="A264" s="158" t="s">
        <v>599</v>
      </c>
      <c r="B264" s="158" t="s">
        <v>599</v>
      </c>
      <c r="C264" s="158" t="s">
        <v>876</v>
      </c>
      <c r="D264" s="158" t="s">
        <v>5</v>
      </c>
      <c r="E264" s="158" t="s">
        <v>659</v>
      </c>
      <c r="F264" s="209">
        <v>1</v>
      </c>
      <c r="G264" s="158" t="s">
        <v>4</v>
      </c>
      <c r="H264" s="159">
        <v>1</v>
      </c>
      <c r="I264" s="158" t="s">
        <v>539</v>
      </c>
      <c r="J264" s="213">
        <v>10.25</v>
      </c>
      <c r="K264" s="213">
        <v>10.25</v>
      </c>
      <c r="L264" s="213">
        <v>10.25</v>
      </c>
    </row>
    <row r="265" spans="1:12" x14ac:dyDescent="0.25">
      <c r="A265" s="158" t="s">
        <v>599</v>
      </c>
      <c r="B265" s="158" t="s">
        <v>599</v>
      </c>
      <c r="C265" s="158" t="s">
        <v>877</v>
      </c>
      <c r="D265" s="158" t="s">
        <v>5</v>
      </c>
      <c r="E265" s="158" t="s">
        <v>659</v>
      </c>
      <c r="F265" s="209">
        <v>1</v>
      </c>
      <c r="G265" s="158" t="s">
        <v>4</v>
      </c>
      <c r="H265" s="159">
        <v>0.58989999999999998</v>
      </c>
      <c r="I265" s="158" t="s">
        <v>539</v>
      </c>
      <c r="J265" s="213">
        <v>4.25</v>
      </c>
      <c r="K265" s="213">
        <v>4.25</v>
      </c>
      <c r="L265" s="213">
        <v>2.5070000000000001</v>
      </c>
    </row>
    <row r="266" spans="1:12" x14ac:dyDescent="0.25">
      <c r="A266" s="158" t="s">
        <v>599</v>
      </c>
      <c r="B266" s="158" t="s">
        <v>599</v>
      </c>
      <c r="C266" s="158" t="s">
        <v>878</v>
      </c>
      <c r="D266" s="158" t="s">
        <v>5</v>
      </c>
      <c r="E266" s="158" t="s">
        <v>659</v>
      </c>
      <c r="F266" s="209">
        <v>1</v>
      </c>
      <c r="G266" s="158" t="s">
        <v>4</v>
      </c>
      <c r="H266" s="159">
        <v>0.58989999999999998</v>
      </c>
      <c r="I266" s="158" t="s">
        <v>539</v>
      </c>
      <c r="J266" s="213">
        <v>22</v>
      </c>
      <c r="K266" s="213">
        <v>22</v>
      </c>
      <c r="L266" s="213">
        <v>12.978</v>
      </c>
    </row>
    <row r="267" spans="1:12" x14ac:dyDescent="0.25">
      <c r="A267" s="158" t="s">
        <v>599</v>
      </c>
      <c r="B267" s="158" t="s">
        <v>599</v>
      </c>
      <c r="C267" s="158" t="s">
        <v>879</v>
      </c>
      <c r="D267" s="158" t="s">
        <v>5</v>
      </c>
      <c r="E267" s="158" t="s">
        <v>659</v>
      </c>
      <c r="F267" s="209">
        <v>1</v>
      </c>
      <c r="G267" s="158" t="s">
        <v>4</v>
      </c>
      <c r="H267" s="159">
        <v>1</v>
      </c>
      <c r="I267" s="158" t="s">
        <v>539</v>
      </c>
      <c r="J267" s="213">
        <v>49.2</v>
      </c>
      <c r="K267" s="213">
        <v>49.2</v>
      </c>
      <c r="L267" s="213">
        <v>49.2</v>
      </c>
    </row>
    <row r="268" spans="1:12" x14ac:dyDescent="0.25">
      <c r="A268" s="158" t="s">
        <v>599</v>
      </c>
      <c r="B268" s="158" t="s">
        <v>599</v>
      </c>
      <c r="C268" s="158" t="s">
        <v>391</v>
      </c>
      <c r="D268" s="158" t="s">
        <v>1081</v>
      </c>
      <c r="E268" s="158" t="s">
        <v>659</v>
      </c>
      <c r="F268" s="209">
        <v>1</v>
      </c>
      <c r="G268" s="158" t="s">
        <v>4</v>
      </c>
      <c r="H268" s="159">
        <v>0.99700999999999995</v>
      </c>
      <c r="I268" s="158" t="s">
        <v>539</v>
      </c>
      <c r="J268" s="213">
        <v>4.4000000000000004</v>
      </c>
      <c r="K268" s="213">
        <v>4.4000000000000004</v>
      </c>
      <c r="L268" s="213">
        <v>4.3869999999999996</v>
      </c>
    </row>
    <row r="269" spans="1:12" x14ac:dyDescent="0.25">
      <c r="A269" s="158" t="s">
        <v>599</v>
      </c>
      <c r="B269" s="158" t="s">
        <v>599</v>
      </c>
      <c r="C269" s="158" t="s">
        <v>880</v>
      </c>
      <c r="D269" s="158" t="s">
        <v>5</v>
      </c>
      <c r="E269" s="158" t="s">
        <v>659</v>
      </c>
      <c r="F269" s="209">
        <v>1</v>
      </c>
      <c r="G269" s="158" t="s">
        <v>4</v>
      </c>
      <c r="H269" s="159">
        <v>1</v>
      </c>
      <c r="I269" s="158" t="s">
        <v>539</v>
      </c>
      <c r="J269" s="213">
        <v>10.25</v>
      </c>
      <c r="K269" s="213">
        <v>10.25</v>
      </c>
      <c r="L269" s="213">
        <v>10.25</v>
      </c>
    </row>
    <row r="270" spans="1:12" x14ac:dyDescent="0.25">
      <c r="A270" s="158" t="s">
        <v>599</v>
      </c>
      <c r="B270" s="158" t="s">
        <v>599</v>
      </c>
      <c r="C270" s="158" t="s">
        <v>881</v>
      </c>
      <c r="D270" s="158" t="s">
        <v>5</v>
      </c>
      <c r="E270" s="158" t="s">
        <v>659</v>
      </c>
      <c r="F270" s="209">
        <v>1</v>
      </c>
      <c r="G270" s="158" t="s">
        <v>4</v>
      </c>
      <c r="H270" s="159">
        <v>1</v>
      </c>
      <c r="I270" s="158" t="s">
        <v>539</v>
      </c>
      <c r="J270" s="213">
        <v>12.3</v>
      </c>
      <c r="K270" s="213">
        <v>12.3</v>
      </c>
      <c r="L270" s="213">
        <v>12.3</v>
      </c>
    </row>
    <row r="271" spans="1:12" x14ac:dyDescent="0.25">
      <c r="A271" s="158" t="s">
        <v>599</v>
      </c>
      <c r="B271" s="158" t="s">
        <v>599</v>
      </c>
      <c r="C271" s="158" t="s">
        <v>368</v>
      </c>
      <c r="D271" s="158" t="s">
        <v>1081</v>
      </c>
      <c r="E271" s="158" t="s">
        <v>658</v>
      </c>
      <c r="F271" s="209">
        <v>1</v>
      </c>
      <c r="G271" s="158" t="s">
        <v>4</v>
      </c>
      <c r="H271" s="159">
        <v>0.99700999999999995</v>
      </c>
      <c r="I271" s="158" t="s">
        <v>539</v>
      </c>
      <c r="J271" s="213">
        <v>3.9</v>
      </c>
      <c r="K271" s="213">
        <v>3.9</v>
      </c>
      <c r="L271" s="213">
        <v>3.8879999999999999</v>
      </c>
    </row>
    <row r="272" spans="1:12" x14ac:dyDescent="0.25">
      <c r="A272" s="158" t="s">
        <v>599</v>
      </c>
      <c r="B272" s="158" t="s">
        <v>599</v>
      </c>
      <c r="C272" s="158" t="s">
        <v>364</v>
      </c>
      <c r="D272" s="158" t="s">
        <v>1081</v>
      </c>
      <c r="E272" s="158" t="s">
        <v>659</v>
      </c>
      <c r="F272" s="209">
        <v>1</v>
      </c>
      <c r="G272" s="158" t="s">
        <v>4</v>
      </c>
      <c r="H272" s="159">
        <v>0.99700999999999995</v>
      </c>
      <c r="I272" s="158" t="s">
        <v>539</v>
      </c>
      <c r="J272" s="213">
        <v>1</v>
      </c>
      <c r="K272" s="213">
        <v>1</v>
      </c>
      <c r="L272" s="213">
        <v>0.997</v>
      </c>
    </row>
    <row r="273" spans="1:12" x14ac:dyDescent="0.25">
      <c r="A273" s="158" t="s">
        <v>599</v>
      </c>
      <c r="B273" s="158" t="s">
        <v>599</v>
      </c>
      <c r="C273" s="158" t="s">
        <v>882</v>
      </c>
      <c r="D273" s="158" t="s">
        <v>5</v>
      </c>
      <c r="E273" s="158" t="s">
        <v>659</v>
      </c>
      <c r="F273" s="209">
        <v>0.5</v>
      </c>
      <c r="G273" s="158" t="s">
        <v>7</v>
      </c>
      <c r="H273" s="159">
        <v>0.5</v>
      </c>
      <c r="I273" s="158" t="s">
        <v>539</v>
      </c>
      <c r="J273" s="213">
        <v>33</v>
      </c>
      <c r="K273" s="213">
        <v>16.5</v>
      </c>
      <c r="L273" s="213">
        <v>16.5</v>
      </c>
    </row>
    <row r="274" spans="1:12" x14ac:dyDescent="0.25">
      <c r="A274" s="158" t="s">
        <v>599</v>
      </c>
      <c r="B274" s="158" t="s">
        <v>599</v>
      </c>
      <c r="C274" s="158" t="s">
        <v>883</v>
      </c>
      <c r="D274" s="158" t="s">
        <v>5</v>
      </c>
      <c r="E274" s="158" t="s">
        <v>659</v>
      </c>
      <c r="F274" s="209">
        <v>1</v>
      </c>
      <c r="G274" s="158" t="s">
        <v>4</v>
      </c>
      <c r="H274" s="159">
        <v>0.58989999999999998</v>
      </c>
      <c r="I274" s="158" t="s">
        <v>539</v>
      </c>
      <c r="J274" s="213">
        <v>2.5499999999999998</v>
      </c>
      <c r="K274" s="213">
        <v>2.5499999999999998</v>
      </c>
      <c r="L274" s="213">
        <v>1.504</v>
      </c>
    </row>
    <row r="275" spans="1:12" x14ac:dyDescent="0.25">
      <c r="A275" s="158" t="s">
        <v>599</v>
      </c>
      <c r="B275" s="158" t="s">
        <v>599</v>
      </c>
      <c r="C275" s="158" t="s">
        <v>580</v>
      </c>
      <c r="D275" s="158" t="s">
        <v>732</v>
      </c>
      <c r="E275" s="158" t="s">
        <v>659</v>
      </c>
      <c r="F275" s="209">
        <v>0.17493</v>
      </c>
      <c r="G275" s="158" t="s">
        <v>7</v>
      </c>
      <c r="H275" s="159">
        <v>0.17493</v>
      </c>
      <c r="I275" s="158" t="s">
        <v>539</v>
      </c>
      <c r="J275" s="213">
        <v>12</v>
      </c>
      <c r="K275" s="213">
        <v>2.0990000000000002</v>
      </c>
      <c r="L275" s="213">
        <v>2.0990000000000002</v>
      </c>
    </row>
    <row r="276" spans="1:12" x14ac:dyDescent="0.25">
      <c r="A276" s="158" t="s">
        <v>599</v>
      </c>
      <c r="B276" s="158" t="s">
        <v>599</v>
      </c>
      <c r="C276" s="158" t="s">
        <v>365</v>
      </c>
      <c r="D276" s="158" t="s">
        <v>1081</v>
      </c>
      <c r="E276" s="158" t="s">
        <v>659</v>
      </c>
      <c r="F276" s="209">
        <v>1</v>
      </c>
      <c r="G276" s="158" t="s">
        <v>4</v>
      </c>
      <c r="H276" s="159">
        <v>0.99700999999999995</v>
      </c>
      <c r="I276" s="158" t="s">
        <v>539</v>
      </c>
      <c r="J276" s="213">
        <v>3.6</v>
      </c>
      <c r="K276" s="213">
        <v>3.6</v>
      </c>
      <c r="L276" s="213">
        <v>3.589</v>
      </c>
    </row>
    <row r="277" spans="1:12" x14ac:dyDescent="0.25">
      <c r="A277" s="158" t="s">
        <v>599</v>
      </c>
      <c r="B277" s="158" t="s">
        <v>599</v>
      </c>
      <c r="C277" s="158" t="s">
        <v>366</v>
      </c>
      <c r="D277" s="158" t="s">
        <v>1081</v>
      </c>
      <c r="E277" s="158" t="s">
        <v>658</v>
      </c>
      <c r="F277" s="209">
        <v>1</v>
      </c>
      <c r="G277" s="158" t="s">
        <v>4</v>
      </c>
      <c r="H277" s="159">
        <v>0.99700999999999995</v>
      </c>
      <c r="I277" s="158" t="s">
        <v>539</v>
      </c>
      <c r="J277" s="213">
        <v>20.3</v>
      </c>
      <c r="K277" s="213">
        <v>20.3</v>
      </c>
      <c r="L277" s="213">
        <v>20.239000000000001</v>
      </c>
    </row>
    <row r="278" spans="1:12" x14ac:dyDescent="0.25">
      <c r="A278" s="158" t="s">
        <v>599</v>
      </c>
      <c r="B278" s="158" t="s">
        <v>599</v>
      </c>
      <c r="C278" s="158" t="s">
        <v>367</v>
      </c>
      <c r="D278" s="158" t="s">
        <v>1081</v>
      </c>
      <c r="E278" s="158" t="s">
        <v>659</v>
      </c>
      <c r="F278" s="209">
        <v>1</v>
      </c>
      <c r="G278" s="158" t="s">
        <v>4</v>
      </c>
      <c r="H278" s="159">
        <v>0.99700999999999995</v>
      </c>
      <c r="I278" s="158" t="s">
        <v>539</v>
      </c>
      <c r="J278" s="213">
        <v>2.8</v>
      </c>
      <c r="K278" s="213">
        <v>2.8</v>
      </c>
      <c r="L278" s="213">
        <v>2.7919999999999998</v>
      </c>
    </row>
    <row r="279" spans="1:12" x14ac:dyDescent="0.25">
      <c r="A279" s="158" t="s">
        <v>599</v>
      </c>
      <c r="B279" s="158" t="s">
        <v>599</v>
      </c>
      <c r="C279" s="158" t="s">
        <v>884</v>
      </c>
      <c r="D279" s="158" t="s">
        <v>5</v>
      </c>
      <c r="E279" s="158" t="s">
        <v>659</v>
      </c>
      <c r="F279" s="209">
        <v>0.2944</v>
      </c>
      <c r="G279" s="158" t="s">
        <v>7</v>
      </c>
      <c r="H279" s="159">
        <v>0.2944</v>
      </c>
      <c r="I279" s="158" t="s">
        <v>539</v>
      </c>
      <c r="J279" s="213">
        <v>32</v>
      </c>
      <c r="K279" s="213">
        <v>9.4209999999999994</v>
      </c>
      <c r="L279" s="213">
        <v>9.4209999999999994</v>
      </c>
    </row>
    <row r="280" spans="1:12" x14ac:dyDescent="0.25">
      <c r="A280" s="158" t="s">
        <v>599</v>
      </c>
      <c r="B280" s="158" t="s">
        <v>599</v>
      </c>
      <c r="C280" s="158" t="s">
        <v>558</v>
      </c>
      <c r="D280" s="158" t="s">
        <v>732</v>
      </c>
      <c r="E280" s="158" t="s">
        <v>659</v>
      </c>
      <c r="F280" s="209">
        <v>0.29436000000000001</v>
      </c>
      <c r="G280" s="158" t="s">
        <v>7</v>
      </c>
      <c r="H280" s="159">
        <v>0.29436000000000001</v>
      </c>
      <c r="I280" s="158" t="s">
        <v>539</v>
      </c>
      <c r="J280" s="213">
        <v>9.1999999999999993</v>
      </c>
      <c r="K280" s="213">
        <v>2.7080000000000002</v>
      </c>
      <c r="L280" s="213">
        <v>2.7080000000000002</v>
      </c>
    </row>
    <row r="281" spans="1:12" x14ac:dyDescent="0.25">
      <c r="A281" s="158" t="s">
        <v>599</v>
      </c>
      <c r="B281" s="158" t="s">
        <v>599</v>
      </c>
      <c r="C281" s="158" t="s">
        <v>885</v>
      </c>
      <c r="D281" s="158" t="s">
        <v>5</v>
      </c>
      <c r="E281" s="158" t="s">
        <v>659</v>
      </c>
      <c r="F281" s="209">
        <v>1</v>
      </c>
      <c r="G281" s="158" t="s">
        <v>4</v>
      </c>
      <c r="H281" s="159">
        <v>0.58989999999999998</v>
      </c>
      <c r="I281" s="158" t="s">
        <v>539</v>
      </c>
      <c r="J281" s="213">
        <v>11.5</v>
      </c>
      <c r="K281" s="213">
        <v>11.5</v>
      </c>
      <c r="L281" s="213">
        <v>6.7839999999999998</v>
      </c>
    </row>
    <row r="282" spans="1:12" x14ac:dyDescent="0.25">
      <c r="A282" s="158" t="s">
        <v>599</v>
      </c>
      <c r="B282" s="158" t="s">
        <v>599</v>
      </c>
      <c r="C282" s="158" t="s">
        <v>886</v>
      </c>
      <c r="D282" s="158" t="s">
        <v>5</v>
      </c>
      <c r="E282" s="158" t="s">
        <v>659</v>
      </c>
      <c r="F282" s="209">
        <v>1</v>
      </c>
      <c r="G282" s="158" t="s">
        <v>4</v>
      </c>
      <c r="H282" s="159">
        <v>1</v>
      </c>
      <c r="I282" s="158" t="s">
        <v>539</v>
      </c>
      <c r="J282" s="213">
        <v>10.25</v>
      </c>
      <c r="K282" s="213">
        <v>10.25</v>
      </c>
      <c r="L282" s="213">
        <v>10.25</v>
      </c>
    </row>
    <row r="283" spans="1:12" x14ac:dyDescent="0.25">
      <c r="A283" s="158" t="s">
        <v>599</v>
      </c>
      <c r="B283" s="158" t="s">
        <v>599</v>
      </c>
      <c r="C283" s="158" t="s">
        <v>887</v>
      </c>
      <c r="D283" s="158" t="s">
        <v>5</v>
      </c>
      <c r="E283" s="158" t="s">
        <v>659</v>
      </c>
      <c r="F283" s="209">
        <v>1</v>
      </c>
      <c r="G283" s="158" t="s">
        <v>4</v>
      </c>
      <c r="H283" s="159">
        <v>1</v>
      </c>
      <c r="I283" s="158" t="s">
        <v>539</v>
      </c>
      <c r="J283" s="213">
        <v>12.3</v>
      </c>
      <c r="K283" s="213">
        <v>12.3</v>
      </c>
      <c r="L283" s="213">
        <v>12.3</v>
      </c>
    </row>
    <row r="284" spans="1:12" x14ac:dyDescent="0.25">
      <c r="A284" s="158" t="s">
        <v>599</v>
      </c>
      <c r="B284" s="158" t="s">
        <v>599</v>
      </c>
      <c r="C284" s="158" t="s">
        <v>888</v>
      </c>
      <c r="D284" s="158" t="s">
        <v>5</v>
      </c>
      <c r="E284" s="158" t="s">
        <v>659</v>
      </c>
      <c r="F284" s="209">
        <v>1</v>
      </c>
      <c r="G284" s="158" t="s">
        <v>4</v>
      </c>
      <c r="H284" s="159">
        <v>0.49980000000000002</v>
      </c>
      <c r="I284" s="158" t="s">
        <v>539</v>
      </c>
      <c r="J284" s="213">
        <v>12</v>
      </c>
      <c r="K284" s="213">
        <v>12</v>
      </c>
      <c r="L284" s="213">
        <v>5.9980000000000002</v>
      </c>
    </row>
    <row r="285" spans="1:12" x14ac:dyDescent="0.25">
      <c r="A285" s="158" t="s">
        <v>599</v>
      </c>
      <c r="B285" s="158" t="s">
        <v>599</v>
      </c>
      <c r="C285" s="158" t="s">
        <v>361</v>
      </c>
      <c r="D285" s="158" t="s">
        <v>1081</v>
      </c>
      <c r="E285" s="158" t="s">
        <v>658</v>
      </c>
      <c r="F285" s="209">
        <v>1</v>
      </c>
      <c r="G285" s="158" t="s">
        <v>4</v>
      </c>
      <c r="H285" s="159">
        <v>0.99700999999999995</v>
      </c>
      <c r="I285" s="158" t="s">
        <v>539</v>
      </c>
      <c r="J285" s="213">
        <v>46.9</v>
      </c>
      <c r="K285" s="213">
        <v>46.9</v>
      </c>
      <c r="L285" s="213">
        <v>46.76</v>
      </c>
    </row>
    <row r="286" spans="1:12" x14ac:dyDescent="0.25">
      <c r="A286" s="158" t="s">
        <v>599</v>
      </c>
      <c r="B286" s="158" t="s">
        <v>599</v>
      </c>
      <c r="C286" s="158" t="s">
        <v>889</v>
      </c>
      <c r="D286" s="158" t="s">
        <v>5</v>
      </c>
      <c r="E286" s="158" t="s">
        <v>659</v>
      </c>
      <c r="F286" s="209">
        <v>1</v>
      </c>
      <c r="G286" s="158" t="s">
        <v>4</v>
      </c>
      <c r="H286" s="159">
        <v>0.58989999999999998</v>
      </c>
      <c r="I286" s="158" t="s">
        <v>539</v>
      </c>
      <c r="J286" s="213">
        <v>22</v>
      </c>
      <c r="K286" s="213">
        <v>22</v>
      </c>
      <c r="L286" s="213">
        <v>12.978</v>
      </c>
    </row>
    <row r="287" spans="1:12" x14ac:dyDescent="0.25">
      <c r="A287" s="158" t="s">
        <v>599</v>
      </c>
      <c r="B287" s="158" t="s">
        <v>599</v>
      </c>
      <c r="C287" s="158" t="s">
        <v>890</v>
      </c>
      <c r="D287" s="158" t="s">
        <v>5</v>
      </c>
      <c r="E287" s="158" t="s">
        <v>659</v>
      </c>
      <c r="F287" s="209">
        <v>0.5</v>
      </c>
      <c r="G287" s="158" t="s">
        <v>7</v>
      </c>
      <c r="H287" s="159">
        <v>0.5</v>
      </c>
      <c r="I287" s="158" t="s">
        <v>539</v>
      </c>
      <c r="J287" s="213">
        <v>6</v>
      </c>
      <c r="K287" s="213">
        <v>3</v>
      </c>
      <c r="L287" s="213">
        <v>3</v>
      </c>
    </row>
    <row r="288" spans="1:12" x14ac:dyDescent="0.25">
      <c r="A288" s="158" t="s">
        <v>599</v>
      </c>
      <c r="B288" s="158" t="s">
        <v>599</v>
      </c>
      <c r="C288" s="158" t="s">
        <v>891</v>
      </c>
      <c r="D288" s="158" t="s">
        <v>5</v>
      </c>
      <c r="E288" s="158" t="s">
        <v>659</v>
      </c>
      <c r="F288" s="209">
        <v>1</v>
      </c>
      <c r="G288" s="158" t="s">
        <v>4</v>
      </c>
      <c r="H288" s="159">
        <v>1</v>
      </c>
      <c r="I288" s="158" t="s">
        <v>539</v>
      </c>
      <c r="J288" s="213">
        <v>8.1999999999999993</v>
      </c>
      <c r="K288" s="213">
        <v>8.1999999999999993</v>
      </c>
      <c r="L288" s="213">
        <v>8.1999999999999993</v>
      </c>
    </row>
    <row r="289" spans="1:12" x14ac:dyDescent="0.25">
      <c r="A289" s="158" t="s">
        <v>599</v>
      </c>
      <c r="B289" s="158" t="s">
        <v>599</v>
      </c>
      <c r="C289" s="158" t="s">
        <v>892</v>
      </c>
      <c r="D289" s="158" t="s">
        <v>5</v>
      </c>
      <c r="E289" s="158" t="s">
        <v>659</v>
      </c>
      <c r="F289" s="209">
        <v>1</v>
      </c>
      <c r="G289" s="158" t="s">
        <v>4</v>
      </c>
      <c r="H289" s="159">
        <v>0.58989999999999998</v>
      </c>
      <c r="I289" s="158" t="s">
        <v>539</v>
      </c>
      <c r="J289" s="213">
        <v>11.15</v>
      </c>
      <c r="K289" s="213">
        <v>11.15</v>
      </c>
      <c r="L289" s="213">
        <v>6.577</v>
      </c>
    </row>
    <row r="290" spans="1:12" x14ac:dyDescent="0.25">
      <c r="A290" s="158" t="s">
        <v>599</v>
      </c>
      <c r="B290" s="158" t="s">
        <v>599</v>
      </c>
      <c r="C290" s="158" t="s">
        <v>893</v>
      </c>
      <c r="D290" s="158" t="s">
        <v>732</v>
      </c>
      <c r="E290" s="158" t="s">
        <v>659</v>
      </c>
      <c r="F290" s="209">
        <v>1</v>
      </c>
      <c r="G290" s="158" t="s">
        <v>4</v>
      </c>
      <c r="H290" s="159">
        <v>0.49980000000000002</v>
      </c>
      <c r="I290" s="158" t="s">
        <v>539</v>
      </c>
      <c r="J290" s="213">
        <v>3.42</v>
      </c>
      <c r="K290" s="213">
        <v>3.42</v>
      </c>
      <c r="L290" s="213">
        <v>1.7090000000000001</v>
      </c>
    </row>
    <row r="291" spans="1:12" x14ac:dyDescent="0.25">
      <c r="A291" s="158" t="s">
        <v>599</v>
      </c>
      <c r="B291" s="158" t="s">
        <v>599</v>
      </c>
      <c r="C291" s="158" t="s">
        <v>893</v>
      </c>
      <c r="D291" s="158" t="s">
        <v>5</v>
      </c>
      <c r="E291" s="158" t="s">
        <v>659</v>
      </c>
      <c r="F291" s="209">
        <v>1</v>
      </c>
      <c r="G291" s="158" t="s">
        <v>4</v>
      </c>
      <c r="H291" s="159">
        <v>0.49980000000000002</v>
      </c>
      <c r="I291" s="158" t="s">
        <v>539</v>
      </c>
      <c r="J291" s="213">
        <v>4.5999999999999996</v>
      </c>
      <c r="K291" s="213">
        <v>4.5999999999999996</v>
      </c>
      <c r="L291" s="213">
        <v>2.2989999999999999</v>
      </c>
    </row>
    <row r="292" spans="1:12" x14ac:dyDescent="0.25">
      <c r="A292" s="158" t="s">
        <v>599</v>
      </c>
      <c r="B292" s="158" t="s">
        <v>599</v>
      </c>
      <c r="C292" s="158" t="s">
        <v>894</v>
      </c>
      <c r="D292" s="158" t="s">
        <v>5</v>
      </c>
      <c r="E292" s="158" t="s">
        <v>659</v>
      </c>
      <c r="F292" s="209">
        <v>1</v>
      </c>
      <c r="G292" s="158" t="s">
        <v>4</v>
      </c>
      <c r="H292" s="159">
        <v>1</v>
      </c>
      <c r="I292" s="158" t="s">
        <v>539</v>
      </c>
      <c r="J292" s="213">
        <v>12.3</v>
      </c>
      <c r="K292" s="213">
        <v>12.3</v>
      </c>
      <c r="L292" s="213">
        <v>12.3</v>
      </c>
    </row>
    <row r="293" spans="1:12" x14ac:dyDescent="0.25">
      <c r="A293" s="158" t="s">
        <v>599</v>
      </c>
      <c r="B293" s="158" t="s">
        <v>599</v>
      </c>
      <c r="C293" s="158" t="s">
        <v>895</v>
      </c>
      <c r="D293" s="158" t="s">
        <v>5</v>
      </c>
      <c r="E293" s="158" t="s">
        <v>659</v>
      </c>
      <c r="F293" s="209">
        <v>1</v>
      </c>
      <c r="G293" s="158" t="s">
        <v>4</v>
      </c>
      <c r="H293" s="159">
        <v>1</v>
      </c>
      <c r="I293" s="158" t="s">
        <v>539</v>
      </c>
      <c r="J293" s="213">
        <v>12.3</v>
      </c>
      <c r="K293" s="213">
        <v>12.3</v>
      </c>
      <c r="L293" s="213">
        <v>12.3</v>
      </c>
    </row>
    <row r="294" spans="1:12" x14ac:dyDescent="0.25">
      <c r="A294" s="158" t="s">
        <v>599</v>
      </c>
      <c r="B294" s="158" t="s">
        <v>599</v>
      </c>
      <c r="C294" s="158" t="s">
        <v>896</v>
      </c>
      <c r="D294" s="158" t="s">
        <v>5</v>
      </c>
      <c r="E294" s="158" t="s">
        <v>659</v>
      </c>
      <c r="F294" s="209">
        <v>1</v>
      </c>
      <c r="G294" s="158" t="s">
        <v>4</v>
      </c>
      <c r="H294" s="159">
        <v>1</v>
      </c>
      <c r="I294" s="158" t="s">
        <v>674</v>
      </c>
      <c r="J294" s="213">
        <v>12.3</v>
      </c>
      <c r="K294" s="213">
        <v>12.3</v>
      </c>
      <c r="L294" s="213">
        <v>12.3</v>
      </c>
    </row>
    <row r="295" spans="1:12" x14ac:dyDescent="0.25">
      <c r="A295" s="158" t="s">
        <v>599</v>
      </c>
      <c r="B295" s="158" t="s">
        <v>599</v>
      </c>
      <c r="C295" s="158" t="s">
        <v>332</v>
      </c>
      <c r="D295" s="158" t="s">
        <v>1081</v>
      </c>
      <c r="E295" s="158" t="s">
        <v>659</v>
      </c>
      <c r="F295" s="209">
        <v>1</v>
      </c>
      <c r="G295" s="158" t="s">
        <v>4</v>
      </c>
      <c r="H295" s="159">
        <v>0.99700999999999995</v>
      </c>
      <c r="I295" s="158" t="s">
        <v>539</v>
      </c>
      <c r="J295" s="213">
        <v>7.2</v>
      </c>
      <c r="K295" s="213">
        <v>7.2</v>
      </c>
      <c r="L295" s="213">
        <v>7.1779999999999999</v>
      </c>
    </row>
    <row r="296" spans="1:12" x14ac:dyDescent="0.25">
      <c r="A296" s="158" t="s">
        <v>599</v>
      </c>
      <c r="B296" s="158" t="s">
        <v>599</v>
      </c>
      <c r="C296" s="158" t="s">
        <v>897</v>
      </c>
      <c r="D296" s="158" t="s">
        <v>5</v>
      </c>
      <c r="E296" s="158" t="s">
        <v>659</v>
      </c>
      <c r="F296" s="209">
        <v>0.5</v>
      </c>
      <c r="G296" s="158" t="s">
        <v>7</v>
      </c>
      <c r="H296" s="159">
        <v>0.5</v>
      </c>
      <c r="I296" s="158" t="s">
        <v>539</v>
      </c>
      <c r="J296" s="213">
        <v>79.95</v>
      </c>
      <c r="K296" s="213">
        <v>39.975000000000001</v>
      </c>
      <c r="L296" s="213">
        <v>39.975000000000001</v>
      </c>
    </row>
    <row r="297" spans="1:12" x14ac:dyDescent="0.25">
      <c r="A297" s="158" t="s">
        <v>599</v>
      </c>
      <c r="B297" s="158" t="s">
        <v>599</v>
      </c>
      <c r="C297" s="158" t="s">
        <v>898</v>
      </c>
      <c r="D297" s="158" t="s">
        <v>5</v>
      </c>
      <c r="E297" s="158" t="s">
        <v>659</v>
      </c>
      <c r="F297" s="209">
        <v>1</v>
      </c>
      <c r="G297" s="158" t="s">
        <v>4</v>
      </c>
      <c r="H297" s="159">
        <v>1</v>
      </c>
      <c r="I297" s="158" t="s">
        <v>539</v>
      </c>
      <c r="J297" s="213">
        <v>12.3</v>
      </c>
      <c r="K297" s="213">
        <v>12.3</v>
      </c>
      <c r="L297" s="213">
        <v>12.3</v>
      </c>
    </row>
    <row r="298" spans="1:12" x14ac:dyDescent="0.25">
      <c r="A298" s="158" t="s">
        <v>599</v>
      </c>
      <c r="B298" s="158" t="s">
        <v>599</v>
      </c>
      <c r="C298" s="158" t="s">
        <v>603</v>
      </c>
      <c r="D298" s="158" t="s">
        <v>732</v>
      </c>
      <c r="E298" s="158" t="s">
        <v>659</v>
      </c>
      <c r="F298" s="209">
        <v>1</v>
      </c>
      <c r="G298" s="158" t="s">
        <v>4</v>
      </c>
      <c r="H298" s="159">
        <v>0.49980000000000002</v>
      </c>
      <c r="I298" s="158" t="s">
        <v>539</v>
      </c>
      <c r="J298" s="213">
        <v>0.3</v>
      </c>
      <c r="K298" s="213">
        <v>0.3</v>
      </c>
      <c r="L298" s="213">
        <v>0.15</v>
      </c>
    </row>
    <row r="299" spans="1:12" x14ac:dyDescent="0.25">
      <c r="A299" s="158" t="s">
        <v>599</v>
      </c>
      <c r="B299" s="158" t="s">
        <v>599</v>
      </c>
      <c r="C299" s="158" t="s">
        <v>371</v>
      </c>
      <c r="D299" s="158" t="s">
        <v>1081</v>
      </c>
      <c r="E299" s="158" t="s">
        <v>659</v>
      </c>
      <c r="F299" s="209">
        <v>1</v>
      </c>
      <c r="G299" s="158" t="s">
        <v>4</v>
      </c>
      <c r="H299" s="159">
        <v>0.99700999999999995</v>
      </c>
      <c r="I299" s="158" t="s">
        <v>539</v>
      </c>
      <c r="J299" s="213">
        <v>9</v>
      </c>
      <c r="K299" s="213">
        <v>9</v>
      </c>
      <c r="L299" s="213">
        <v>8.9730000000000008</v>
      </c>
    </row>
    <row r="300" spans="1:12" x14ac:dyDescent="0.25">
      <c r="A300" s="158" t="s">
        <v>599</v>
      </c>
      <c r="B300" s="158" t="s">
        <v>599</v>
      </c>
      <c r="C300" s="158" t="s">
        <v>370</v>
      </c>
      <c r="D300" s="158" t="s">
        <v>1081</v>
      </c>
      <c r="E300" s="158" t="s">
        <v>659</v>
      </c>
      <c r="F300" s="209">
        <v>1</v>
      </c>
      <c r="G300" s="158" t="s">
        <v>4</v>
      </c>
      <c r="H300" s="159">
        <v>0.99700999999999995</v>
      </c>
      <c r="I300" s="158" t="s">
        <v>539</v>
      </c>
      <c r="J300" s="213">
        <v>0.34</v>
      </c>
      <c r="K300" s="213">
        <v>0.34</v>
      </c>
      <c r="L300" s="213">
        <v>0.33900000000000002</v>
      </c>
    </row>
    <row r="301" spans="1:12" x14ac:dyDescent="0.25">
      <c r="A301" s="158" t="s">
        <v>599</v>
      </c>
      <c r="B301" s="158" t="s">
        <v>599</v>
      </c>
      <c r="C301" s="158" t="s">
        <v>899</v>
      </c>
      <c r="D301" s="158" t="s">
        <v>5</v>
      </c>
      <c r="E301" s="158" t="s">
        <v>659</v>
      </c>
      <c r="F301" s="209">
        <v>1</v>
      </c>
      <c r="G301" s="158" t="s">
        <v>4</v>
      </c>
      <c r="H301" s="159">
        <v>0.49980000000000002</v>
      </c>
      <c r="I301" s="158" t="s">
        <v>539</v>
      </c>
      <c r="J301" s="213">
        <v>12.3</v>
      </c>
      <c r="K301" s="213">
        <v>12.3</v>
      </c>
      <c r="L301" s="213">
        <v>6.1479999999999997</v>
      </c>
    </row>
    <row r="302" spans="1:12" x14ac:dyDescent="0.25">
      <c r="A302" s="158" t="s">
        <v>599</v>
      </c>
      <c r="B302" s="158" t="s">
        <v>599</v>
      </c>
      <c r="C302" s="158" t="s">
        <v>369</v>
      </c>
      <c r="D302" s="158" t="s">
        <v>1081</v>
      </c>
      <c r="E302" s="158" t="s">
        <v>658</v>
      </c>
      <c r="F302" s="209">
        <v>1</v>
      </c>
      <c r="G302" s="158" t="s">
        <v>4</v>
      </c>
      <c r="H302" s="159">
        <v>0.49976999999999999</v>
      </c>
      <c r="I302" s="158" t="s">
        <v>539</v>
      </c>
      <c r="J302" s="213">
        <v>1</v>
      </c>
      <c r="K302" s="213">
        <v>1</v>
      </c>
      <c r="L302" s="213">
        <v>0.5</v>
      </c>
    </row>
    <row r="303" spans="1:12" x14ac:dyDescent="0.25">
      <c r="A303" s="158" t="s">
        <v>599</v>
      </c>
      <c r="B303" s="158" t="s">
        <v>599</v>
      </c>
      <c r="C303" s="158" t="s">
        <v>369</v>
      </c>
      <c r="D303" s="158" t="s">
        <v>1081</v>
      </c>
      <c r="E303" s="158" t="s">
        <v>658</v>
      </c>
      <c r="F303" s="209">
        <v>1</v>
      </c>
      <c r="G303" s="158" t="s">
        <v>4</v>
      </c>
      <c r="H303" s="159">
        <v>0.49976999999999999</v>
      </c>
      <c r="I303" s="158" t="s">
        <v>539</v>
      </c>
      <c r="J303" s="213">
        <v>215</v>
      </c>
      <c r="K303" s="213">
        <v>215</v>
      </c>
      <c r="L303" s="213">
        <v>107.45099999999999</v>
      </c>
    </row>
    <row r="304" spans="1:12" x14ac:dyDescent="0.25">
      <c r="A304" s="158" t="s">
        <v>599</v>
      </c>
      <c r="B304" s="158" t="s">
        <v>599</v>
      </c>
      <c r="C304" s="158" t="s">
        <v>900</v>
      </c>
      <c r="D304" s="158" t="s">
        <v>5</v>
      </c>
      <c r="E304" s="158" t="s">
        <v>659</v>
      </c>
      <c r="F304" s="209">
        <v>1</v>
      </c>
      <c r="G304" s="158" t="s">
        <v>4</v>
      </c>
      <c r="H304" s="159">
        <v>0.58989999999999998</v>
      </c>
      <c r="I304" s="158" t="s">
        <v>539</v>
      </c>
      <c r="J304" s="213">
        <v>8.35</v>
      </c>
      <c r="K304" s="213">
        <v>8.35</v>
      </c>
      <c r="L304" s="213">
        <v>4.9260000000000002</v>
      </c>
    </row>
    <row r="305" spans="1:12" x14ac:dyDescent="0.25">
      <c r="A305" s="158" t="s">
        <v>599</v>
      </c>
      <c r="B305" s="158" t="s">
        <v>599</v>
      </c>
      <c r="C305" s="158" t="s">
        <v>901</v>
      </c>
      <c r="D305" s="158" t="s">
        <v>5</v>
      </c>
      <c r="E305" s="158" t="s">
        <v>659</v>
      </c>
      <c r="F305" s="209">
        <v>1</v>
      </c>
      <c r="G305" s="158" t="s">
        <v>4</v>
      </c>
      <c r="H305" s="159">
        <v>0.49980000000000002</v>
      </c>
      <c r="I305" s="158" t="s">
        <v>539</v>
      </c>
      <c r="J305" s="213">
        <v>12</v>
      </c>
      <c r="K305" s="213">
        <v>12</v>
      </c>
      <c r="L305" s="213">
        <v>5.9980000000000002</v>
      </c>
    </row>
    <row r="306" spans="1:12" x14ac:dyDescent="0.25">
      <c r="A306" s="158" t="s">
        <v>599</v>
      </c>
      <c r="B306" s="158" t="s">
        <v>599</v>
      </c>
      <c r="C306" s="158" t="s">
        <v>902</v>
      </c>
      <c r="D306" s="158" t="s">
        <v>5</v>
      </c>
      <c r="E306" s="158" t="s">
        <v>659</v>
      </c>
      <c r="F306" s="209">
        <v>1</v>
      </c>
      <c r="G306" s="158" t="s">
        <v>4</v>
      </c>
      <c r="H306" s="159">
        <v>0.58989999999999998</v>
      </c>
      <c r="I306" s="158" t="s">
        <v>539</v>
      </c>
      <c r="J306" s="213">
        <v>13.8</v>
      </c>
      <c r="K306" s="213">
        <v>13.8</v>
      </c>
      <c r="L306" s="213">
        <v>8.141</v>
      </c>
    </row>
    <row r="307" spans="1:12" x14ac:dyDescent="0.25">
      <c r="A307" s="158" t="s">
        <v>599</v>
      </c>
      <c r="B307" s="158" t="s">
        <v>599</v>
      </c>
      <c r="C307" s="158" t="s">
        <v>372</v>
      </c>
      <c r="D307" s="158" t="s">
        <v>1081</v>
      </c>
      <c r="E307" s="158" t="s">
        <v>659</v>
      </c>
      <c r="F307" s="209">
        <v>1</v>
      </c>
      <c r="G307" s="158" t="s">
        <v>4</v>
      </c>
      <c r="H307" s="159">
        <v>0.99700999999999995</v>
      </c>
      <c r="I307" s="158" t="s">
        <v>539</v>
      </c>
      <c r="J307" s="213">
        <v>5.2</v>
      </c>
      <c r="K307" s="213">
        <v>5.2</v>
      </c>
      <c r="L307" s="213">
        <v>5.1840000000000002</v>
      </c>
    </row>
    <row r="308" spans="1:12" x14ac:dyDescent="0.25">
      <c r="A308" s="158" t="s">
        <v>599</v>
      </c>
      <c r="B308" s="158" t="s">
        <v>599</v>
      </c>
      <c r="C308" s="158" t="s">
        <v>666</v>
      </c>
      <c r="D308" s="158" t="s">
        <v>732</v>
      </c>
      <c r="E308" s="158" t="s">
        <v>659</v>
      </c>
      <c r="F308" s="209">
        <v>0.29436000000000001</v>
      </c>
      <c r="G308" s="158" t="s">
        <v>7</v>
      </c>
      <c r="H308" s="159">
        <v>0.29436000000000001</v>
      </c>
      <c r="I308" s="158" t="s">
        <v>539</v>
      </c>
      <c r="J308" s="213">
        <v>12</v>
      </c>
      <c r="K308" s="213">
        <v>3.532</v>
      </c>
      <c r="L308" s="213">
        <v>3.532</v>
      </c>
    </row>
    <row r="309" spans="1:12" x14ac:dyDescent="0.25">
      <c r="A309" s="158" t="s">
        <v>599</v>
      </c>
      <c r="B309" s="158" t="s">
        <v>599</v>
      </c>
      <c r="C309" s="158" t="s">
        <v>373</v>
      </c>
      <c r="D309" s="158" t="s">
        <v>1081</v>
      </c>
      <c r="E309" s="158" t="s">
        <v>658</v>
      </c>
      <c r="F309" s="209">
        <v>1</v>
      </c>
      <c r="G309" s="158" t="s">
        <v>4</v>
      </c>
      <c r="H309" s="159">
        <v>0.99700999999999995</v>
      </c>
      <c r="I309" s="158" t="s">
        <v>539</v>
      </c>
      <c r="J309" s="213">
        <v>146</v>
      </c>
      <c r="K309" s="213">
        <v>146</v>
      </c>
      <c r="L309" s="213">
        <v>145.56299999999999</v>
      </c>
    </row>
    <row r="310" spans="1:12" x14ac:dyDescent="0.25">
      <c r="A310" s="158" t="s">
        <v>599</v>
      </c>
      <c r="B310" s="158" t="s">
        <v>599</v>
      </c>
      <c r="C310" s="158" t="s">
        <v>380</v>
      </c>
      <c r="D310" s="158" t="s">
        <v>1081</v>
      </c>
      <c r="E310" s="158" t="s">
        <v>659</v>
      </c>
      <c r="F310" s="209">
        <v>1</v>
      </c>
      <c r="G310" s="158" t="s">
        <v>4</v>
      </c>
      <c r="H310" s="159">
        <v>0.99700999999999995</v>
      </c>
      <c r="I310" s="158" t="s">
        <v>539</v>
      </c>
      <c r="J310" s="213">
        <v>1.4</v>
      </c>
      <c r="K310" s="213">
        <v>1.4</v>
      </c>
      <c r="L310" s="213">
        <v>1.3959999999999999</v>
      </c>
    </row>
    <row r="311" spans="1:12" x14ac:dyDescent="0.25">
      <c r="A311" s="158" t="s">
        <v>599</v>
      </c>
      <c r="B311" s="158" t="s">
        <v>599</v>
      </c>
      <c r="C311" s="158" t="s">
        <v>903</v>
      </c>
      <c r="D311" s="158" t="s">
        <v>5</v>
      </c>
      <c r="E311" s="158" t="s">
        <v>659</v>
      </c>
      <c r="F311" s="209">
        <v>0.5</v>
      </c>
      <c r="G311" s="158" t="s">
        <v>7</v>
      </c>
      <c r="H311" s="159">
        <v>0.5</v>
      </c>
      <c r="I311" s="158" t="s">
        <v>539</v>
      </c>
      <c r="J311" s="213">
        <v>5.6</v>
      </c>
      <c r="K311" s="213">
        <v>2.8</v>
      </c>
      <c r="L311" s="213">
        <v>2.8</v>
      </c>
    </row>
    <row r="312" spans="1:12" x14ac:dyDescent="0.25">
      <c r="A312" s="158" t="s">
        <v>599</v>
      </c>
      <c r="B312" s="158" t="s">
        <v>599</v>
      </c>
      <c r="C312" s="158" t="s">
        <v>904</v>
      </c>
      <c r="D312" s="158" t="s">
        <v>5</v>
      </c>
      <c r="E312" s="158" t="s">
        <v>659</v>
      </c>
      <c r="F312" s="209">
        <v>1</v>
      </c>
      <c r="G312" s="158" t="s">
        <v>4</v>
      </c>
      <c r="H312" s="159">
        <v>0.49980000000000002</v>
      </c>
      <c r="I312" s="158" t="s">
        <v>539</v>
      </c>
      <c r="J312" s="213">
        <v>9.1999999999999993</v>
      </c>
      <c r="K312" s="213">
        <v>9.1999999999999993</v>
      </c>
      <c r="L312" s="213">
        <v>4.5979999999999999</v>
      </c>
    </row>
    <row r="313" spans="1:12" x14ac:dyDescent="0.25">
      <c r="A313" s="158" t="s">
        <v>599</v>
      </c>
      <c r="B313" s="158" t="s">
        <v>599</v>
      </c>
      <c r="C313" s="158" t="s">
        <v>374</v>
      </c>
      <c r="D313" s="158" t="s">
        <v>1081</v>
      </c>
      <c r="E313" s="158" t="s">
        <v>659</v>
      </c>
      <c r="F313" s="209">
        <v>1</v>
      </c>
      <c r="G313" s="158" t="s">
        <v>4</v>
      </c>
      <c r="H313" s="159">
        <v>0.99700999999999995</v>
      </c>
      <c r="I313" s="158" t="s">
        <v>539</v>
      </c>
      <c r="J313" s="213">
        <v>4</v>
      </c>
      <c r="K313" s="213">
        <v>4</v>
      </c>
      <c r="L313" s="213">
        <v>3.988</v>
      </c>
    </row>
    <row r="314" spans="1:12" x14ac:dyDescent="0.25">
      <c r="A314" s="158" t="s">
        <v>599</v>
      </c>
      <c r="B314" s="158" t="s">
        <v>599</v>
      </c>
      <c r="C314" s="158" t="s">
        <v>375</v>
      </c>
      <c r="D314" s="158" t="s">
        <v>1081</v>
      </c>
      <c r="E314" s="158" t="s">
        <v>658</v>
      </c>
      <c r="F314" s="209">
        <v>1</v>
      </c>
      <c r="G314" s="158" t="s">
        <v>4</v>
      </c>
      <c r="H314" s="159">
        <v>0.99700999999999995</v>
      </c>
      <c r="I314" s="158" t="s">
        <v>539</v>
      </c>
      <c r="J314" s="213">
        <v>74</v>
      </c>
      <c r="K314" s="213">
        <v>74</v>
      </c>
      <c r="L314" s="213">
        <v>73.778999999999996</v>
      </c>
    </row>
    <row r="315" spans="1:12" x14ac:dyDescent="0.25">
      <c r="A315" s="158" t="s">
        <v>599</v>
      </c>
      <c r="B315" s="158" t="s">
        <v>599</v>
      </c>
      <c r="C315" s="158" t="s">
        <v>905</v>
      </c>
      <c r="D315" s="158" t="s">
        <v>5</v>
      </c>
      <c r="E315" s="158" t="s">
        <v>659</v>
      </c>
      <c r="F315" s="209">
        <v>0.5</v>
      </c>
      <c r="G315" s="158" t="s">
        <v>7</v>
      </c>
      <c r="H315" s="159">
        <v>0.5</v>
      </c>
      <c r="I315" s="158" t="s">
        <v>539</v>
      </c>
      <c r="J315" s="213">
        <v>29.7</v>
      </c>
      <c r="K315" s="213">
        <v>14.85</v>
      </c>
      <c r="L315" s="213">
        <v>14.85</v>
      </c>
    </row>
    <row r="316" spans="1:12" x14ac:dyDescent="0.25">
      <c r="A316" s="158" t="s">
        <v>599</v>
      </c>
      <c r="B316" s="158" t="s">
        <v>599</v>
      </c>
      <c r="C316" s="158" t="s">
        <v>379</v>
      </c>
      <c r="D316" s="158" t="s">
        <v>1081</v>
      </c>
      <c r="E316" s="158" t="s">
        <v>659</v>
      </c>
      <c r="F316" s="209">
        <v>1</v>
      </c>
      <c r="G316" s="158" t="s">
        <v>4</v>
      </c>
      <c r="H316" s="159">
        <v>0.99700999999999995</v>
      </c>
      <c r="I316" s="158" t="s">
        <v>539</v>
      </c>
      <c r="J316" s="213">
        <v>1.6</v>
      </c>
      <c r="K316" s="213">
        <v>1.6</v>
      </c>
      <c r="L316" s="213">
        <v>1.595</v>
      </c>
    </row>
    <row r="317" spans="1:12" x14ac:dyDescent="0.25">
      <c r="A317" s="158" t="s">
        <v>599</v>
      </c>
      <c r="B317" s="158" t="s">
        <v>599</v>
      </c>
      <c r="C317" s="158" t="s">
        <v>378</v>
      </c>
      <c r="D317" s="158" t="s">
        <v>1081</v>
      </c>
      <c r="E317" s="158" t="s">
        <v>658</v>
      </c>
      <c r="F317" s="209">
        <v>1</v>
      </c>
      <c r="G317" s="158" t="s">
        <v>4</v>
      </c>
      <c r="H317" s="159">
        <v>0.49976999999999999</v>
      </c>
      <c r="I317" s="158" t="s">
        <v>539</v>
      </c>
      <c r="J317" s="213">
        <v>6.8</v>
      </c>
      <c r="K317" s="213">
        <v>6.8</v>
      </c>
      <c r="L317" s="213">
        <v>3.3980000000000001</v>
      </c>
    </row>
    <row r="318" spans="1:12" x14ac:dyDescent="0.25">
      <c r="A318" s="158" t="s">
        <v>599</v>
      </c>
      <c r="B318" s="158" t="s">
        <v>599</v>
      </c>
      <c r="C318" s="158" t="s">
        <v>378</v>
      </c>
      <c r="D318" s="158" t="s">
        <v>1081</v>
      </c>
      <c r="E318" s="158" t="s">
        <v>658</v>
      </c>
      <c r="F318" s="209">
        <v>1</v>
      </c>
      <c r="G318" s="158" t="s">
        <v>4</v>
      </c>
      <c r="H318" s="159">
        <v>0.49976999999999999</v>
      </c>
      <c r="I318" s="158" t="s">
        <v>539</v>
      </c>
      <c r="J318" s="213">
        <v>295</v>
      </c>
      <c r="K318" s="213">
        <v>295</v>
      </c>
      <c r="L318" s="213">
        <v>147.43199999999999</v>
      </c>
    </row>
    <row r="319" spans="1:12" x14ac:dyDescent="0.25">
      <c r="A319" s="158" t="s">
        <v>599</v>
      </c>
      <c r="B319" s="158" t="s">
        <v>599</v>
      </c>
      <c r="C319" s="158" t="s">
        <v>1028</v>
      </c>
      <c r="D319" s="158" t="s">
        <v>732</v>
      </c>
      <c r="E319" s="158" t="s">
        <v>659</v>
      </c>
      <c r="F319" s="209">
        <v>1</v>
      </c>
      <c r="G319" s="158" t="s">
        <v>4</v>
      </c>
      <c r="H319" s="159">
        <v>1</v>
      </c>
      <c r="I319" s="158" t="s">
        <v>539</v>
      </c>
      <c r="J319" s="213">
        <v>9.8000000000000004E-2</v>
      </c>
      <c r="K319" s="213">
        <v>9.8000000000000004E-2</v>
      </c>
      <c r="L319" s="213">
        <v>9.8000000000000004E-2</v>
      </c>
    </row>
    <row r="320" spans="1:12" x14ac:dyDescent="0.25">
      <c r="A320" s="158" t="s">
        <v>599</v>
      </c>
      <c r="B320" s="158" t="s">
        <v>599</v>
      </c>
      <c r="C320" s="158" t="s">
        <v>559</v>
      </c>
      <c r="D320" s="158" t="s">
        <v>732</v>
      </c>
      <c r="E320" s="158" t="s">
        <v>659</v>
      </c>
      <c r="F320" s="209">
        <v>1</v>
      </c>
      <c r="G320" s="158" t="s">
        <v>4</v>
      </c>
      <c r="H320" s="159">
        <v>0.58989999999999998</v>
      </c>
      <c r="I320" s="158" t="s">
        <v>539</v>
      </c>
      <c r="J320" s="213">
        <v>4.41</v>
      </c>
      <c r="K320" s="213">
        <v>4.41</v>
      </c>
      <c r="L320" s="213">
        <v>2.6019999999999999</v>
      </c>
    </row>
    <row r="321" spans="1:12" x14ac:dyDescent="0.25">
      <c r="A321" s="158" t="s">
        <v>599</v>
      </c>
      <c r="B321" s="158" t="s">
        <v>599</v>
      </c>
      <c r="C321" s="158" t="s">
        <v>906</v>
      </c>
      <c r="D321" s="158" t="s">
        <v>5</v>
      </c>
      <c r="E321" s="158" t="s">
        <v>659</v>
      </c>
      <c r="F321" s="209">
        <v>1</v>
      </c>
      <c r="G321" s="158" t="s">
        <v>4</v>
      </c>
      <c r="H321" s="159">
        <v>0.49980000000000002</v>
      </c>
      <c r="I321" s="158" t="s">
        <v>539</v>
      </c>
      <c r="J321" s="213">
        <v>4</v>
      </c>
      <c r="K321" s="213">
        <v>4</v>
      </c>
      <c r="L321" s="213">
        <v>1.9990000000000001</v>
      </c>
    </row>
    <row r="322" spans="1:12" x14ac:dyDescent="0.25">
      <c r="A322" s="158" t="s">
        <v>599</v>
      </c>
      <c r="B322" s="158" t="s">
        <v>599</v>
      </c>
      <c r="C322" s="158" t="s">
        <v>907</v>
      </c>
      <c r="D322" s="158" t="s">
        <v>5</v>
      </c>
      <c r="E322" s="158" t="s">
        <v>659</v>
      </c>
      <c r="F322" s="209">
        <v>1</v>
      </c>
      <c r="G322" s="158" t="s">
        <v>4</v>
      </c>
      <c r="H322" s="159">
        <v>1</v>
      </c>
      <c r="I322" s="158" t="s">
        <v>539</v>
      </c>
      <c r="J322" s="213">
        <v>12.3</v>
      </c>
      <c r="K322" s="213">
        <v>12.3</v>
      </c>
      <c r="L322" s="213">
        <v>12.3</v>
      </c>
    </row>
    <row r="323" spans="1:12" x14ac:dyDescent="0.25">
      <c r="A323" s="158" t="s">
        <v>599</v>
      </c>
      <c r="B323" s="158" t="s">
        <v>599</v>
      </c>
      <c r="C323" s="158" t="s">
        <v>381</v>
      </c>
      <c r="D323" s="158" t="s">
        <v>1081</v>
      </c>
      <c r="E323" s="158" t="s">
        <v>659</v>
      </c>
      <c r="F323" s="209">
        <v>1</v>
      </c>
      <c r="G323" s="158" t="s">
        <v>4</v>
      </c>
      <c r="H323" s="159">
        <v>0.99700999999999995</v>
      </c>
      <c r="I323" s="158" t="s">
        <v>539</v>
      </c>
      <c r="J323" s="213">
        <v>0.43</v>
      </c>
      <c r="K323" s="213">
        <v>0.43</v>
      </c>
      <c r="L323" s="213">
        <v>0.42899999999999999</v>
      </c>
    </row>
    <row r="324" spans="1:12" x14ac:dyDescent="0.25">
      <c r="A324" s="158" t="s">
        <v>599</v>
      </c>
      <c r="B324" s="158" t="s">
        <v>599</v>
      </c>
      <c r="C324" s="158" t="s">
        <v>908</v>
      </c>
      <c r="D324" s="158" t="s">
        <v>5</v>
      </c>
      <c r="E324" s="158" t="s">
        <v>659</v>
      </c>
      <c r="F324" s="209">
        <v>1</v>
      </c>
      <c r="G324" s="158" t="s">
        <v>4</v>
      </c>
      <c r="H324" s="159">
        <v>0.58989999999999998</v>
      </c>
      <c r="I324" s="158" t="s">
        <v>539</v>
      </c>
      <c r="J324" s="213">
        <v>15.3</v>
      </c>
      <c r="K324" s="213">
        <v>15.3</v>
      </c>
      <c r="L324" s="213">
        <v>9.0259999999999998</v>
      </c>
    </row>
    <row r="325" spans="1:12" x14ac:dyDescent="0.25">
      <c r="A325" s="158" t="s">
        <v>599</v>
      </c>
      <c r="B325" s="158" t="s">
        <v>599</v>
      </c>
      <c r="C325" s="158" t="s">
        <v>382</v>
      </c>
      <c r="D325" s="158" t="s">
        <v>1081</v>
      </c>
      <c r="E325" s="158" t="s">
        <v>659</v>
      </c>
      <c r="F325" s="209">
        <v>1</v>
      </c>
      <c r="G325" s="158" t="s">
        <v>4</v>
      </c>
      <c r="H325" s="159">
        <v>0.99700999999999995</v>
      </c>
      <c r="I325" s="158" t="s">
        <v>539</v>
      </c>
      <c r="J325" s="213">
        <v>10.4</v>
      </c>
      <c r="K325" s="213">
        <v>10.4</v>
      </c>
      <c r="L325" s="213">
        <v>10.369</v>
      </c>
    </row>
    <row r="326" spans="1:12" x14ac:dyDescent="0.25">
      <c r="A326" s="158" t="s">
        <v>599</v>
      </c>
      <c r="B326" s="158" t="s">
        <v>599</v>
      </c>
      <c r="C326" s="158" t="s">
        <v>383</v>
      </c>
      <c r="D326" s="158" t="s">
        <v>1081</v>
      </c>
      <c r="E326" s="158" t="s">
        <v>659</v>
      </c>
      <c r="F326" s="209">
        <v>1</v>
      </c>
      <c r="G326" s="158" t="s">
        <v>4</v>
      </c>
      <c r="H326" s="159">
        <v>0.99700999999999995</v>
      </c>
      <c r="I326" s="158" t="s">
        <v>539</v>
      </c>
      <c r="J326" s="213">
        <v>9.6999999999999993</v>
      </c>
      <c r="K326" s="213">
        <v>9.6999999999999993</v>
      </c>
      <c r="L326" s="213">
        <v>9.6709999999999994</v>
      </c>
    </row>
    <row r="327" spans="1:12" x14ac:dyDescent="0.25">
      <c r="A327" s="158" t="s">
        <v>599</v>
      </c>
      <c r="B327" s="158" t="s">
        <v>599</v>
      </c>
      <c r="C327" s="158" t="s">
        <v>909</v>
      </c>
      <c r="D327" s="158" t="s">
        <v>5</v>
      </c>
      <c r="E327" s="158" t="s">
        <v>659</v>
      </c>
      <c r="F327" s="209">
        <v>0.5</v>
      </c>
      <c r="G327" s="158" t="s">
        <v>7</v>
      </c>
      <c r="H327" s="159">
        <v>0.5</v>
      </c>
      <c r="I327" s="158" t="s">
        <v>539</v>
      </c>
      <c r="J327" s="213">
        <v>10.5</v>
      </c>
      <c r="K327" s="213">
        <v>5.25</v>
      </c>
      <c r="L327" s="213">
        <v>5.25</v>
      </c>
    </row>
    <row r="328" spans="1:12" x14ac:dyDescent="0.25">
      <c r="A328" s="158" t="s">
        <v>599</v>
      </c>
      <c r="B328" s="158" t="s">
        <v>599</v>
      </c>
      <c r="C328" s="158" t="s">
        <v>581</v>
      </c>
      <c r="D328" s="158" t="s">
        <v>732</v>
      </c>
      <c r="E328" s="158" t="s">
        <v>659</v>
      </c>
      <c r="F328" s="209">
        <v>0.17493</v>
      </c>
      <c r="G328" s="158" t="s">
        <v>7</v>
      </c>
      <c r="H328" s="159">
        <v>0.17493</v>
      </c>
      <c r="I328" s="158" t="s">
        <v>539</v>
      </c>
      <c r="J328" s="213">
        <v>1.29</v>
      </c>
      <c r="K328" s="213">
        <v>0.22600000000000001</v>
      </c>
      <c r="L328" s="213">
        <v>0.22600000000000001</v>
      </c>
    </row>
    <row r="329" spans="1:12" x14ac:dyDescent="0.25">
      <c r="A329" s="158" t="s">
        <v>599</v>
      </c>
      <c r="B329" s="158" t="s">
        <v>599</v>
      </c>
      <c r="C329" s="158" t="s">
        <v>384</v>
      </c>
      <c r="D329" s="158" t="s">
        <v>1081</v>
      </c>
      <c r="E329" s="158" t="s">
        <v>659</v>
      </c>
      <c r="F329" s="209">
        <v>1</v>
      </c>
      <c r="G329" s="158" t="s">
        <v>4</v>
      </c>
      <c r="H329" s="159">
        <v>0.99700999999999995</v>
      </c>
      <c r="I329" s="158" t="s">
        <v>539</v>
      </c>
      <c r="J329" s="213">
        <v>1.76</v>
      </c>
      <c r="K329" s="213">
        <v>1.76</v>
      </c>
      <c r="L329" s="213">
        <v>1.7549999999999999</v>
      </c>
    </row>
    <row r="330" spans="1:12" x14ac:dyDescent="0.25">
      <c r="A330" s="158" t="s">
        <v>599</v>
      </c>
      <c r="B330" s="158" t="s">
        <v>599</v>
      </c>
      <c r="C330" s="158" t="s">
        <v>582</v>
      </c>
      <c r="D330" s="158" t="s">
        <v>732</v>
      </c>
      <c r="E330" s="158" t="s">
        <v>659</v>
      </c>
      <c r="F330" s="209">
        <v>0.17493</v>
      </c>
      <c r="G330" s="158" t="s">
        <v>7</v>
      </c>
      <c r="H330" s="159">
        <v>0.17493</v>
      </c>
      <c r="I330" s="158" t="s">
        <v>539</v>
      </c>
      <c r="J330" s="213">
        <v>4.2</v>
      </c>
      <c r="K330" s="213">
        <v>0.73499999999999999</v>
      </c>
      <c r="L330" s="213">
        <v>0.73499999999999999</v>
      </c>
    </row>
    <row r="331" spans="1:12" x14ac:dyDescent="0.25">
      <c r="A331" s="158" t="s">
        <v>599</v>
      </c>
      <c r="B331" s="158" t="s">
        <v>599</v>
      </c>
      <c r="C331" s="158" t="s">
        <v>387</v>
      </c>
      <c r="D331" s="158" t="s">
        <v>1081</v>
      </c>
      <c r="E331" s="158" t="s">
        <v>658</v>
      </c>
      <c r="F331" s="209">
        <v>1</v>
      </c>
      <c r="G331" s="158" t="s">
        <v>4</v>
      </c>
      <c r="H331" s="159">
        <v>0.49976999999999999</v>
      </c>
      <c r="I331" s="158" t="s">
        <v>539</v>
      </c>
      <c r="J331" s="213">
        <v>0.7</v>
      </c>
      <c r="K331" s="213">
        <v>0.7</v>
      </c>
      <c r="L331" s="213">
        <v>0.35</v>
      </c>
    </row>
    <row r="332" spans="1:12" x14ac:dyDescent="0.25">
      <c r="A332" s="158" t="s">
        <v>599</v>
      </c>
      <c r="B332" s="158" t="s">
        <v>599</v>
      </c>
      <c r="C332" s="158" t="s">
        <v>387</v>
      </c>
      <c r="D332" s="158" t="s">
        <v>1081</v>
      </c>
      <c r="E332" s="158" t="s">
        <v>658</v>
      </c>
      <c r="F332" s="209">
        <v>1</v>
      </c>
      <c r="G332" s="158" t="s">
        <v>4</v>
      </c>
      <c r="H332" s="159">
        <v>0.49976999999999999</v>
      </c>
      <c r="I332" s="158" t="s">
        <v>539</v>
      </c>
      <c r="J332" s="213">
        <v>160</v>
      </c>
      <c r="K332" s="213">
        <v>160</v>
      </c>
      <c r="L332" s="213">
        <v>79.962999999999994</v>
      </c>
    </row>
    <row r="333" spans="1:12" x14ac:dyDescent="0.25">
      <c r="A333" s="158" t="s">
        <v>599</v>
      </c>
      <c r="B333" s="158" t="s">
        <v>599</v>
      </c>
      <c r="C333" s="158" t="s">
        <v>385</v>
      </c>
      <c r="D333" s="158" t="s">
        <v>1081</v>
      </c>
      <c r="E333" s="158" t="s">
        <v>658</v>
      </c>
      <c r="F333" s="209">
        <v>1</v>
      </c>
      <c r="G333" s="158" t="s">
        <v>4</v>
      </c>
      <c r="H333" s="159">
        <v>0.49976999999999999</v>
      </c>
      <c r="I333" s="158" t="s">
        <v>539</v>
      </c>
      <c r="J333" s="213">
        <v>8.1999999999999993</v>
      </c>
      <c r="K333" s="213">
        <v>8.1999999999999993</v>
      </c>
      <c r="L333" s="213">
        <v>4.0979999999999999</v>
      </c>
    </row>
    <row r="334" spans="1:12" x14ac:dyDescent="0.25">
      <c r="A334" s="158" t="s">
        <v>599</v>
      </c>
      <c r="B334" s="158" t="s">
        <v>599</v>
      </c>
      <c r="C334" s="158" t="s">
        <v>385</v>
      </c>
      <c r="D334" s="158" t="s">
        <v>1081</v>
      </c>
      <c r="E334" s="158" t="s">
        <v>658</v>
      </c>
      <c r="F334" s="209">
        <v>1</v>
      </c>
      <c r="G334" s="158" t="s">
        <v>4</v>
      </c>
      <c r="H334" s="159">
        <v>0.49976999999999999</v>
      </c>
      <c r="I334" s="158" t="s">
        <v>539</v>
      </c>
      <c r="J334" s="213">
        <v>84</v>
      </c>
      <c r="K334" s="213">
        <v>84</v>
      </c>
      <c r="L334" s="213">
        <v>41.981000000000002</v>
      </c>
    </row>
    <row r="335" spans="1:12" x14ac:dyDescent="0.25">
      <c r="A335" s="158" t="s">
        <v>599</v>
      </c>
      <c r="B335" s="158" t="s">
        <v>599</v>
      </c>
      <c r="C335" s="158" t="s">
        <v>910</v>
      </c>
      <c r="D335" s="158" t="s">
        <v>5</v>
      </c>
      <c r="E335" s="158" t="s">
        <v>659</v>
      </c>
      <c r="F335" s="209">
        <v>1</v>
      </c>
      <c r="G335" s="158" t="s">
        <v>4</v>
      </c>
      <c r="H335" s="159">
        <v>0.58989999999999998</v>
      </c>
      <c r="I335" s="158" t="s">
        <v>674</v>
      </c>
      <c r="J335" s="213">
        <v>29.9</v>
      </c>
      <c r="K335" s="213">
        <v>29.9</v>
      </c>
      <c r="L335" s="213">
        <v>17.638000000000002</v>
      </c>
    </row>
    <row r="336" spans="1:12" x14ac:dyDescent="0.25">
      <c r="A336" s="158" t="s">
        <v>599</v>
      </c>
      <c r="B336" s="158" t="s">
        <v>599</v>
      </c>
      <c r="C336" s="158" t="s">
        <v>911</v>
      </c>
      <c r="D336" s="158" t="s">
        <v>5</v>
      </c>
      <c r="E336" s="158" t="s">
        <v>659</v>
      </c>
      <c r="F336" s="209">
        <v>1</v>
      </c>
      <c r="G336" s="158" t="s">
        <v>4</v>
      </c>
      <c r="H336" s="159">
        <v>0.58989999999999998</v>
      </c>
      <c r="I336" s="158" t="s">
        <v>539</v>
      </c>
      <c r="J336" s="213">
        <v>6.7</v>
      </c>
      <c r="K336" s="213">
        <v>6.7</v>
      </c>
      <c r="L336" s="213">
        <v>3.9529999999999998</v>
      </c>
    </row>
    <row r="337" spans="1:12" x14ac:dyDescent="0.25">
      <c r="A337" s="158" t="s">
        <v>599</v>
      </c>
      <c r="B337" s="158" t="s">
        <v>599</v>
      </c>
      <c r="C337" s="158" t="s">
        <v>912</v>
      </c>
      <c r="D337" s="158" t="s">
        <v>5</v>
      </c>
      <c r="E337" s="158" t="s">
        <v>659</v>
      </c>
      <c r="F337" s="209">
        <v>1</v>
      </c>
      <c r="G337" s="158" t="s">
        <v>4</v>
      </c>
      <c r="H337" s="159">
        <v>0.58989999999999998</v>
      </c>
      <c r="I337" s="158" t="s">
        <v>539</v>
      </c>
      <c r="J337" s="213">
        <v>3.4</v>
      </c>
      <c r="K337" s="213">
        <v>3.4</v>
      </c>
      <c r="L337" s="213">
        <v>2.0059999999999998</v>
      </c>
    </row>
    <row r="338" spans="1:12" x14ac:dyDescent="0.25">
      <c r="A338" s="158" t="s">
        <v>599</v>
      </c>
      <c r="B338" s="158" t="s">
        <v>599</v>
      </c>
      <c r="C338" s="158" t="s">
        <v>913</v>
      </c>
      <c r="D338" s="158" t="s">
        <v>5</v>
      </c>
      <c r="E338" s="158" t="s">
        <v>659</v>
      </c>
      <c r="F338" s="209">
        <v>0.5</v>
      </c>
      <c r="G338" s="158" t="s">
        <v>7</v>
      </c>
      <c r="H338" s="159">
        <v>0.5</v>
      </c>
      <c r="I338" s="158" t="s">
        <v>539</v>
      </c>
      <c r="J338" s="213">
        <v>16</v>
      </c>
      <c r="K338" s="213">
        <v>8</v>
      </c>
      <c r="L338" s="213">
        <v>8</v>
      </c>
    </row>
    <row r="339" spans="1:12" x14ac:dyDescent="0.25">
      <c r="A339" s="158" t="s">
        <v>599</v>
      </c>
      <c r="B339" s="158" t="s">
        <v>599</v>
      </c>
      <c r="C339" s="158" t="s">
        <v>389</v>
      </c>
      <c r="D339" s="158" t="s">
        <v>1081</v>
      </c>
      <c r="E339" s="158" t="s">
        <v>659</v>
      </c>
      <c r="F339" s="209">
        <v>1</v>
      </c>
      <c r="G339" s="158" t="s">
        <v>4</v>
      </c>
      <c r="H339" s="159">
        <v>0.99700999999999995</v>
      </c>
      <c r="I339" s="158" t="s">
        <v>539</v>
      </c>
      <c r="J339" s="213">
        <v>0.45</v>
      </c>
      <c r="K339" s="213">
        <v>0.45</v>
      </c>
      <c r="L339" s="213">
        <v>0.44900000000000001</v>
      </c>
    </row>
    <row r="340" spans="1:12" x14ac:dyDescent="0.25">
      <c r="A340" s="158" t="s">
        <v>599</v>
      </c>
      <c r="B340" s="158" t="s">
        <v>599</v>
      </c>
      <c r="C340" s="158" t="s">
        <v>388</v>
      </c>
      <c r="D340" s="158" t="s">
        <v>1081</v>
      </c>
      <c r="E340" s="158" t="s">
        <v>658</v>
      </c>
      <c r="F340" s="209">
        <v>1</v>
      </c>
      <c r="G340" s="158" t="s">
        <v>4</v>
      </c>
      <c r="H340" s="159">
        <v>0.99700999999999995</v>
      </c>
      <c r="I340" s="158" t="s">
        <v>539</v>
      </c>
      <c r="J340" s="213">
        <v>39</v>
      </c>
      <c r="K340" s="213">
        <v>39</v>
      </c>
      <c r="L340" s="213">
        <v>38.883000000000003</v>
      </c>
    </row>
    <row r="341" spans="1:12" x14ac:dyDescent="0.25">
      <c r="A341" s="158" t="s">
        <v>599</v>
      </c>
      <c r="B341" s="158" t="s">
        <v>599</v>
      </c>
      <c r="C341" s="158" t="s">
        <v>390</v>
      </c>
      <c r="D341" s="158" t="s">
        <v>1081</v>
      </c>
      <c r="E341" s="158" t="s">
        <v>659</v>
      </c>
      <c r="F341" s="209">
        <v>1</v>
      </c>
      <c r="G341" s="158" t="s">
        <v>4</v>
      </c>
      <c r="H341" s="159">
        <v>0.99700999999999995</v>
      </c>
      <c r="I341" s="158" t="s">
        <v>539</v>
      </c>
      <c r="J341" s="213">
        <v>0.6</v>
      </c>
      <c r="K341" s="213">
        <v>0.6</v>
      </c>
      <c r="L341" s="213">
        <v>0.59799999999999998</v>
      </c>
    </row>
    <row r="342" spans="1:12" x14ac:dyDescent="0.25">
      <c r="A342" s="158" t="s">
        <v>599</v>
      </c>
      <c r="B342" s="158" t="s">
        <v>599</v>
      </c>
      <c r="C342" s="158" t="s">
        <v>1029</v>
      </c>
      <c r="D342" s="158" t="s">
        <v>732</v>
      </c>
      <c r="E342" s="158" t="s">
        <v>659</v>
      </c>
      <c r="F342" s="209">
        <v>1</v>
      </c>
      <c r="G342" s="158" t="s">
        <v>4</v>
      </c>
      <c r="H342" s="159">
        <v>1</v>
      </c>
      <c r="I342" s="158" t="s">
        <v>539</v>
      </c>
      <c r="J342" s="213">
        <v>0.127</v>
      </c>
      <c r="K342" s="213">
        <v>0.127</v>
      </c>
      <c r="L342" s="213">
        <v>0.127</v>
      </c>
    </row>
    <row r="343" spans="1:12" x14ac:dyDescent="0.25">
      <c r="A343" s="158" t="s">
        <v>599</v>
      </c>
      <c r="B343" s="158" t="s">
        <v>599</v>
      </c>
      <c r="C343" s="158" t="s">
        <v>914</v>
      </c>
      <c r="D343" s="158" t="s">
        <v>5</v>
      </c>
      <c r="E343" s="158" t="s">
        <v>659</v>
      </c>
      <c r="F343" s="209">
        <v>1</v>
      </c>
      <c r="G343" s="158" t="s">
        <v>4</v>
      </c>
      <c r="H343" s="159">
        <v>0.49980000000000002</v>
      </c>
      <c r="I343" s="158" t="s">
        <v>539</v>
      </c>
      <c r="J343" s="213">
        <v>16</v>
      </c>
      <c r="K343" s="213">
        <v>16</v>
      </c>
      <c r="L343" s="213">
        <v>7.9969999999999999</v>
      </c>
    </row>
    <row r="344" spans="1:12" x14ac:dyDescent="0.25">
      <c r="A344" s="158" t="s">
        <v>599</v>
      </c>
      <c r="B344" s="158" t="s">
        <v>599</v>
      </c>
      <c r="C344" s="158" t="s">
        <v>386</v>
      </c>
      <c r="D344" s="158" t="s">
        <v>732</v>
      </c>
      <c r="E344" s="158" t="s">
        <v>659</v>
      </c>
      <c r="F344" s="209">
        <v>1</v>
      </c>
      <c r="G344" s="158" t="s">
        <v>4</v>
      </c>
      <c r="H344" s="159">
        <v>0.58989999999999998</v>
      </c>
      <c r="I344" s="158" t="s">
        <v>539</v>
      </c>
      <c r="J344" s="213">
        <v>3.78</v>
      </c>
      <c r="K344" s="213">
        <v>3.78</v>
      </c>
      <c r="L344" s="213">
        <v>2.23</v>
      </c>
    </row>
    <row r="345" spans="1:12" x14ac:dyDescent="0.25">
      <c r="A345" s="158" t="s">
        <v>599</v>
      </c>
      <c r="B345" s="158" t="s">
        <v>599</v>
      </c>
      <c r="C345" s="158" t="s">
        <v>915</v>
      </c>
      <c r="D345" s="158" t="s">
        <v>5</v>
      </c>
      <c r="E345" s="158" t="s">
        <v>658</v>
      </c>
      <c r="F345" s="209">
        <v>1</v>
      </c>
      <c r="G345" s="158" t="s">
        <v>4</v>
      </c>
      <c r="H345" s="159">
        <v>0.58989999999999998</v>
      </c>
      <c r="I345" s="158" t="s">
        <v>539</v>
      </c>
      <c r="J345" s="213">
        <v>2.2000000000000002</v>
      </c>
      <c r="K345" s="213">
        <v>2.2000000000000002</v>
      </c>
      <c r="L345" s="213">
        <v>1.298</v>
      </c>
    </row>
    <row r="346" spans="1:12" x14ac:dyDescent="0.25">
      <c r="A346" s="158" t="s">
        <v>599</v>
      </c>
      <c r="B346" s="158" t="s">
        <v>599</v>
      </c>
      <c r="C346" s="158" t="s">
        <v>915</v>
      </c>
      <c r="D346" s="158" t="s">
        <v>5</v>
      </c>
      <c r="E346" s="158" t="s">
        <v>659</v>
      </c>
      <c r="F346" s="209">
        <v>1</v>
      </c>
      <c r="G346" s="158" t="s">
        <v>4</v>
      </c>
      <c r="H346" s="159">
        <v>0.58989999999999998</v>
      </c>
      <c r="I346" s="158" t="s">
        <v>539</v>
      </c>
      <c r="J346" s="213">
        <v>6.6</v>
      </c>
      <c r="K346" s="213">
        <v>6.6</v>
      </c>
      <c r="L346" s="213">
        <v>3.8929999999999998</v>
      </c>
    </row>
    <row r="347" spans="1:12" x14ac:dyDescent="0.25">
      <c r="A347" s="158" t="s">
        <v>599</v>
      </c>
      <c r="B347" s="158" t="s">
        <v>599</v>
      </c>
      <c r="C347" s="158" t="s">
        <v>916</v>
      </c>
      <c r="D347" s="158" t="s">
        <v>5</v>
      </c>
      <c r="E347" s="158" t="s">
        <v>659</v>
      </c>
      <c r="F347" s="209">
        <v>0.5</v>
      </c>
      <c r="G347" s="158" t="s">
        <v>7</v>
      </c>
      <c r="H347" s="159">
        <v>0.5</v>
      </c>
      <c r="I347" s="158" t="s">
        <v>539</v>
      </c>
      <c r="J347" s="213">
        <v>8.1999999999999993</v>
      </c>
      <c r="K347" s="213">
        <v>4.0999999999999996</v>
      </c>
      <c r="L347" s="213">
        <v>4.0999999999999996</v>
      </c>
    </row>
    <row r="348" spans="1:12" x14ac:dyDescent="0.25">
      <c r="A348" s="158" t="s">
        <v>599</v>
      </c>
      <c r="B348" s="158" t="s">
        <v>599</v>
      </c>
      <c r="C348" s="158" t="s">
        <v>917</v>
      </c>
      <c r="D348" s="158" t="s">
        <v>5</v>
      </c>
      <c r="E348" s="158" t="s">
        <v>659</v>
      </c>
      <c r="F348" s="209">
        <v>1</v>
      </c>
      <c r="G348" s="158" t="s">
        <v>4</v>
      </c>
      <c r="H348" s="159">
        <v>0.49980000000000002</v>
      </c>
      <c r="I348" s="158" t="s">
        <v>539</v>
      </c>
      <c r="J348" s="213">
        <v>12</v>
      </c>
      <c r="K348" s="213">
        <v>12</v>
      </c>
      <c r="L348" s="213">
        <v>5.9980000000000002</v>
      </c>
    </row>
    <row r="349" spans="1:12" x14ac:dyDescent="0.25">
      <c r="A349" s="158" t="s">
        <v>599</v>
      </c>
      <c r="B349" s="158" t="s">
        <v>599</v>
      </c>
      <c r="C349" s="158" t="s">
        <v>918</v>
      </c>
      <c r="D349" s="158" t="s">
        <v>5</v>
      </c>
      <c r="E349" s="158" t="s">
        <v>659</v>
      </c>
      <c r="F349" s="209">
        <v>1</v>
      </c>
      <c r="G349" s="158" t="s">
        <v>4</v>
      </c>
      <c r="H349" s="159">
        <v>0.58989999999999998</v>
      </c>
      <c r="I349" s="158" t="s">
        <v>674</v>
      </c>
      <c r="J349" s="213">
        <v>11.75</v>
      </c>
      <c r="K349" s="213">
        <v>11.75</v>
      </c>
      <c r="L349" s="213">
        <v>6.931</v>
      </c>
    </row>
    <row r="350" spans="1:12" x14ac:dyDescent="0.25">
      <c r="A350" s="158" t="s">
        <v>599</v>
      </c>
      <c r="B350" s="158" t="s">
        <v>599</v>
      </c>
      <c r="C350" s="158" t="s">
        <v>919</v>
      </c>
      <c r="D350" s="158" t="s">
        <v>5</v>
      </c>
      <c r="E350" s="158" t="s">
        <v>659</v>
      </c>
      <c r="F350" s="209">
        <v>1</v>
      </c>
      <c r="G350" s="158" t="s">
        <v>4</v>
      </c>
      <c r="H350" s="159">
        <v>1</v>
      </c>
      <c r="I350" s="158" t="s">
        <v>539</v>
      </c>
      <c r="J350" s="213">
        <v>24.6</v>
      </c>
      <c r="K350" s="213">
        <v>24.6</v>
      </c>
      <c r="L350" s="213">
        <v>24.6</v>
      </c>
    </row>
    <row r="351" spans="1:12" x14ac:dyDescent="0.25">
      <c r="A351" s="158" t="s">
        <v>599</v>
      </c>
      <c r="B351" s="158" t="s">
        <v>599</v>
      </c>
      <c r="C351" s="158" t="s">
        <v>920</v>
      </c>
      <c r="D351" s="158" t="s">
        <v>5</v>
      </c>
      <c r="E351" s="158" t="s">
        <v>659</v>
      </c>
      <c r="F351" s="209">
        <v>1</v>
      </c>
      <c r="G351" s="158" t="s">
        <v>4</v>
      </c>
      <c r="H351" s="159">
        <v>0.49980000000000002</v>
      </c>
      <c r="I351" s="158" t="s">
        <v>539</v>
      </c>
      <c r="J351" s="213">
        <v>29.9</v>
      </c>
      <c r="K351" s="213">
        <v>29.9</v>
      </c>
      <c r="L351" s="213">
        <v>14.944000000000001</v>
      </c>
    </row>
    <row r="352" spans="1:12" x14ac:dyDescent="0.25">
      <c r="A352" s="158" t="s">
        <v>599</v>
      </c>
      <c r="B352" s="158" t="s">
        <v>599</v>
      </c>
      <c r="C352" s="158" t="s">
        <v>921</v>
      </c>
      <c r="D352" s="158" t="s">
        <v>5</v>
      </c>
      <c r="E352" s="158" t="s">
        <v>659</v>
      </c>
      <c r="F352" s="209">
        <v>0.5</v>
      </c>
      <c r="G352" s="158" t="s">
        <v>7</v>
      </c>
      <c r="H352" s="159">
        <v>0.5</v>
      </c>
      <c r="I352" s="158" t="s">
        <v>539</v>
      </c>
      <c r="J352" s="213">
        <v>10</v>
      </c>
      <c r="K352" s="213">
        <v>5</v>
      </c>
      <c r="L352" s="213">
        <v>5</v>
      </c>
    </row>
    <row r="353" spans="1:12" x14ac:dyDescent="0.25">
      <c r="A353" s="158" t="s">
        <v>599</v>
      </c>
      <c r="B353" s="158" t="s">
        <v>599</v>
      </c>
      <c r="C353" s="158" t="s">
        <v>1030</v>
      </c>
      <c r="D353" s="158" t="s">
        <v>1081</v>
      </c>
      <c r="E353" s="158" t="s">
        <v>659</v>
      </c>
      <c r="F353" s="209">
        <v>1</v>
      </c>
      <c r="G353" s="158" t="s">
        <v>4</v>
      </c>
      <c r="H353" s="159">
        <v>1</v>
      </c>
      <c r="I353" s="158" t="s">
        <v>539</v>
      </c>
      <c r="J353" s="213">
        <v>2.4</v>
      </c>
      <c r="K353" s="213">
        <v>2.4</v>
      </c>
      <c r="L353" s="213">
        <v>2.4</v>
      </c>
    </row>
    <row r="354" spans="1:12" x14ac:dyDescent="0.25">
      <c r="A354" s="158" t="s">
        <v>599</v>
      </c>
      <c r="B354" s="158" t="s">
        <v>599</v>
      </c>
      <c r="C354" s="158" t="s">
        <v>922</v>
      </c>
      <c r="D354" s="158" t="s">
        <v>5</v>
      </c>
      <c r="E354" s="158" t="s">
        <v>659</v>
      </c>
      <c r="F354" s="209">
        <v>1</v>
      </c>
      <c r="G354" s="158" t="s">
        <v>4</v>
      </c>
      <c r="H354" s="159">
        <v>0.49980000000000002</v>
      </c>
      <c r="I354" s="158" t="s">
        <v>539</v>
      </c>
      <c r="J354" s="213">
        <v>7.5</v>
      </c>
      <c r="K354" s="213">
        <v>7.5</v>
      </c>
      <c r="L354" s="213">
        <v>3.7490000000000001</v>
      </c>
    </row>
    <row r="355" spans="1:12" x14ac:dyDescent="0.25">
      <c r="A355" s="158" t="s">
        <v>599</v>
      </c>
      <c r="B355" s="158" t="s">
        <v>599</v>
      </c>
      <c r="C355" s="158" t="s">
        <v>923</v>
      </c>
      <c r="D355" s="158" t="s">
        <v>5</v>
      </c>
      <c r="E355" s="158" t="s">
        <v>659</v>
      </c>
      <c r="F355" s="209">
        <v>1</v>
      </c>
      <c r="G355" s="158" t="s">
        <v>4</v>
      </c>
      <c r="H355" s="159">
        <v>0.58989999999999998</v>
      </c>
      <c r="I355" s="158" t="s">
        <v>539</v>
      </c>
      <c r="J355" s="213">
        <v>22.93</v>
      </c>
      <c r="K355" s="213">
        <v>22.93</v>
      </c>
      <c r="L355" s="213">
        <v>13.526</v>
      </c>
    </row>
    <row r="356" spans="1:12" x14ac:dyDescent="0.25">
      <c r="A356" s="158" t="s">
        <v>599</v>
      </c>
      <c r="B356" s="158" t="s">
        <v>599</v>
      </c>
      <c r="C356" s="158" t="s">
        <v>924</v>
      </c>
      <c r="D356" s="158" t="s">
        <v>5</v>
      </c>
      <c r="E356" s="158" t="s">
        <v>659</v>
      </c>
      <c r="F356" s="209">
        <v>1</v>
      </c>
      <c r="G356" s="158" t="s">
        <v>4</v>
      </c>
      <c r="H356" s="159">
        <v>1</v>
      </c>
      <c r="I356" s="158" t="s">
        <v>539</v>
      </c>
      <c r="J356" s="213">
        <v>26.65</v>
      </c>
      <c r="K356" s="213">
        <v>26.65</v>
      </c>
      <c r="L356" s="213">
        <v>26.65</v>
      </c>
    </row>
    <row r="357" spans="1:12" x14ac:dyDescent="0.25">
      <c r="A357" s="158" t="s">
        <v>599</v>
      </c>
      <c r="B357" s="158" t="s">
        <v>599</v>
      </c>
      <c r="C357" s="158" t="s">
        <v>1031</v>
      </c>
      <c r="D357" s="158" t="s">
        <v>5</v>
      </c>
      <c r="E357" s="158" t="s">
        <v>659</v>
      </c>
      <c r="F357" s="209">
        <v>1</v>
      </c>
      <c r="G357" s="158" t="s">
        <v>4</v>
      </c>
      <c r="H357" s="159">
        <v>0.49980000000000002</v>
      </c>
      <c r="I357" s="158" t="s">
        <v>674</v>
      </c>
      <c r="J357" s="213">
        <v>18</v>
      </c>
      <c r="K357" s="213">
        <v>18</v>
      </c>
      <c r="L357" s="213">
        <v>8.9960000000000004</v>
      </c>
    </row>
    <row r="358" spans="1:12" x14ac:dyDescent="0.25">
      <c r="A358" s="158" t="s">
        <v>599</v>
      </c>
      <c r="B358" s="158" t="s">
        <v>599</v>
      </c>
      <c r="C358" s="158" t="s">
        <v>925</v>
      </c>
      <c r="D358" s="158" t="s">
        <v>5</v>
      </c>
      <c r="E358" s="158" t="s">
        <v>659</v>
      </c>
      <c r="F358" s="209">
        <v>0.5</v>
      </c>
      <c r="G358" s="158" t="s">
        <v>7</v>
      </c>
      <c r="H358" s="159">
        <v>0.5</v>
      </c>
      <c r="I358" s="158" t="s">
        <v>539</v>
      </c>
      <c r="J358" s="213">
        <v>8</v>
      </c>
      <c r="K358" s="213">
        <v>4</v>
      </c>
      <c r="L358" s="213">
        <v>4</v>
      </c>
    </row>
    <row r="359" spans="1:12" x14ac:dyDescent="0.25">
      <c r="A359" s="158" t="s">
        <v>599</v>
      </c>
      <c r="B359" s="158" t="s">
        <v>599</v>
      </c>
      <c r="C359" s="158" t="s">
        <v>560</v>
      </c>
      <c r="D359" s="158" t="s">
        <v>732</v>
      </c>
      <c r="E359" s="158" t="s">
        <v>659</v>
      </c>
      <c r="F359" s="209">
        <v>0.29436000000000001</v>
      </c>
      <c r="G359" s="158" t="s">
        <v>7</v>
      </c>
      <c r="H359" s="159">
        <v>0.29436000000000001</v>
      </c>
      <c r="I359" s="158" t="s">
        <v>539</v>
      </c>
      <c r="J359" s="213">
        <v>7.1</v>
      </c>
      <c r="K359" s="213">
        <v>2.09</v>
      </c>
      <c r="L359" s="213">
        <v>2.09</v>
      </c>
    </row>
    <row r="360" spans="1:12" x14ac:dyDescent="0.25">
      <c r="A360" s="158" t="s">
        <v>599</v>
      </c>
      <c r="B360" s="158" t="s">
        <v>599</v>
      </c>
      <c r="C360" s="158" t="s">
        <v>394</v>
      </c>
      <c r="D360" s="158" t="s">
        <v>1081</v>
      </c>
      <c r="E360" s="158" t="s">
        <v>658</v>
      </c>
      <c r="F360" s="209">
        <v>1</v>
      </c>
      <c r="G360" s="158" t="s">
        <v>4</v>
      </c>
      <c r="H360" s="159">
        <v>0.99700999999999995</v>
      </c>
      <c r="I360" s="158" t="s">
        <v>539</v>
      </c>
      <c r="J360" s="213">
        <v>122</v>
      </c>
      <c r="K360" s="213">
        <v>122</v>
      </c>
      <c r="L360" s="213">
        <v>121.63500000000001</v>
      </c>
    </row>
    <row r="361" spans="1:12" x14ac:dyDescent="0.25">
      <c r="A361" s="158" t="s">
        <v>599</v>
      </c>
      <c r="B361" s="158" t="s">
        <v>599</v>
      </c>
      <c r="C361" s="158" t="s">
        <v>926</v>
      </c>
      <c r="D361" s="158" t="s">
        <v>5</v>
      </c>
      <c r="E361" s="158" t="s">
        <v>659</v>
      </c>
      <c r="F361" s="209">
        <v>1</v>
      </c>
      <c r="G361" s="158" t="s">
        <v>4</v>
      </c>
      <c r="H361" s="159">
        <v>1</v>
      </c>
      <c r="I361" s="158" t="s">
        <v>539</v>
      </c>
      <c r="J361" s="213">
        <v>10.25</v>
      </c>
      <c r="K361" s="213">
        <v>10.25</v>
      </c>
      <c r="L361" s="213">
        <v>10.25</v>
      </c>
    </row>
    <row r="362" spans="1:12" x14ac:dyDescent="0.25">
      <c r="A362" s="158" t="s">
        <v>599</v>
      </c>
      <c r="B362" s="158" t="s">
        <v>599</v>
      </c>
      <c r="C362" s="158" t="s">
        <v>927</v>
      </c>
      <c r="D362" s="158" t="s">
        <v>5</v>
      </c>
      <c r="E362" s="158" t="s">
        <v>659</v>
      </c>
      <c r="F362" s="209">
        <v>0.5</v>
      </c>
      <c r="G362" s="158" t="s">
        <v>7</v>
      </c>
      <c r="H362" s="159">
        <v>0.5</v>
      </c>
      <c r="I362" s="158" t="s">
        <v>539</v>
      </c>
      <c r="J362" s="213">
        <v>12</v>
      </c>
      <c r="K362" s="213">
        <v>6</v>
      </c>
      <c r="L362" s="213">
        <v>6</v>
      </c>
    </row>
    <row r="363" spans="1:12" x14ac:dyDescent="0.25">
      <c r="A363" s="158" t="s">
        <v>599</v>
      </c>
      <c r="B363" s="158" t="s">
        <v>599</v>
      </c>
      <c r="C363" s="158" t="s">
        <v>395</v>
      </c>
      <c r="D363" s="158" t="s">
        <v>1081</v>
      </c>
      <c r="E363" s="158" t="s">
        <v>658</v>
      </c>
      <c r="F363" s="209">
        <v>1</v>
      </c>
      <c r="G363" s="158" t="s">
        <v>4</v>
      </c>
      <c r="H363" s="159">
        <v>0.49976999999999999</v>
      </c>
      <c r="I363" s="158" t="s">
        <v>539</v>
      </c>
      <c r="J363" s="213">
        <v>120</v>
      </c>
      <c r="K363" s="213">
        <v>120</v>
      </c>
      <c r="L363" s="213">
        <v>59.972000000000001</v>
      </c>
    </row>
    <row r="364" spans="1:12" x14ac:dyDescent="0.25">
      <c r="A364" s="158" t="s">
        <v>599</v>
      </c>
      <c r="B364" s="158" t="s">
        <v>599</v>
      </c>
      <c r="C364" s="158" t="s">
        <v>397</v>
      </c>
      <c r="D364" s="158" t="s">
        <v>1081</v>
      </c>
      <c r="E364" s="158" t="s">
        <v>659</v>
      </c>
      <c r="F364" s="209">
        <v>1</v>
      </c>
      <c r="G364" s="158" t="s">
        <v>4</v>
      </c>
      <c r="H364" s="159">
        <v>0.49976999999999999</v>
      </c>
      <c r="I364" s="158" t="s">
        <v>539</v>
      </c>
      <c r="J364" s="213">
        <v>0.39</v>
      </c>
      <c r="K364" s="213">
        <v>0.39</v>
      </c>
      <c r="L364" s="213">
        <v>0.19500000000000001</v>
      </c>
    </row>
    <row r="365" spans="1:12" x14ac:dyDescent="0.25">
      <c r="A365" s="158" t="s">
        <v>599</v>
      </c>
      <c r="B365" s="158" t="s">
        <v>599</v>
      </c>
      <c r="C365" s="158" t="s">
        <v>397</v>
      </c>
      <c r="D365" s="158" t="s">
        <v>1081</v>
      </c>
      <c r="E365" s="158" t="s">
        <v>659</v>
      </c>
      <c r="F365" s="209">
        <v>1</v>
      </c>
      <c r="G365" s="158" t="s">
        <v>4</v>
      </c>
      <c r="H365" s="159">
        <v>0.99700999999999995</v>
      </c>
      <c r="I365" s="158" t="s">
        <v>539</v>
      </c>
      <c r="J365" s="213">
        <v>1</v>
      </c>
      <c r="K365" s="213">
        <v>1</v>
      </c>
      <c r="L365" s="213">
        <v>0.997</v>
      </c>
    </row>
    <row r="366" spans="1:12" x14ac:dyDescent="0.25">
      <c r="A366" s="158" t="s">
        <v>599</v>
      </c>
      <c r="B366" s="158" t="s">
        <v>599</v>
      </c>
      <c r="C366" s="158" t="s">
        <v>583</v>
      </c>
      <c r="D366" s="158" t="s">
        <v>732</v>
      </c>
      <c r="E366" s="158" t="s">
        <v>659</v>
      </c>
      <c r="F366" s="209">
        <v>0.17493</v>
      </c>
      <c r="G366" s="158" t="s">
        <v>7</v>
      </c>
      <c r="H366" s="159">
        <v>0.17493</v>
      </c>
      <c r="I366" s="158" t="s">
        <v>539</v>
      </c>
      <c r="J366" s="213">
        <v>2.4300000000000002</v>
      </c>
      <c r="K366" s="213">
        <v>0.42499999999999999</v>
      </c>
      <c r="L366" s="213">
        <v>0.42499999999999999</v>
      </c>
    </row>
    <row r="367" spans="1:12" x14ac:dyDescent="0.25">
      <c r="A367" s="158" t="s">
        <v>599</v>
      </c>
      <c r="B367" s="158" t="s">
        <v>599</v>
      </c>
      <c r="C367" s="158" t="s">
        <v>398</v>
      </c>
      <c r="D367" s="158" t="s">
        <v>1081</v>
      </c>
      <c r="E367" s="158" t="s">
        <v>659</v>
      </c>
      <c r="F367" s="209">
        <v>1</v>
      </c>
      <c r="G367" s="158" t="s">
        <v>4</v>
      </c>
      <c r="H367" s="159">
        <v>0.99700999999999995</v>
      </c>
      <c r="I367" s="158" t="s">
        <v>539</v>
      </c>
      <c r="J367" s="213">
        <v>0.375</v>
      </c>
      <c r="K367" s="213">
        <v>0.375</v>
      </c>
      <c r="L367" s="213">
        <v>0.374</v>
      </c>
    </row>
    <row r="368" spans="1:12" x14ac:dyDescent="0.25">
      <c r="A368" s="158" t="s">
        <v>599</v>
      </c>
      <c r="B368" s="158" t="s">
        <v>599</v>
      </c>
      <c r="C368" s="158" t="s">
        <v>398</v>
      </c>
      <c r="D368" s="158" t="s">
        <v>1081</v>
      </c>
      <c r="E368" s="158" t="s">
        <v>659</v>
      </c>
      <c r="F368" s="209">
        <v>1</v>
      </c>
      <c r="G368" s="158" t="s">
        <v>4</v>
      </c>
      <c r="H368" s="159">
        <v>0.99700999999999995</v>
      </c>
      <c r="I368" s="158" t="s">
        <v>539</v>
      </c>
      <c r="J368" s="213">
        <v>1.3</v>
      </c>
      <c r="K368" s="213">
        <v>1.3</v>
      </c>
      <c r="L368" s="213">
        <v>1.296</v>
      </c>
    </row>
    <row r="369" spans="1:12" x14ac:dyDescent="0.25">
      <c r="A369" s="158" t="s">
        <v>599</v>
      </c>
      <c r="B369" s="158" t="s">
        <v>599</v>
      </c>
      <c r="C369" s="158" t="s">
        <v>1032</v>
      </c>
      <c r="D369" s="158" t="s">
        <v>732</v>
      </c>
      <c r="E369" s="158" t="s">
        <v>659</v>
      </c>
      <c r="F369" s="209">
        <v>1</v>
      </c>
      <c r="G369" s="158" t="s">
        <v>4</v>
      </c>
      <c r="H369" s="159">
        <v>0.58989999999999998</v>
      </c>
      <c r="I369" s="158" t="s">
        <v>674</v>
      </c>
      <c r="J369" s="213">
        <v>12</v>
      </c>
      <c r="K369" s="213">
        <v>12</v>
      </c>
      <c r="L369" s="213">
        <v>7.0789999999999997</v>
      </c>
    </row>
    <row r="370" spans="1:12" x14ac:dyDescent="0.25">
      <c r="A370" s="158" t="s">
        <v>599</v>
      </c>
      <c r="B370" s="158" t="s">
        <v>599</v>
      </c>
      <c r="C370" s="158" t="s">
        <v>681</v>
      </c>
      <c r="D370" s="158" t="s">
        <v>732</v>
      </c>
      <c r="E370" s="158" t="s">
        <v>659</v>
      </c>
      <c r="F370" s="209">
        <v>1</v>
      </c>
      <c r="G370" s="158" t="s">
        <v>4</v>
      </c>
      <c r="H370" s="159">
        <v>0.49980000000000002</v>
      </c>
      <c r="I370" s="158" t="s">
        <v>539</v>
      </c>
      <c r="J370" s="213">
        <v>3</v>
      </c>
      <c r="K370" s="213">
        <v>3</v>
      </c>
      <c r="L370" s="213">
        <v>1.4990000000000001</v>
      </c>
    </row>
    <row r="371" spans="1:12" x14ac:dyDescent="0.25">
      <c r="A371" s="158" t="s">
        <v>599</v>
      </c>
      <c r="B371" s="158" t="s">
        <v>599</v>
      </c>
      <c r="C371" s="158" t="s">
        <v>928</v>
      </c>
      <c r="D371" s="158" t="s">
        <v>5</v>
      </c>
      <c r="E371" s="158" t="s">
        <v>659</v>
      </c>
      <c r="F371" s="209">
        <v>0.5</v>
      </c>
      <c r="G371" s="158" t="s">
        <v>7</v>
      </c>
      <c r="H371" s="159">
        <v>0.5</v>
      </c>
      <c r="I371" s="158" t="s">
        <v>539</v>
      </c>
      <c r="J371" s="213">
        <v>5.6</v>
      </c>
      <c r="K371" s="213">
        <v>2.8</v>
      </c>
      <c r="L371" s="213">
        <v>2.8</v>
      </c>
    </row>
    <row r="372" spans="1:12" x14ac:dyDescent="0.25">
      <c r="A372" s="158" t="s">
        <v>599</v>
      </c>
      <c r="B372" s="158" t="s">
        <v>599</v>
      </c>
      <c r="C372" s="158" t="s">
        <v>1033</v>
      </c>
      <c r="D372" s="158" t="s">
        <v>5</v>
      </c>
      <c r="E372" s="158" t="s">
        <v>659</v>
      </c>
      <c r="F372" s="209">
        <v>1</v>
      </c>
      <c r="G372" s="158" t="s">
        <v>4</v>
      </c>
      <c r="H372" s="159">
        <v>0.49980000000000002</v>
      </c>
      <c r="I372" s="158" t="s">
        <v>674</v>
      </c>
      <c r="J372" s="213">
        <v>9.1999999999999993</v>
      </c>
      <c r="K372" s="213">
        <v>9.1999999999999993</v>
      </c>
      <c r="L372" s="213">
        <v>4.5979999999999999</v>
      </c>
    </row>
    <row r="373" spans="1:12" x14ac:dyDescent="0.25">
      <c r="A373" s="158" t="s">
        <v>599</v>
      </c>
      <c r="B373" s="158" t="s">
        <v>599</v>
      </c>
      <c r="C373" s="158" t="s">
        <v>604</v>
      </c>
      <c r="D373" s="158" t="s">
        <v>732</v>
      </c>
      <c r="E373" s="158" t="s">
        <v>659</v>
      </c>
      <c r="F373" s="209">
        <v>1</v>
      </c>
      <c r="G373" s="158" t="s">
        <v>4</v>
      </c>
      <c r="H373" s="159">
        <v>0.49980000000000002</v>
      </c>
      <c r="I373" s="158" t="s">
        <v>539</v>
      </c>
      <c r="J373" s="213">
        <v>4.2</v>
      </c>
      <c r="K373" s="213">
        <v>4.2</v>
      </c>
      <c r="L373" s="213">
        <v>2.0990000000000002</v>
      </c>
    </row>
    <row r="374" spans="1:12" x14ac:dyDescent="0.25">
      <c r="A374" s="158" t="s">
        <v>599</v>
      </c>
      <c r="B374" s="158" t="s">
        <v>599</v>
      </c>
      <c r="C374" s="158" t="s">
        <v>392</v>
      </c>
      <c r="D374" s="158" t="s">
        <v>1081</v>
      </c>
      <c r="E374" s="158" t="s">
        <v>658</v>
      </c>
      <c r="F374" s="209">
        <v>1</v>
      </c>
      <c r="G374" s="158" t="s">
        <v>4</v>
      </c>
      <c r="H374" s="159">
        <v>0.49976999999999999</v>
      </c>
      <c r="I374" s="158" t="s">
        <v>539</v>
      </c>
      <c r="J374" s="213">
        <v>1.3</v>
      </c>
      <c r="K374" s="213">
        <v>1.3</v>
      </c>
      <c r="L374" s="213">
        <v>0.65</v>
      </c>
    </row>
    <row r="375" spans="1:12" x14ac:dyDescent="0.25">
      <c r="A375" s="158" t="s">
        <v>599</v>
      </c>
      <c r="B375" s="158" t="s">
        <v>599</v>
      </c>
      <c r="C375" s="158" t="s">
        <v>392</v>
      </c>
      <c r="D375" s="158" t="s">
        <v>1081</v>
      </c>
      <c r="E375" s="158" t="s">
        <v>658</v>
      </c>
      <c r="F375" s="209">
        <v>1</v>
      </c>
      <c r="G375" s="158" t="s">
        <v>4</v>
      </c>
      <c r="H375" s="159">
        <v>0.49976999999999999</v>
      </c>
      <c r="I375" s="158" t="s">
        <v>539</v>
      </c>
      <c r="J375" s="213">
        <v>45</v>
      </c>
      <c r="K375" s="213">
        <v>45</v>
      </c>
      <c r="L375" s="213">
        <v>22.49</v>
      </c>
    </row>
    <row r="376" spans="1:12" x14ac:dyDescent="0.25">
      <c r="A376" s="158" t="s">
        <v>599</v>
      </c>
      <c r="B376" s="158" t="s">
        <v>599</v>
      </c>
      <c r="C376" s="158" t="s">
        <v>396</v>
      </c>
      <c r="D376" s="158" t="s">
        <v>1081</v>
      </c>
      <c r="E376" s="158" t="s">
        <v>658</v>
      </c>
      <c r="F376" s="209">
        <v>1</v>
      </c>
      <c r="G376" s="158" t="s">
        <v>4</v>
      </c>
      <c r="H376" s="159">
        <v>0.49976999999999999</v>
      </c>
      <c r="I376" s="158" t="s">
        <v>539</v>
      </c>
      <c r="J376" s="213">
        <v>45</v>
      </c>
      <c r="K376" s="213">
        <v>45</v>
      </c>
      <c r="L376" s="213">
        <v>22.49</v>
      </c>
    </row>
    <row r="377" spans="1:12" x14ac:dyDescent="0.25">
      <c r="A377" s="158" t="s">
        <v>599</v>
      </c>
      <c r="B377" s="158" t="s">
        <v>599</v>
      </c>
      <c r="C377" s="158" t="s">
        <v>682</v>
      </c>
      <c r="D377" s="158" t="s">
        <v>732</v>
      </c>
      <c r="E377" s="158" t="s">
        <v>659</v>
      </c>
      <c r="F377" s="209">
        <v>1</v>
      </c>
      <c r="G377" s="158" t="s">
        <v>4</v>
      </c>
      <c r="H377" s="159">
        <v>0.58989999999999998</v>
      </c>
      <c r="I377" s="158" t="s">
        <v>539</v>
      </c>
      <c r="J377" s="213">
        <v>7</v>
      </c>
      <c r="K377" s="213">
        <v>7</v>
      </c>
      <c r="L377" s="213">
        <v>4.1289999999999996</v>
      </c>
    </row>
    <row r="378" spans="1:12" x14ac:dyDescent="0.25">
      <c r="A378" s="158" t="s">
        <v>599</v>
      </c>
      <c r="B378" s="158" t="s">
        <v>599</v>
      </c>
      <c r="C378" s="158" t="s">
        <v>929</v>
      </c>
      <c r="D378" s="158" t="s">
        <v>5</v>
      </c>
      <c r="E378" s="158" t="s">
        <v>659</v>
      </c>
      <c r="F378" s="209">
        <v>0.5</v>
      </c>
      <c r="G378" s="158" t="s">
        <v>7</v>
      </c>
      <c r="H378" s="159">
        <v>0.5</v>
      </c>
      <c r="I378" s="158" t="s">
        <v>539</v>
      </c>
      <c r="J378" s="213">
        <v>20.5</v>
      </c>
      <c r="K378" s="213">
        <v>10.25</v>
      </c>
      <c r="L378" s="213">
        <v>10.25</v>
      </c>
    </row>
    <row r="379" spans="1:12" x14ac:dyDescent="0.25">
      <c r="A379" s="158" t="s">
        <v>599</v>
      </c>
      <c r="B379" s="158" t="s">
        <v>599</v>
      </c>
      <c r="C379" s="158" t="s">
        <v>930</v>
      </c>
      <c r="D379" s="158" t="s">
        <v>5</v>
      </c>
      <c r="E379" s="158" t="s">
        <v>659</v>
      </c>
      <c r="F379" s="209">
        <v>1</v>
      </c>
      <c r="G379" s="158" t="s">
        <v>4</v>
      </c>
      <c r="H379" s="159">
        <v>0.49980000000000002</v>
      </c>
      <c r="I379" s="158" t="s">
        <v>539</v>
      </c>
      <c r="J379" s="213">
        <v>6.9</v>
      </c>
      <c r="K379" s="213">
        <v>6.9</v>
      </c>
      <c r="L379" s="213">
        <v>3.4489999999999998</v>
      </c>
    </row>
    <row r="380" spans="1:12" x14ac:dyDescent="0.25">
      <c r="A380" s="158" t="s">
        <v>599</v>
      </c>
      <c r="B380" s="158" t="s">
        <v>599</v>
      </c>
      <c r="C380" s="158" t="s">
        <v>393</v>
      </c>
      <c r="D380" s="158" t="s">
        <v>1081</v>
      </c>
      <c r="E380" s="158" t="s">
        <v>658</v>
      </c>
      <c r="F380" s="209">
        <v>1</v>
      </c>
      <c r="G380" s="158" t="s">
        <v>4</v>
      </c>
      <c r="H380" s="159">
        <v>0.99700999999999995</v>
      </c>
      <c r="I380" s="158" t="s">
        <v>539</v>
      </c>
      <c r="J380" s="213">
        <v>50.5</v>
      </c>
      <c r="K380" s="213">
        <v>50.5</v>
      </c>
      <c r="L380" s="213">
        <v>50.348999999999997</v>
      </c>
    </row>
    <row r="381" spans="1:12" x14ac:dyDescent="0.25">
      <c r="A381" s="158" t="s">
        <v>599</v>
      </c>
      <c r="B381" s="158" t="s">
        <v>599</v>
      </c>
      <c r="C381" s="158" t="s">
        <v>393</v>
      </c>
      <c r="D381" s="158" t="s">
        <v>1081</v>
      </c>
      <c r="E381" s="158" t="s">
        <v>659</v>
      </c>
      <c r="F381" s="209">
        <v>1</v>
      </c>
      <c r="G381" s="158" t="s">
        <v>4</v>
      </c>
      <c r="H381" s="159">
        <v>0.99700999999999995</v>
      </c>
      <c r="I381" s="158" t="s">
        <v>539</v>
      </c>
      <c r="J381" s="213">
        <v>1.05</v>
      </c>
      <c r="K381" s="213">
        <v>1.05</v>
      </c>
      <c r="L381" s="213">
        <v>1.0469999999999999</v>
      </c>
    </row>
    <row r="382" spans="1:12" x14ac:dyDescent="0.25">
      <c r="A382" s="158" t="s">
        <v>599</v>
      </c>
      <c r="B382" s="158" t="s">
        <v>599</v>
      </c>
      <c r="C382" s="158" t="s">
        <v>1034</v>
      </c>
      <c r="D382" s="158" t="s">
        <v>5</v>
      </c>
      <c r="E382" s="158" t="s">
        <v>659</v>
      </c>
      <c r="F382" s="209">
        <v>1</v>
      </c>
      <c r="G382" s="158" t="s">
        <v>4</v>
      </c>
      <c r="H382" s="159">
        <v>0.49980000000000002</v>
      </c>
      <c r="I382" s="158" t="s">
        <v>674</v>
      </c>
      <c r="J382" s="213">
        <v>11.5</v>
      </c>
      <c r="K382" s="213">
        <v>11.5</v>
      </c>
      <c r="L382" s="213">
        <v>5.7480000000000002</v>
      </c>
    </row>
    <row r="383" spans="1:12" x14ac:dyDescent="0.25">
      <c r="A383" s="158" t="s">
        <v>599</v>
      </c>
      <c r="B383" s="158" t="s">
        <v>599</v>
      </c>
      <c r="C383" s="158" t="s">
        <v>931</v>
      </c>
      <c r="D383" s="158" t="s">
        <v>5</v>
      </c>
      <c r="E383" s="158" t="s">
        <v>659</v>
      </c>
      <c r="F383" s="209">
        <v>1</v>
      </c>
      <c r="G383" s="158" t="s">
        <v>4</v>
      </c>
      <c r="H383" s="159">
        <v>0.49980000000000002</v>
      </c>
      <c r="I383" s="158" t="s">
        <v>539</v>
      </c>
      <c r="J383" s="213">
        <v>16</v>
      </c>
      <c r="K383" s="213">
        <v>16</v>
      </c>
      <c r="L383" s="213">
        <v>7.9969999999999999</v>
      </c>
    </row>
    <row r="384" spans="1:12" x14ac:dyDescent="0.25">
      <c r="A384" s="158" t="s">
        <v>599</v>
      </c>
      <c r="B384" s="158" t="s">
        <v>599</v>
      </c>
      <c r="C384" s="158" t="s">
        <v>932</v>
      </c>
      <c r="D384" s="158" t="s">
        <v>5</v>
      </c>
      <c r="E384" s="158" t="s">
        <v>659</v>
      </c>
      <c r="F384" s="209">
        <v>1</v>
      </c>
      <c r="G384" s="158" t="s">
        <v>4</v>
      </c>
      <c r="H384" s="159">
        <v>0.49980000000000002</v>
      </c>
      <c r="I384" s="158" t="s">
        <v>539</v>
      </c>
      <c r="J384" s="213">
        <v>9.1999999999999993</v>
      </c>
      <c r="K384" s="213">
        <v>9.1999999999999993</v>
      </c>
      <c r="L384" s="213">
        <v>4.5979999999999999</v>
      </c>
    </row>
    <row r="385" spans="1:12" x14ac:dyDescent="0.25">
      <c r="A385" s="158" t="s">
        <v>599</v>
      </c>
      <c r="B385" s="158" t="s">
        <v>599</v>
      </c>
      <c r="C385" s="158" t="s">
        <v>933</v>
      </c>
      <c r="D385" s="158" t="s">
        <v>5</v>
      </c>
      <c r="E385" s="158" t="s">
        <v>659</v>
      </c>
      <c r="F385" s="209">
        <v>1</v>
      </c>
      <c r="G385" s="158" t="s">
        <v>4</v>
      </c>
      <c r="H385" s="159">
        <v>0.58989999999999998</v>
      </c>
      <c r="I385" s="158" t="s">
        <v>539</v>
      </c>
      <c r="J385" s="213">
        <v>8.35</v>
      </c>
      <c r="K385" s="213">
        <v>8.35</v>
      </c>
      <c r="L385" s="213">
        <v>4.9260000000000002</v>
      </c>
    </row>
    <row r="386" spans="1:12" x14ac:dyDescent="0.25">
      <c r="A386" s="158" t="s">
        <v>599</v>
      </c>
      <c r="B386" s="158" t="s">
        <v>599</v>
      </c>
      <c r="C386" s="158" t="s">
        <v>399</v>
      </c>
      <c r="D386" s="158" t="s">
        <v>1081</v>
      </c>
      <c r="E386" s="158" t="s">
        <v>659</v>
      </c>
      <c r="F386" s="209">
        <v>1</v>
      </c>
      <c r="G386" s="158" t="s">
        <v>4</v>
      </c>
      <c r="H386" s="159">
        <v>0.99700999999999995</v>
      </c>
      <c r="I386" s="158" t="s">
        <v>539</v>
      </c>
      <c r="J386" s="213">
        <v>7.2</v>
      </c>
      <c r="K386" s="213">
        <v>7.2</v>
      </c>
      <c r="L386" s="213">
        <v>7.1779999999999999</v>
      </c>
    </row>
    <row r="387" spans="1:12" x14ac:dyDescent="0.25">
      <c r="A387" s="158" t="s">
        <v>599</v>
      </c>
      <c r="B387" s="158" t="s">
        <v>599</v>
      </c>
      <c r="C387" s="158" t="s">
        <v>400</v>
      </c>
      <c r="D387" s="158" t="s">
        <v>1081</v>
      </c>
      <c r="E387" s="158" t="s">
        <v>659</v>
      </c>
      <c r="F387" s="209">
        <v>1</v>
      </c>
      <c r="G387" s="158" t="s">
        <v>4</v>
      </c>
      <c r="H387" s="159">
        <v>0.99700999999999995</v>
      </c>
      <c r="I387" s="158" t="s">
        <v>539</v>
      </c>
      <c r="J387" s="213">
        <v>9.8000000000000007</v>
      </c>
      <c r="K387" s="213">
        <v>9.8000000000000007</v>
      </c>
      <c r="L387" s="213">
        <v>9.7710000000000008</v>
      </c>
    </row>
    <row r="388" spans="1:12" x14ac:dyDescent="0.25">
      <c r="A388" s="158" t="s">
        <v>599</v>
      </c>
      <c r="B388" s="158" t="s">
        <v>599</v>
      </c>
      <c r="C388" s="158" t="s">
        <v>401</v>
      </c>
      <c r="D388" s="158" t="s">
        <v>1081</v>
      </c>
      <c r="E388" s="158" t="s">
        <v>658</v>
      </c>
      <c r="F388" s="209">
        <v>1</v>
      </c>
      <c r="G388" s="158" t="s">
        <v>4</v>
      </c>
      <c r="H388" s="159">
        <v>0.99700999999999995</v>
      </c>
      <c r="I388" s="158" t="s">
        <v>539</v>
      </c>
      <c r="J388" s="213">
        <v>20.399999999999999</v>
      </c>
      <c r="K388" s="213">
        <v>20.399999999999999</v>
      </c>
      <c r="L388" s="213">
        <v>20.338999999999999</v>
      </c>
    </row>
    <row r="389" spans="1:12" x14ac:dyDescent="0.25">
      <c r="A389" s="158" t="s">
        <v>599</v>
      </c>
      <c r="B389" s="158" t="s">
        <v>599</v>
      </c>
      <c r="C389" s="158" t="s">
        <v>401</v>
      </c>
      <c r="D389" s="158" t="s">
        <v>1081</v>
      </c>
      <c r="E389" s="158" t="s">
        <v>658</v>
      </c>
      <c r="F389" s="209">
        <v>1</v>
      </c>
      <c r="G389" s="158" t="s">
        <v>4</v>
      </c>
      <c r="H389" s="159">
        <v>0.99700999999999995</v>
      </c>
      <c r="I389" s="158" t="s">
        <v>539</v>
      </c>
      <c r="J389" s="213">
        <v>4</v>
      </c>
      <c r="K389" s="213">
        <v>4</v>
      </c>
      <c r="L389" s="213">
        <v>3.988</v>
      </c>
    </row>
    <row r="390" spans="1:12" x14ac:dyDescent="0.25">
      <c r="A390" s="158" t="s">
        <v>599</v>
      </c>
      <c r="B390" s="158" t="s">
        <v>599</v>
      </c>
      <c r="C390" s="158" t="s">
        <v>402</v>
      </c>
      <c r="D390" s="158" t="s">
        <v>1081</v>
      </c>
      <c r="E390" s="158" t="s">
        <v>658</v>
      </c>
      <c r="F390" s="209">
        <v>1</v>
      </c>
      <c r="G390" s="158" t="s">
        <v>4</v>
      </c>
      <c r="H390" s="159">
        <v>0.49976999999999999</v>
      </c>
      <c r="I390" s="158" t="s">
        <v>539</v>
      </c>
      <c r="J390" s="213">
        <v>210</v>
      </c>
      <c r="K390" s="213">
        <v>210</v>
      </c>
      <c r="L390" s="213">
        <v>104.952</v>
      </c>
    </row>
    <row r="391" spans="1:12" x14ac:dyDescent="0.25">
      <c r="A391" s="158" t="s">
        <v>599</v>
      </c>
      <c r="B391" s="158" t="s">
        <v>599</v>
      </c>
      <c r="C391" s="158" t="s">
        <v>605</v>
      </c>
      <c r="D391" s="158" t="s">
        <v>732</v>
      </c>
      <c r="E391" s="158" t="s">
        <v>659</v>
      </c>
      <c r="F391" s="209">
        <v>1</v>
      </c>
      <c r="G391" s="158" t="s">
        <v>4</v>
      </c>
      <c r="H391" s="159">
        <v>0.49980000000000002</v>
      </c>
      <c r="I391" s="158" t="s">
        <v>539</v>
      </c>
      <c r="J391" s="213">
        <v>1.2</v>
      </c>
      <c r="K391" s="213">
        <v>1.2</v>
      </c>
      <c r="L391" s="213">
        <v>0.6</v>
      </c>
    </row>
    <row r="392" spans="1:12" x14ac:dyDescent="0.25">
      <c r="A392" s="158" t="s">
        <v>599</v>
      </c>
      <c r="B392" s="158" t="s">
        <v>599</v>
      </c>
      <c r="C392" s="158" t="s">
        <v>934</v>
      </c>
      <c r="D392" s="158" t="s">
        <v>5</v>
      </c>
      <c r="E392" s="158" t="s">
        <v>659</v>
      </c>
      <c r="F392" s="209">
        <v>0.5</v>
      </c>
      <c r="G392" s="158" t="s">
        <v>7</v>
      </c>
      <c r="H392" s="159">
        <v>0.5</v>
      </c>
      <c r="I392" s="158" t="s">
        <v>539</v>
      </c>
      <c r="J392" s="213">
        <v>12</v>
      </c>
      <c r="K392" s="213">
        <v>6</v>
      </c>
      <c r="L392" s="213">
        <v>6</v>
      </c>
    </row>
    <row r="393" spans="1:12" x14ac:dyDescent="0.25">
      <c r="A393" s="158" t="s">
        <v>599</v>
      </c>
      <c r="B393" s="158" t="s">
        <v>599</v>
      </c>
      <c r="C393" s="158" t="s">
        <v>403</v>
      </c>
      <c r="D393" s="158" t="s">
        <v>1081</v>
      </c>
      <c r="E393" s="158" t="s">
        <v>658</v>
      </c>
      <c r="F393" s="209">
        <v>1</v>
      </c>
      <c r="G393" s="158" t="s">
        <v>4</v>
      </c>
      <c r="H393" s="159">
        <v>0.49976999999999999</v>
      </c>
      <c r="I393" s="158" t="s">
        <v>539</v>
      </c>
      <c r="J393" s="213">
        <v>72</v>
      </c>
      <c r="K393" s="213">
        <v>72</v>
      </c>
      <c r="L393" s="213">
        <v>35.982999999999997</v>
      </c>
    </row>
    <row r="394" spans="1:12" x14ac:dyDescent="0.25">
      <c r="A394" s="158" t="s">
        <v>599</v>
      </c>
      <c r="B394" s="158" t="s">
        <v>599</v>
      </c>
      <c r="C394" s="158" t="s">
        <v>1035</v>
      </c>
      <c r="D394" s="158" t="s">
        <v>5</v>
      </c>
      <c r="E394" s="158" t="s">
        <v>659</v>
      </c>
      <c r="F394" s="209">
        <v>1</v>
      </c>
      <c r="G394" s="158" t="s">
        <v>4</v>
      </c>
      <c r="H394" s="159">
        <v>0.49980000000000002</v>
      </c>
      <c r="I394" s="158" t="s">
        <v>539</v>
      </c>
      <c r="J394" s="213">
        <v>11.5</v>
      </c>
      <c r="K394" s="213">
        <v>11.5</v>
      </c>
      <c r="L394" s="213">
        <v>5.7480000000000002</v>
      </c>
    </row>
    <row r="395" spans="1:12" x14ac:dyDescent="0.25">
      <c r="A395" s="158" t="s">
        <v>599</v>
      </c>
      <c r="B395" s="158" t="s">
        <v>599</v>
      </c>
      <c r="C395" s="158" t="s">
        <v>584</v>
      </c>
      <c r="D395" s="158" t="s">
        <v>732</v>
      </c>
      <c r="E395" s="158" t="s">
        <v>659</v>
      </c>
      <c r="F395" s="209">
        <v>0.17493</v>
      </c>
      <c r="G395" s="158" t="s">
        <v>7</v>
      </c>
      <c r="H395" s="159">
        <v>0.17493</v>
      </c>
      <c r="I395" s="158" t="s">
        <v>539</v>
      </c>
      <c r="J395" s="213">
        <v>2.88</v>
      </c>
      <c r="K395" s="213">
        <v>0.504</v>
      </c>
      <c r="L395" s="213">
        <v>0.504</v>
      </c>
    </row>
    <row r="396" spans="1:12" x14ac:dyDescent="0.25">
      <c r="A396" s="158" t="s">
        <v>599</v>
      </c>
      <c r="B396" s="158" t="s">
        <v>599</v>
      </c>
      <c r="C396" s="158" t="s">
        <v>1036</v>
      </c>
      <c r="D396" s="158" t="s">
        <v>5</v>
      </c>
      <c r="E396" s="158" t="s">
        <v>659</v>
      </c>
      <c r="F396" s="209">
        <v>1</v>
      </c>
      <c r="G396" s="158" t="s">
        <v>4</v>
      </c>
      <c r="H396" s="159">
        <v>0.58989999999999998</v>
      </c>
      <c r="I396" s="158" t="s">
        <v>674</v>
      </c>
      <c r="J396" s="213">
        <v>10</v>
      </c>
      <c r="K396" s="213">
        <v>10</v>
      </c>
      <c r="L396" s="213">
        <v>5.899</v>
      </c>
    </row>
    <row r="397" spans="1:12" x14ac:dyDescent="0.25">
      <c r="A397" s="158" t="s">
        <v>599</v>
      </c>
      <c r="B397" s="158" t="s">
        <v>599</v>
      </c>
      <c r="C397" s="158" t="s">
        <v>1037</v>
      </c>
      <c r="D397" s="158" t="s">
        <v>732</v>
      </c>
      <c r="E397" s="158" t="s">
        <v>659</v>
      </c>
      <c r="F397" s="209">
        <v>1</v>
      </c>
      <c r="G397" s="158" t="s">
        <v>4</v>
      </c>
      <c r="H397" s="159">
        <v>0.58989999999999998</v>
      </c>
      <c r="I397" s="158" t="s">
        <v>539</v>
      </c>
      <c r="J397" s="213">
        <v>13.491</v>
      </c>
      <c r="K397" s="213">
        <v>13.491</v>
      </c>
      <c r="L397" s="213">
        <v>7.9589999999999996</v>
      </c>
    </row>
    <row r="398" spans="1:12" x14ac:dyDescent="0.25">
      <c r="A398" s="158" t="s">
        <v>599</v>
      </c>
      <c r="B398" s="158" t="s">
        <v>599</v>
      </c>
      <c r="C398" s="158" t="s">
        <v>811</v>
      </c>
      <c r="D398" s="158" t="s">
        <v>8</v>
      </c>
      <c r="E398" s="158" t="s">
        <v>213</v>
      </c>
      <c r="F398" s="209">
        <v>1</v>
      </c>
      <c r="G398" s="158" t="s">
        <v>4</v>
      </c>
      <c r="H398" s="159">
        <v>1</v>
      </c>
      <c r="I398" s="158" t="s">
        <v>539</v>
      </c>
      <c r="J398" s="213">
        <v>9.6020000000000003</v>
      </c>
      <c r="K398" s="213">
        <v>9.6020000000000003</v>
      </c>
      <c r="L398" s="213">
        <v>9.6020000000000003</v>
      </c>
    </row>
    <row r="399" spans="1:12" x14ac:dyDescent="0.25">
      <c r="A399" s="158" t="s">
        <v>599</v>
      </c>
      <c r="B399" s="158" t="s">
        <v>599</v>
      </c>
      <c r="C399" s="158" t="s">
        <v>513</v>
      </c>
      <c r="D399" s="158" t="s">
        <v>8</v>
      </c>
      <c r="E399" s="158" t="s">
        <v>213</v>
      </c>
      <c r="F399" s="209">
        <v>1</v>
      </c>
      <c r="G399" s="158" t="s">
        <v>4</v>
      </c>
      <c r="H399" s="159">
        <v>1</v>
      </c>
      <c r="I399" s="158" t="s">
        <v>539</v>
      </c>
      <c r="J399" s="213">
        <v>10.8</v>
      </c>
      <c r="K399" s="213">
        <v>10.8</v>
      </c>
      <c r="L399" s="213">
        <v>10.8</v>
      </c>
    </row>
    <row r="400" spans="1:12" x14ac:dyDescent="0.25">
      <c r="A400" s="158" t="s">
        <v>599</v>
      </c>
      <c r="B400" s="158" t="s">
        <v>599</v>
      </c>
      <c r="C400" s="158" t="s">
        <v>516</v>
      </c>
      <c r="D400" s="158" t="s">
        <v>8</v>
      </c>
      <c r="E400" s="158" t="s">
        <v>213</v>
      </c>
      <c r="F400" s="209">
        <v>1</v>
      </c>
      <c r="G400" s="158" t="s">
        <v>4</v>
      </c>
      <c r="H400" s="159">
        <v>1</v>
      </c>
      <c r="I400" s="158" t="s">
        <v>539</v>
      </c>
      <c r="J400" s="213">
        <v>7</v>
      </c>
      <c r="K400" s="213">
        <v>7</v>
      </c>
      <c r="L400" s="213">
        <v>7</v>
      </c>
    </row>
    <row r="401" spans="1:12" x14ac:dyDescent="0.25">
      <c r="A401" s="158" t="s">
        <v>599</v>
      </c>
      <c r="B401" s="158" t="s">
        <v>599</v>
      </c>
      <c r="C401" s="158" t="s">
        <v>519</v>
      </c>
      <c r="D401" s="158" t="s">
        <v>8</v>
      </c>
      <c r="E401" s="158" t="s">
        <v>213</v>
      </c>
      <c r="F401" s="209">
        <v>1</v>
      </c>
      <c r="G401" s="158" t="s">
        <v>4</v>
      </c>
      <c r="H401" s="159">
        <v>1</v>
      </c>
      <c r="I401" s="158" t="s">
        <v>539</v>
      </c>
      <c r="J401" s="213">
        <v>9</v>
      </c>
      <c r="K401" s="213">
        <v>9</v>
      </c>
      <c r="L401" s="213">
        <v>9</v>
      </c>
    </row>
    <row r="402" spans="1:12" x14ac:dyDescent="0.25">
      <c r="A402" s="158" t="s">
        <v>599</v>
      </c>
      <c r="B402" s="158" t="s">
        <v>599</v>
      </c>
      <c r="C402" s="158" t="s">
        <v>524</v>
      </c>
      <c r="D402" s="158" t="s">
        <v>8</v>
      </c>
      <c r="E402" s="158" t="s">
        <v>213</v>
      </c>
      <c r="F402" s="209">
        <v>1</v>
      </c>
      <c r="G402" s="158" t="s">
        <v>4</v>
      </c>
      <c r="H402" s="159">
        <v>1</v>
      </c>
      <c r="I402" s="158" t="s">
        <v>539</v>
      </c>
      <c r="J402" s="213">
        <v>10</v>
      </c>
      <c r="K402" s="213">
        <v>10</v>
      </c>
      <c r="L402" s="213">
        <v>10</v>
      </c>
    </row>
    <row r="403" spans="1:12" x14ac:dyDescent="0.25">
      <c r="A403" s="158" t="s">
        <v>599</v>
      </c>
      <c r="B403" s="158" t="s">
        <v>599</v>
      </c>
      <c r="C403" s="158" t="s">
        <v>522</v>
      </c>
      <c r="D403" s="158" t="s">
        <v>8</v>
      </c>
      <c r="E403" s="158" t="s">
        <v>213</v>
      </c>
      <c r="F403" s="209">
        <v>1</v>
      </c>
      <c r="G403" s="158" t="s">
        <v>4</v>
      </c>
      <c r="H403" s="159">
        <v>1</v>
      </c>
      <c r="I403" s="158" t="s">
        <v>539</v>
      </c>
      <c r="J403" s="213">
        <v>10</v>
      </c>
      <c r="K403" s="213">
        <v>10</v>
      </c>
      <c r="L403" s="213">
        <v>10</v>
      </c>
    </row>
    <row r="404" spans="1:12" x14ac:dyDescent="0.25">
      <c r="A404" s="158" t="s">
        <v>599</v>
      </c>
      <c r="B404" s="158" t="s">
        <v>599</v>
      </c>
      <c r="C404" s="158" t="s">
        <v>514</v>
      </c>
      <c r="D404" s="158" t="s">
        <v>8</v>
      </c>
      <c r="E404" s="158" t="s">
        <v>213</v>
      </c>
      <c r="F404" s="209">
        <v>1</v>
      </c>
      <c r="G404" s="158" t="s">
        <v>4</v>
      </c>
      <c r="H404" s="159">
        <v>1</v>
      </c>
      <c r="I404" s="158" t="s">
        <v>539</v>
      </c>
      <c r="J404" s="213">
        <v>15.185</v>
      </c>
      <c r="K404" s="213">
        <v>15.185</v>
      </c>
      <c r="L404" s="213">
        <v>15.185</v>
      </c>
    </row>
    <row r="405" spans="1:12" x14ac:dyDescent="0.25">
      <c r="A405" s="158" t="s">
        <v>599</v>
      </c>
      <c r="B405" s="158" t="s">
        <v>599</v>
      </c>
      <c r="C405" s="158" t="s">
        <v>517</v>
      </c>
      <c r="D405" s="158" t="s">
        <v>8</v>
      </c>
      <c r="E405" s="158" t="s">
        <v>213</v>
      </c>
      <c r="F405" s="209">
        <v>1</v>
      </c>
      <c r="G405" s="158" t="s">
        <v>4</v>
      </c>
      <c r="H405" s="159">
        <v>1</v>
      </c>
      <c r="I405" s="158" t="s">
        <v>539</v>
      </c>
      <c r="J405" s="213">
        <v>36.814999999999998</v>
      </c>
      <c r="K405" s="213">
        <v>36.814999999999998</v>
      </c>
      <c r="L405" s="213">
        <v>36.814999999999998</v>
      </c>
    </row>
    <row r="406" spans="1:12" x14ac:dyDescent="0.25">
      <c r="A406" s="158" t="s">
        <v>599</v>
      </c>
      <c r="B406" s="158" t="s">
        <v>599</v>
      </c>
      <c r="C406" s="158" t="s">
        <v>518</v>
      </c>
      <c r="D406" s="158" t="s">
        <v>8</v>
      </c>
      <c r="E406" s="158" t="s">
        <v>213</v>
      </c>
      <c r="F406" s="209">
        <v>1</v>
      </c>
      <c r="G406" s="158" t="s">
        <v>4</v>
      </c>
      <c r="H406" s="159">
        <v>1</v>
      </c>
      <c r="I406" s="158" t="s">
        <v>539</v>
      </c>
      <c r="J406" s="213">
        <v>5</v>
      </c>
      <c r="K406" s="213">
        <v>5</v>
      </c>
      <c r="L406" s="213">
        <v>5</v>
      </c>
    </row>
    <row r="407" spans="1:12" x14ac:dyDescent="0.25">
      <c r="A407" s="158" t="s">
        <v>599</v>
      </c>
      <c r="B407" s="158" t="s">
        <v>599</v>
      </c>
      <c r="C407" s="158" t="s">
        <v>168</v>
      </c>
      <c r="D407" s="158" t="s">
        <v>8</v>
      </c>
      <c r="E407" s="158" t="s">
        <v>213</v>
      </c>
      <c r="F407" s="209">
        <v>1</v>
      </c>
      <c r="G407" s="158" t="s">
        <v>4</v>
      </c>
      <c r="H407" s="159">
        <v>1</v>
      </c>
      <c r="I407" s="158" t="s">
        <v>539</v>
      </c>
      <c r="J407" s="213">
        <v>130</v>
      </c>
      <c r="K407" s="213">
        <v>130</v>
      </c>
      <c r="L407" s="213">
        <v>130</v>
      </c>
    </row>
    <row r="408" spans="1:12" x14ac:dyDescent="0.25">
      <c r="A408" s="158" t="s">
        <v>599</v>
      </c>
      <c r="B408" s="158" t="s">
        <v>599</v>
      </c>
      <c r="C408" s="158" t="s">
        <v>169</v>
      </c>
      <c r="D408" s="158" t="s">
        <v>31</v>
      </c>
      <c r="E408" s="158" t="s">
        <v>213</v>
      </c>
      <c r="F408" s="209">
        <v>1</v>
      </c>
      <c r="G408" s="158" t="s">
        <v>4</v>
      </c>
      <c r="H408" s="159">
        <v>1</v>
      </c>
      <c r="I408" s="158" t="s">
        <v>539</v>
      </c>
      <c r="J408" s="213">
        <v>7</v>
      </c>
      <c r="K408" s="213">
        <v>7</v>
      </c>
      <c r="L408" s="213">
        <v>7</v>
      </c>
    </row>
    <row r="409" spans="1:12" x14ac:dyDescent="0.25">
      <c r="A409" s="158" t="s">
        <v>599</v>
      </c>
      <c r="B409" s="158" t="s">
        <v>599</v>
      </c>
      <c r="C409" s="158" t="s">
        <v>169</v>
      </c>
      <c r="D409" s="158" t="s">
        <v>8</v>
      </c>
      <c r="E409" s="158" t="s">
        <v>213</v>
      </c>
      <c r="F409" s="209">
        <v>1</v>
      </c>
      <c r="G409" s="158" t="s">
        <v>4</v>
      </c>
      <c r="H409" s="159">
        <v>1</v>
      </c>
      <c r="I409" s="158" t="s">
        <v>539</v>
      </c>
      <c r="J409" s="213">
        <v>130</v>
      </c>
      <c r="K409" s="213">
        <v>130</v>
      </c>
      <c r="L409" s="213">
        <v>130</v>
      </c>
    </row>
    <row r="410" spans="1:12" x14ac:dyDescent="0.25">
      <c r="A410" s="158" t="s">
        <v>599</v>
      </c>
      <c r="B410" s="158" t="s">
        <v>599</v>
      </c>
      <c r="C410" s="158" t="s">
        <v>525</v>
      </c>
      <c r="D410" s="158" t="s">
        <v>8</v>
      </c>
      <c r="E410" s="158" t="s">
        <v>213</v>
      </c>
      <c r="F410" s="209">
        <v>1</v>
      </c>
      <c r="G410" s="158" t="s">
        <v>4</v>
      </c>
      <c r="H410" s="159">
        <v>1</v>
      </c>
      <c r="I410" s="158" t="s">
        <v>539</v>
      </c>
      <c r="J410" s="213">
        <v>5</v>
      </c>
      <c r="K410" s="213">
        <v>5</v>
      </c>
      <c r="L410" s="213">
        <v>5</v>
      </c>
    </row>
    <row r="411" spans="1:12" x14ac:dyDescent="0.25">
      <c r="A411" s="158" t="s">
        <v>599</v>
      </c>
      <c r="B411" s="158" t="s">
        <v>599</v>
      </c>
      <c r="C411" s="158" t="s">
        <v>526</v>
      </c>
      <c r="D411" s="158" t="s">
        <v>732</v>
      </c>
      <c r="E411" s="158" t="s">
        <v>213</v>
      </c>
      <c r="F411" s="209">
        <v>1</v>
      </c>
      <c r="G411" s="158" t="s">
        <v>4</v>
      </c>
      <c r="H411" s="159">
        <v>1</v>
      </c>
      <c r="I411" s="158" t="s">
        <v>539</v>
      </c>
      <c r="J411" s="213">
        <v>5</v>
      </c>
      <c r="K411" s="213">
        <v>5</v>
      </c>
      <c r="L411" s="213">
        <v>5</v>
      </c>
    </row>
    <row r="412" spans="1:12" x14ac:dyDescent="0.25">
      <c r="A412" s="158" t="s">
        <v>599</v>
      </c>
      <c r="B412" s="158" t="s">
        <v>599</v>
      </c>
      <c r="C412" s="158" t="s">
        <v>527</v>
      </c>
      <c r="D412" s="158" t="s">
        <v>8</v>
      </c>
      <c r="E412" s="158" t="s">
        <v>213</v>
      </c>
      <c r="F412" s="209">
        <v>1</v>
      </c>
      <c r="G412" s="158" t="s">
        <v>4</v>
      </c>
      <c r="H412" s="159">
        <v>1</v>
      </c>
      <c r="I412" s="158" t="s">
        <v>539</v>
      </c>
      <c r="J412" s="213">
        <v>8.8309999999999995</v>
      </c>
      <c r="K412" s="213">
        <v>8.8309999999999995</v>
      </c>
      <c r="L412" s="213">
        <v>8.8309999999999995</v>
      </c>
    </row>
    <row r="413" spans="1:12" x14ac:dyDescent="0.25">
      <c r="A413" s="158" t="s">
        <v>599</v>
      </c>
      <c r="B413" s="158" t="s">
        <v>599</v>
      </c>
      <c r="C413" s="158" t="s">
        <v>172</v>
      </c>
      <c r="D413" s="158" t="s">
        <v>8</v>
      </c>
      <c r="E413" s="158" t="s">
        <v>213</v>
      </c>
      <c r="F413" s="209">
        <v>1</v>
      </c>
      <c r="G413" s="158" t="s">
        <v>4</v>
      </c>
      <c r="H413" s="159">
        <v>1</v>
      </c>
      <c r="I413" s="158" t="s">
        <v>539</v>
      </c>
      <c r="J413" s="213">
        <v>17</v>
      </c>
      <c r="K413" s="213">
        <v>17</v>
      </c>
      <c r="L413" s="213">
        <v>17</v>
      </c>
    </row>
    <row r="414" spans="1:12" x14ac:dyDescent="0.25">
      <c r="A414" s="158" t="s">
        <v>599</v>
      </c>
      <c r="B414" s="158" t="s">
        <v>599</v>
      </c>
      <c r="C414" s="158" t="s">
        <v>528</v>
      </c>
      <c r="D414" s="158" t="s">
        <v>8</v>
      </c>
      <c r="E414" s="158" t="s">
        <v>213</v>
      </c>
      <c r="F414" s="209">
        <v>1</v>
      </c>
      <c r="G414" s="158" t="s">
        <v>4</v>
      </c>
      <c r="H414" s="159">
        <v>1</v>
      </c>
      <c r="I414" s="158" t="s">
        <v>539</v>
      </c>
      <c r="J414" s="213">
        <v>10.743</v>
      </c>
      <c r="K414" s="213">
        <v>10.743</v>
      </c>
      <c r="L414" s="213">
        <v>10.743</v>
      </c>
    </row>
    <row r="415" spans="1:12" x14ac:dyDescent="0.25">
      <c r="A415" s="158" t="s">
        <v>599</v>
      </c>
      <c r="B415" s="158" t="s">
        <v>599</v>
      </c>
      <c r="C415" s="158" t="s">
        <v>531</v>
      </c>
      <c r="D415" s="158" t="s">
        <v>8</v>
      </c>
      <c r="E415" s="158" t="s">
        <v>213</v>
      </c>
      <c r="F415" s="209">
        <v>1</v>
      </c>
      <c r="G415" s="158" t="s">
        <v>4</v>
      </c>
      <c r="H415" s="159">
        <v>1</v>
      </c>
      <c r="I415" s="158" t="s">
        <v>539</v>
      </c>
      <c r="J415" s="213">
        <v>5.3849999999999998</v>
      </c>
      <c r="K415" s="213">
        <v>5.3849999999999998</v>
      </c>
      <c r="L415" s="213">
        <v>5.3849999999999998</v>
      </c>
    </row>
    <row r="416" spans="1:12" x14ac:dyDescent="0.25">
      <c r="A416" s="158" t="s">
        <v>599</v>
      </c>
      <c r="B416" s="158" t="s">
        <v>935</v>
      </c>
      <c r="C416" s="158" t="s">
        <v>179</v>
      </c>
      <c r="D416" s="158" t="s">
        <v>28</v>
      </c>
      <c r="E416" s="158" t="s">
        <v>213</v>
      </c>
      <c r="F416" s="209">
        <v>1</v>
      </c>
      <c r="G416" s="158" t="s">
        <v>4</v>
      </c>
      <c r="H416" s="159">
        <v>1</v>
      </c>
      <c r="I416" s="158" t="s">
        <v>539</v>
      </c>
      <c r="J416" s="213">
        <v>123</v>
      </c>
      <c r="K416" s="213">
        <v>123</v>
      </c>
      <c r="L416" s="213">
        <v>123</v>
      </c>
    </row>
    <row r="417" spans="1:12" x14ac:dyDescent="0.25">
      <c r="A417" s="158" t="s">
        <v>599</v>
      </c>
      <c r="B417" s="158" t="s">
        <v>935</v>
      </c>
      <c r="C417" s="158" t="s">
        <v>180</v>
      </c>
      <c r="D417" s="158" t="s">
        <v>28</v>
      </c>
      <c r="E417" s="158" t="s">
        <v>213</v>
      </c>
      <c r="F417" s="209">
        <v>1</v>
      </c>
      <c r="G417" s="158" t="s">
        <v>4</v>
      </c>
      <c r="H417" s="159">
        <v>1</v>
      </c>
      <c r="I417" s="158" t="s">
        <v>539</v>
      </c>
      <c r="J417" s="213">
        <v>35</v>
      </c>
      <c r="K417" s="213">
        <v>35</v>
      </c>
      <c r="L417" s="213">
        <v>35</v>
      </c>
    </row>
    <row r="418" spans="1:12" x14ac:dyDescent="0.25">
      <c r="A418" s="158" t="s">
        <v>599</v>
      </c>
      <c r="B418" s="158" t="s">
        <v>935</v>
      </c>
      <c r="C418" s="158" t="s">
        <v>1083</v>
      </c>
      <c r="D418" s="158" t="s">
        <v>1081</v>
      </c>
      <c r="E418" s="158" t="s">
        <v>213</v>
      </c>
      <c r="F418" s="209">
        <v>1</v>
      </c>
      <c r="G418" s="158" t="s">
        <v>4</v>
      </c>
      <c r="H418" s="159">
        <v>1</v>
      </c>
      <c r="I418" s="158" t="s">
        <v>539</v>
      </c>
      <c r="J418" s="213">
        <v>48</v>
      </c>
      <c r="K418" s="213">
        <v>48</v>
      </c>
      <c r="L418" s="213">
        <v>48</v>
      </c>
    </row>
    <row r="419" spans="1:12" x14ac:dyDescent="0.25">
      <c r="A419" s="158" t="s">
        <v>599</v>
      </c>
      <c r="B419" s="158" t="s">
        <v>935</v>
      </c>
      <c r="C419" s="158" t="s">
        <v>181</v>
      </c>
      <c r="D419" s="158" t="s">
        <v>732</v>
      </c>
      <c r="E419" s="158" t="s">
        <v>213</v>
      </c>
      <c r="F419" s="209">
        <v>1</v>
      </c>
      <c r="G419" s="158" t="s">
        <v>4</v>
      </c>
      <c r="H419" s="159">
        <v>1</v>
      </c>
      <c r="I419" s="158" t="s">
        <v>539</v>
      </c>
      <c r="J419" s="213">
        <v>0.54700000000000004</v>
      </c>
      <c r="K419" s="213">
        <v>0.54700000000000004</v>
      </c>
      <c r="L419" s="213">
        <v>0.54700000000000004</v>
      </c>
    </row>
    <row r="420" spans="1:12" x14ac:dyDescent="0.25">
      <c r="A420" s="158" t="s">
        <v>599</v>
      </c>
      <c r="B420" s="158" t="s">
        <v>935</v>
      </c>
      <c r="C420" s="158" t="s">
        <v>812</v>
      </c>
      <c r="D420" s="158" t="s">
        <v>28</v>
      </c>
      <c r="E420" s="158" t="s">
        <v>213</v>
      </c>
      <c r="F420" s="209">
        <v>1</v>
      </c>
      <c r="G420" s="158" t="s">
        <v>4</v>
      </c>
      <c r="H420" s="159">
        <v>1</v>
      </c>
      <c r="I420" s="158" t="s">
        <v>539</v>
      </c>
      <c r="J420" s="213">
        <v>102</v>
      </c>
      <c r="K420" s="213">
        <v>102</v>
      </c>
      <c r="L420" s="213">
        <v>102</v>
      </c>
    </row>
    <row r="421" spans="1:12" x14ac:dyDescent="0.25">
      <c r="A421" s="158" t="s">
        <v>599</v>
      </c>
      <c r="B421" s="158" t="s">
        <v>813</v>
      </c>
      <c r="C421" s="158" t="s">
        <v>814</v>
      </c>
      <c r="D421" s="158" t="s">
        <v>31</v>
      </c>
      <c r="E421" s="158" t="s">
        <v>213</v>
      </c>
      <c r="F421" s="209">
        <v>1</v>
      </c>
      <c r="G421" s="158" t="s">
        <v>4</v>
      </c>
      <c r="H421" s="159">
        <v>1</v>
      </c>
      <c r="I421" s="158" t="s">
        <v>539</v>
      </c>
      <c r="J421" s="213">
        <v>3</v>
      </c>
      <c r="K421" s="213">
        <v>3</v>
      </c>
      <c r="L421" s="213">
        <v>3</v>
      </c>
    </row>
    <row r="422" spans="1:12" x14ac:dyDescent="0.25">
      <c r="A422" s="158" t="s">
        <v>599</v>
      </c>
      <c r="B422" s="158" t="s">
        <v>636</v>
      </c>
      <c r="C422" s="158" t="s">
        <v>184</v>
      </c>
      <c r="D422" s="158" t="s">
        <v>5</v>
      </c>
      <c r="E422" s="158" t="s">
        <v>213</v>
      </c>
      <c r="F422" s="209">
        <v>1</v>
      </c>
      <c r="G422" s="158" t="s">
        <v>4</v>
      </c>
      <c r="H422" s="159">
        <v>1</v>
      </c>
      <c r="I422" s="158" t="s">
        <v>539</v>
      </c>
      <c r="J422" s="213">
        <v>13</v>
      </c>
      <c r="K422" s="213">
        <v>13</v>
      </c>
      <c r="L422" s="213">
        <v>13</v>
      </c>
    </row>
    <row r="423" spans="1:12" x14ac:dyDescent="0.25">
      <c r="A423" s="158" t="s">
        <v>599</v>
      </c>
      <c r="B423" s="158" t="s">
        <v>636</v>
      </c>
      <c r="C423" s="158" t="s">
        <v>183</v>
      </c>
      <c r="D423" s="158" t="s">
        <v>732</v>
      </c>
      <c r="E423" s="158" t="s">
        <v>213</v>
      </c>
      <c r="F423" s="209">
        <v>1</v>
      </c>
      <c r="G423" s="158" t="s">
        <v>4</v>
      </c>
      <c r="H423" s="159">
        <v>1</v>
      </c>
      <c r="I423" s="158" t="s">
        <v>539</v>
      </c>
      <c r="J423" s="213">
        <v>0.442</v>
      </c>
      <c r="K423" s="213">
        <v>0.442</v>
      </c>
      <c r="L423" s="213">
        <v>0.442</v>
      </c>
    </row>
    <row r="424" spans="1:12" x14ac:dyDescent="0.25">
      <c r="A424" s="158" t="s">
        <v>599</v>
      </c>
      <c r="B424" s="158" t="s">
        <v>636</v>
      </c>
      <c r="C424" s="158" t="s">
        <v>815</v>
      </c>
      <c r="D424" s="158" t="s">
        <v>28</v>
      </c>
      <c r="E424" s="158" t="s">
        <v>213</v>
      </c>
      <c r="F424" s="209">
        <v>1</v>
      </c>
      <c r="G424" s="158" t="s">
        <v>4</v>
      </c>
      <c r="H424" s="159">
        <v>1</v>
      </c>
      <c r="I424" s="158" t="s">
        <v>539</v>
      </c>
      <c r="J424" s="213">
        <v>37</v>
      </c>
      <c r="K424" s="213">
        <v>37</v>
      </c>
      <c r="L424" s="213">
        <v>37</v>
      </c>
    </row>
    <row r="425" spans="1:12" x14ac:dyDescent="0.25">
      <c r="A425" s="158" t="s">
        <v>599</v>
      </c>
      <c r="B425" s="158" t="s">
        <v>637</v>
      </c>
      <c r="C425" s="158" t="s">
        <v>187</v>
      </c>
      <c r="D425" s="158" t="s">
        <v>5</v>
      </c>
      <c r="E425" s="158" t="s">
        <v>213</v>
      </c>
      <c r="F425" s="209">
        <v>1</v>
      </c>
      <c r="G425" s="158" t="s">
        <v>4</v>
      </c>
      <c r="H425" s="159">
        <v>1</v>
      </c>
      <c r="I425" s="158" t="s">
        <v>539</v>
      </c>
      <c r="J425" s="213">
        <v>4</v>
      </c>
      <c r="K425" s="213">
        <v>4</v>
      </c>
      <c r="L425" s="213">
        <v>4</v>
      </c>
    </row>
    <row r="426" spans="1:12" x14ac:dyDescent="0.25">
      <c r="A426" s="158" t="s">
        <v>599</v>
      </c>
      <c r="B426" s="158" t="s">
        <v>637</v>
      </c>
      <c r="C426" s="158" t="s">
        <v>186</v>
      </c>
      <c r="D426" s="158" t="s">
        <v>732</v>
      </c>
      <c r="E426" s="158" t="s">
        <v>213</v>
      </c>
      <c r="F426" s="209">
        <v>1</v>
      </c>
      <c r="G426" s="158" t="s">
        <v>4</v>
      </c>
      <c r="H426" s="159">
        <v>1</v>
      </c>
      <c r="I426" s="158" t="s">
        <v>539</v>
      </c>
      <c r="J426" s="213">
        <v>0.127</v>
      </c>
      <c r="K426" s="213">
        <v>0.127</v>
      </c>
      <c r="L426" s="213">
        <v>0.127</v>
      </c>
    </row>
    <row r="427" spans="1:12" x14ac:dyDescent="0.25">
      <c r="A427" s="158" t="s">
        <v>599</v>
      </c>
      <c r="B427" s="158" t="s">
        <v>637</v>
      </c>
      <c r="C427" s="158" t="s">
        <v>816</v>
      </c>
      <c r="D427" s="158" t="s">
        <v>28</v>
      </c>
      <c r="E427" s="158" t="s">
        <v>213</v>
      </c>
      <c r="F427" s="209">
        <v>1</v>
      </c>
      <c r="G427" s="158" t="s">
        <v>4</v>
      </c>
      <c r="H427" s="159">
        <v>1</v>
      </c>
      <c r="I427" s="158" t="s">
        <v>539</v>
      </c>
      <c r="J427" s="213">
        <v>28</v>
      </c>
      <c r="K427" s="213">
        <v>28</v>
      </c>
      <c r="L427" s="213">
        <v>28</v>
      </c>
    </row>
    <row r="428" spans="1:12" x14ac:dyDescent="0.25">
      <c r="A428" s="158" t="s">
        <v>599</v>
      </c>
      <c r="B428" s="158" t="s">
        <v>638</v>
      </c>
      <c r="C428" s="158" t="s">
        <v>1084</v>
      </c>
      <c r="D428" s="158" t="s">
        <v>1081</v>
      </c>
      <c r="E428" s="158" t="s">
        <v>213</v>
      </c>
      <c r="F428" s="209">
        <v>1</v>
      </c>
      <c r="G428" s="158" t="s">
        <v>4</v>
      </c>
      <c r="H428" s="159">
        <v>1</v>
      </c>
      <c r="I428" s="158" t="s">
        <v>539</v>
      </c>
      <c r="J428" s="213">
        <v>0.16</v>
      </c>
      <c r="K428" s="213">
        <v>0.16</v>
      </c>
      <c r="L428" s="213">
        <v>0.16</v>
      </c>
    </row>
    <row r="429" spans="1:12" x14ac:dyDescent="0.25">
      <c r="A429" s="158" t="s">
        <v>599</v>
      </c>
      <c r="B429" s="158" t="s">
        <v>638</v>
      </c>
      <c r="C429" s="158" t="s">
        <v>188</v>
      </c>
      <c r="D429" s="158" t="s">
        <v>732</v>
      </c>
      <c r="E429" s="158" t="s">
        <v>213</v>
      </c>
      <c r="F429" s="209">
        <v>1</v>
      </c>
      <c r="G429" s="158" t="s">
        <v>4</v>
      </c>
      <c r="H429" s="159">
        <v>1</v>
      </c>
      <c r="I429" s="158" t="s">
        <v>539</v>
      </c>
      <c r="J429" s="213">
        <v>0.15</v>
      </c>
      <c r="K429" s="213">
        <v>0.15</v>
      </c>
      <c r="L429" s="213">
        <v>0.15</v>
      </c>
    </row>
    <row r="430" spans="1:12" x14ac:dyDescent="0.25">
      <c r="A430" s="158" t="s">
        <v>599</v>
      </c>
      <c r="B430" s="158" t="s">
        <v>638</v>
      </c>
      <c r="C430" s="158" t="s">
        <v>817</v>
      </c>
      <c r="D430" s="158" t="s">
        <v>28</v>
      </c>
      <c r="E430" s="158" t="s">
        <v>213</v>
      </c>
      <c r="F430" s="209">
        <v>1</v>
      </c>
      <c r="G430" s="158" t="s">
        <v>4</v>
      </c>
      <c r="H430" s="159">
        <v>1</v>
      </c>
      <c r="I430" s="158" t="s">
        <v>539</v>
      </c>
      <c r="J430" s="213">
        <v>8</v>
      </c>
      <c r="K430" s="213">
        <v>8</v>
      </c>
      <c r="L430" s="213">
        <v>8</v>
      </c>
    </row>
    <row r="431" spans="1:12" x14ac:dyDescent="0.25">
      <c r="A431" s="158" t="s">
        <v>1090</v>
      </c>
      <c r="B431" s="158" t="s">
        <v>619</v>
      </c>
      <c r="C431" s="158" t="s">
        <v>936</v>
      </c>
      <c r="D431" s="158" t="s">
        <v>28</v>
      </c>
      <c r="E431" s="158" t="s">
        <v>658</v>
      </c>
      <c r="F431" s="209">
        <v>1</v>
      </c>
      <c r="G431" s="158" t="s">
        <v>4</v>
      </c>
      <c r="H431" s="159">
        <v>0.68710000000000004</v>
      </c>
      <c r="I431" s="158" t="s">
        <v>539</v>
      </c>
      <c r="J431" s="213">
        <v>60</v>
      </c>
      <c r="K431" s="213">
        <v>60</v>
      </c>
      <c r="L431" s="213">
        <v>41.225999999999999</v>
      </c>
    </row>
    <row r="432" spans="1:12" x14ac:dyDescent="0.25">
      <c r="A432" s="158" t="s">
        <v>1090</v>
      </c>
      <c r="B432" s="158" t="s">
        <v>619</v>
      </c>
      <c r="C432" s="158" t="s">
        <v>937</v>
      </c>
      <c r="D432" s="158" t="s">
        <v>1081</v>
      </c>
      <c r="E432" s="158" t="s">
        <v>659</v>
      </c>
      <c r="F432" s="209">
        <v>1</v>
      </c>
      <c r="G432" s="158" t="s">
        <v>4</v>
      </c>
      <c r="H432" s="159">
        <v>0.68710000000000004</v>
      </c>
      <c r="I432" s="158" t="s">
        <v>539</v>
      </c>
      <c r="J432" s="213">
        <v>19.8</v>
      </c>
      <c r="K432" s="213">
        <v>19.8</v>
      </c>
      <c r="L432" s="213">
        <v>13.603999999999999</v>
      </c>
    </row>
    <row r="433" spans="1:12" x14ac:dyDescent="0.25">
      <c r="A433" s="158" t="s">
        <v>1090</v>
      </c>
      <c r="B433" s="158" t="s">
        <v>619</v>
      </c>
      <c r="C433" s="158" t="s">
        <v>1038</v>
      </c>
      <c r="D433" s="158" t="s">
        <v>732</v>
      </c>
      <c r="E433" s="158" t="s">
        <v>659</v>
      </c>
      <c r="F433" s="209">
        <v>1</v>
      </c>
      <c r="G433" s="158" t="s">
        <v>4</v>
      </c>
      <c r="H433" s="159">
        <v>0.68710000000000004</v>
      </c>
      <c r="I433" s="158" t="s">
        <v>674</v>
      </c>
      <c r="J433" s="213">
        <v>30</v>
      </c>
      <c r="K433" s="213">
        <v>30</v>
      </c>
      <c r="L433" s="213">
        <v>20.613</v>
      </c>
    </row>
    <row r="434" spans="1:12" x14ac:dyDescent="0.25">
      <c r="A434" s="158" t="s">
        <v>1090</v>
      </c>
      <c r="B434" s="158" t="s">
        <v>619</v>
      </c>
      <c r="C434" s="158" t="s">
        <v>938</v>
      </c>
      <c r="D434" s="158" t="s">
        <v>5</v>
      </c>
      <c r="E434" s="158" t="s">
        <v>659</v>
      </c>
      <c r="F434" s="209">
        <v>1</v>
      </c>
      <c r="G434" s="158" t="s">
        <v>4</v>
      </c>
      <c r="H434" s="159">
        <v>0.68710000000000004</v>
      </c>
      <c r="I434" s="158" t="s">
        <v>539</v>
      </c>
      <c r="J434" s="213">
        <v>25.6</v>
      </c>
      <c r="K434" s="213">
        <v>25.6</v>
      </c>
      <c r="L434" s="213">
        <v>17.59</v>
      </c>
    </row>
    <row r="435" spans="1:12" x14ac:dyDescent="0.25">
      <c r="A435" s="158" t="s">
        <v>1090</v>
      </c>
      <c r="B435" s="158" t="s">
        <v>619</v>
      </c>
      <c r="C435" s="158" t="s">
        <v>939</v>
      </c>
      <c r="D435" s="158" t="s">
        <v>5</v>
      </c>
      <c r="E435" s="158" t="s">
        <v>657</v>
      </c>
      <c r="F435" s="209">
        <v>1</v>
      </c>
      <c r="G435" s="158" t="s">
        <v>4</v>
      </c>
      <c r="H435" s="159">
        <v>0.68710000000000004</v>
      </c>
      <c r="I435" s="158" t="s">
        <v>674</v>
      </c>
      <c r="J435" s="213">
        <v>326.7</v>
      </c>
      <c r="K435" s="213">
        <v>326.7</v>
      </c>
      <c r="L435" s="213">
        <v>224.476</v>
      </c>
    </row>
    <row r="436" spans="1:12" x14ac:dyDescent="0.25">
      <c r="A436" s="158" t="s">
        <v>1090</v>
      </c>
      <c r="B436" s="158" t="s">
        <v>619</v>
      </c>
      <c r="C436" s="158" t="s">
        <v>940</v>
      </c>
      <c r="D436" s="158" t="s">
        <v>1081</v>
      </c>
      <c r="E436" s="158" t="s">
        <v>659</v>
      </c>
      <c r="F436" s="209">
        <v>1</v>
      </c>
      <c r="G436" s="158" t="s">
        <v>4</v>
      </c>
      <c r="H436" s="159">
        <v>0.68710000000000004</v>
      </c>
      <c r="I436" s="158" t="s">
        <v>539</v>
      </c>
      <c r="J436" s="213">
        <v>450</v>
      </c>
      <c r="K436" s="213">
        <v>450</v>
      </c>
      <c r="L436" s="213">
        <v>309.19499999999999</v>
      </c>
    </row>
    <row r="437" spans="1:12" x14ac:dyDescent="0.25">
      <c r="A437" s="158" t="s">
        <v>1090</v>
      </c>
      <c r="B437" s="158" t="s">
        <v>619</v>
      </c>
      <c r="C437" s="158" t="s">
        <v>941</v>
      </c>
      <c r="D437" s="158" t="s">
        <v>31</v>
      </c>
      <c r="E437" s="158" t="s">
        <v>658</v>
      </c>
      <c r="F437" s="209">
        <v>1</v>
      </c>
      <c r="G437" s="158" t="s">
        <v>4</v>
      </c>
      <c r="H437" s="159">
        <v>0.68710000000000004</v>
      </c>
      <c r="I437" s="158" t="s">
        <v>539</v>
      </c>
      <c r="J437" s="213">
        <v>30</v>
      </c>
      <c r="K437" s="213">
        <v>30</v>
      </c>
      <c r="L437" s="213">
        <v>20.613</v>
      </c>
    </row>
    <row r="438" spans="1:12" x14ac:dyDescent="0.25">
      <c r="A438" s="158" t="s">
        <v>1090</v>
      </c>
      <c r="B438" s="158" t="s">
        <v>619</v>
      </c>
      <c r="C438" s="158" t="s">
        <v>941</v>
      </c>
      <c r="D438" s="158" t="s">
        <v>31</v>
      </c>
      <c r="E438" s="158" t="s">
        <v>658</v>
      </c>
      <c r="F438" s="209">
        <v>1</v>
      </c>
      <c r="G438" s="158" t="s">
        <v>4</v>
      </c>
      <c r="H438" s="159">
        <v>0.68710000000000004</v>
      </c>
      <c r="I438" s="158" t="s">
        <v>539</v>
      </c>
      <c r="J438" s="213">
        <v>30</v>
      </c>
      <c r="K438" s="213">
        <v>30</v>
      </c>
      <c r="L438" s="213">
        <v>20.613</v>
      </c>
    </row>
    <row r="439" spans="1:12" x14ac:dyDescent="0.25">
      <c r="A439" s="158" t="s">
        <v>1090</v>
      </c>
      <c r="B439" s="158" t="s">
        <v>619</v>
      </c>
      <c r="C439" s="158" t="s">
        <v>942</v>
      </c>
      <c r="D439" s="158" t="s">
        <v>732</v>
      </c>
      <c r="E439" s="158" t="s">
        <v>658</v>
      </c>
      <c r="F439" s="209">
        <v>1</v>
      </c>
      <c r="G439" s="158" t="s">
        <v>4</v>
      </c>
      <c r="H439" s="159">
        <v>0.68710000000000004</v>
      </c>
      <c r="I439" s="158" t="s">
        <v>539</v>
      </c>
      <c r="J439" s="213">
        <v>3</v>
      </c>
      <c r="K439" s="213">
        <v>3</v>
      </c>
      <c r="L439" s="213">
        <v>2.0609999999999999</v>
      </c>
    </row>
    <row r="440" spans="1:12" x14ac:dyDescent="0.25">
      <c r="A440" s="158" t="s">
        <v>1090</v>
      </c>
      <c r="B440" s="158" t="s">
        <v>619</v>
      </c>
      <c r="C440" s="158" t="s">
        <v>943</v>
      </c>
      <c r="D440" s="158" t="s">
        <v>1081</v>
      </c>
      <c r="E440" s="158" t="s">
        <v>659</v>
      </c>
      <c r="F440" s="209">
        <v>0.4007</v>
      </c>
      <c r="G440" s="158" t="s">
        <v>6</v>
      </c>
      <c r="H440" s="159">
        <v>0.27529999999999999</v>
      </c>
      <c r="I440" s="158" t="s">
        <v>539</v>
      </c>
      <c r="J440" s="213">
        <v>1087</v>
      </c>
      <c r="K440" s="213">
        <v>435.56</v>
      </c>
      <c r="L440" s="213">
        <v>299.24799999999999</v>
      </c>
    </row>
    <row r="441" spans="1:12" x14ac:dyDescent="0.25">
      <c r="A441" s="158" t="s">
        <v>1090</v>
      </c>
      <c r="B441" s="158" t="s">
        <v>619</v>
      </c>
      <c r="C441" s="158" t="s">
        <v>944</v>
      </c>
      <c r="D441" s="158" t="s">
        <v>26</v>
      </c>
      <c r="E441" s="158" t="s">
        <v>657</v>
      </c>
      <c r="F441" s="209">
        <v>0.83</v>
      </c>
      <c r="G441" s="158" t="s">
        <v>6</v>
      </c>
      <c r="H441" s="159">
        <v>0.57830000000000004</v>
      </c>
      <c r="I441" s="158" t="s">
        <v>539</v>
      </c>
      <c r="J441" s="213">
        <v>43.55</v>
      </c>
      <c r="K441" s="213">
        <v>36.146999999999998</v>
      </c>
      <c r="L441" s="213">
        <v>25.184999999999999</v>
      </c>
    </row>
    <row r="442" spans="1:12" x14ac:dyDescent="0.25">
      <c r="A442" s="158" t="s">
        <v>1090</v>
      </c>
      <c r="B442" s="158" t="s">
        <v>619</v>
      </c>
      <c r="C442" s="158" t="s">
        <v>945</v>
      </c>
      <c r="D442" s="158" t="s">
        <v>26</v>
      </c>
      <c r="E442" s="158" t="s">
        <v>659</v>
      </c>
      <c r="F442" s="209">
        <v>0.69255</v>
      </c>
      <c r="G442" s="158" t="s">
        <v>6</v>
      </c>
      <c r="H442" s="159">
        <v>0.47585</v>
      </c>
      <c r="I442" s="158" t="s">
        <v>539</v>
      </c>
      <c r="J442" s="213">
        <v>30</v>
      </c>
      <c r="K442" s="213">
        <v>20.777000000000001</v>
      </c>
      <c r="L442" s="213">
        <v>14.276</v>
      </c>
    </row>
    <row r="443" spans="1:12" x14ac:dyDescent="0.25">
      <c r="A443" s="158" t="s">
        <v>1090</v>
      </c>
      <c r="B443" s="158" t="s">
        <v>619</v>
      </c>
      <c r="C443" s="158" t="s">
        <v>946</v>
      </c>
      <c r="D443" s="158" t="s">
        <v>1081</v>
      </c>
      <c r="E443" s="158" t="s">
        <v>657</v>
      </c>
      <c r="F443" s="209">
        <v>0.68989999999999996</v>
      </c>
      <c r="G443" s="158" t="s">
        <v>6</v>
      </c>
      <c r="H443" s="159">
        <v>0.47399999999999998</v>
      </c>
      <c r="I443" s="158" t="s">
        <v>539</v>
      </c>
      <c r="J443" s="213">
        <v>1450</v>
      </c>
      <c r="K443" s="213">
        <v>1000.355</v>
      </c>
      <c r="L443" s="213">
        <v>687.3</v>
      </c>
    </row>
    <row r="444" spans="1:12" x14ac:dyDescent="0.25">
      <c r="A444" s="158" t="s">
        <v>1090</v>
      </c>
      <c r="B444" s="158" t="s">
        <v>619</v>
      </c>
      <c r="C444" s="158" t="s">
        <v>71</v>
      </c>
      <c r="D444" s="158" t="s">
        <v>1081</v>
      </c>
      <c r="E444" s="158" t="s">
        <v>659</v>
      </c>
      <c r="F444" s="209">
        <v>0.4</v>
      </c>
      <c r="G444" s="158" t="s">
        <v>7</v>
      </c>
      <c r="H444" s="159">
        <v>0.4</v>
      </c>
      <c r="I444" s="158" t="s">
        <v>539</v>
      </c>
      <c r="J444" s="213">
        <v>3150</v>
      </c>
      <c r="K444" s="213">
        <v>1260</v>
      </c>
      <c r="L444" s="213">
        <v>1260</v>
      </c>
    </row>
    <row r="445" spans="1:12" x14ac:dyDescent="0.25">
      <c r="A445" s="158" t="s">
        <v>1090</v>
      </c>
      <c r="B445" s="158" t="s">
        <v>619</v>
      </c>
      <c r="C445" s="158" t="s">
        <v>71</v>
      </c>
      <c r="D445" s="158" t="s">
        <v>1081</v>
      </c>
      <c r="E445" s="158" t="s">
        <v>659</v>
      </c>
      <c r="F445" s="209">
        <v>0.4</v>
      </c>
      <c r="G445" s="158" t="s">
        <v>7</v>
      </c>
      <c r="H445" s="159">
        <v>0.4</v>
      </c>
      <c r="I445" s="158" t="s">
        <v>674</v>
      </c>
      <c r="J445" s="213">
        <v>600</v>
      </c>
      <c r="K445" s="213">
        <v>240</v>
      </c>
      <c r="L445" s="213">
        <v>240</v>
      </c>
    </row>
    <row r="446" spans="1:12" x14ac:dyDescent="0.25">
      <c r="A446" s="158" t="s">
        <v>1090</v>
      </c>
      <c r="B446" s="158" t="s">
        <v>619</v>
      </c>
      <c r="C446" s="158" t="s">
        <v>947</v>
      </c>
      <c r="D446" s="158" t="s">
        <v>31</v>
      </c>
      <c r="E446" s="158" t="s">
        <v>657</v>
      </c>
      <c r="F446" s="209">
        <v>1</v>
      </c>
      <c r="G446" s="158" t="s">
        <v>4</v>
      </c>
      <c r="H446" s="159">
        <v>0.68710000000000004</v>
      </c>
      <c r="I446" s="158" t="s">
        <v>539</v>
      </c>
      <c r="J446" s="213">
        <v>773</v>
      </c>
      <c r="K446" s="213">
        <v>773</v>
      </c>
      <c r="L446" s="213">
        <v>531.13</v>
      </c>
    </row>
    <row r="447" spans="1:12" x14ac:dyDescent="0.25">
      <c r="A447" s="158" t="s">
        <v>1090</v>
      </c>
      <c r="B447" s="158" t="s">
        <v>619</v>
      </c>
      <c r="C447" s="158" t="s">
        <v>948</v>
      </c>
      <c r="D447" s="158" t="s">
        <v>1081</v>
      </c>
      <c r="E447" s="158" t="s">
        <v>659</v>
      </c>
      <c r="F447" s="209">
        <v>1</v>
      </c>
      <c r="G447" s="158" t="s">
        <v>4</v>
      </c>
      <c r="H447" s="159">
        <v>0.68710000000000004</v>
      </c>
      <c r="I447" s="158" t="s">
        <v>539</v>
      </c>
      <c r="J447" s="213">
        <v>23.7</v>
      </c>
      <c r="K447" s="213">
        <v>23.7</v>
      </c>
      <c r="L447" s="213">
        <v>16.283999999999999</v>
      </c>
    </row>
    <row r="448" spans="1:12" x14ac:dyDescent="0.25">
      <c r="A448" s="158" t="s">
        <v>1090</v>
      </c>
      <c r="B448" s="158" t="s">
        <v>619</v>
      </c>
      <c r="C448" s="158" t="s">
        <v>949</v>
      </c>
      <c r="D448" s="158" t="s">
        <v>26</v>
      </c>
      <c r="E448" s="158" t="s">
        <v>657</v>
      </c>
      <c r="F448" s="209">
        <v>1</v>
      </c>
      <c r="G448" s="158" t="s">
        <v>4</v>
      </c>
      <c r="H448" s="159">
        <v>0.68710000000000004</v>
      </c>
      <c r="I448" s="158" t="s">
        <v>539</v>
      </c>
      <c r="J448" s="213">
        <v>25</v>
      </c>
      <c r="K448" s="213">
        <v>25</v>
      </c>
      <c r="L448" s="213">
        <v>17.178000000000001</v>
      </c>
    </row>
    <row r="449" spans="1:12" x14ac:dyDescent="0.25">
      <c r="A449" s="158" t="s">
        <v>1090</v>
      </c>
      <c r="B449" s="158" t="s">
        <v>619</v>
      </c>
      <c r="C449" s="158" t="s">
        <v>950</v>
      </c>
      <c r="D449" s="158" t="s">
        <v>1081</v>
      </c>
      <c r="E449" s="158" t="s">
        <v>657</v>
      </c>
      <c r="F449" s="209">
        <v>0.1928</v>
      </c>
      <c r="G449" s="158" t="s">
        <v>6</v>
      </c>
      <c r="H449" s="159">
        <v>0.13250000000000001</v>
      </c>
      <c r="I449" s="158" t="s">
        <v>539</v>
      </c>
      <c r="J449" s="213">
        <v>1140</v>
      </c>
      <c r="K449" s="213">
        <v>219.792</v>
      </c>
      <c r="L449" s="213">
        <v>151.05000000000001</v>
      </c>
    </row>
    <row r="450" spans="1:12" x14ac:dyDescent="0.25">
      <c r="A450" s="158" t="s">
        <v>1090</v>
      </c>
      <c r="B450" s="158" t="s">
        <v>619</v>
      </c>
      <c r="C450" s="158" t="s">
        <v>951</v>
      </c>
      <c r="D450" s="158" t="s">
        <v>31</v>
      </c>
      <c r="E450" s="158" t="s">
        <v>659</v>
      </c>
      <c r="F450" s="209">
        <v>1</v>
      </c>
      <c r="G450" s="158" t="s">
        <v>4</v>
      </c>
      <c r="H450" s="159">
        <v>0.68710000000000004</v>
      </c>
      <c r="I450" s="158" t="s">
        <v>674</v>
      </c>
      <c r="J450" s="213">
        <v>323.5</v>
      </c>
      <c r="K450" s="213">
        <v>323.5</v>
      </c>
      <c r="L450" s="213">
        <v>222.27699999999999</v>
      </c>
    </row>
    <row r="451" spans="1:12" x14ac:dyDescent="0.25">
      <c r="A451" s="158" t="s">
        <v>1090</v>
      </c>
      <c r="B451" s="158" t="s">
        <v>619</v>
      </c>
      <c r="C451" s="158" t="s">
        <v>952</v>
      </c>
      <c r="D451" s="158" t="s">
        <v>1081</v>
      </c>
      <c r="E451" s="158" t="s">
        <v>657</v>
      </c>
      <c r="F451" s="209">
        <v>1</v>
      </c>
      <c r="G451" s="158" t="s">
        <v>4</v>
      </c>
      <c r="H451" s="159">
        <v>0.68710000000000004</v>
      </c>
      <c r="I451" s="158" t="s">
        <v>539</v>
      </c>
      <c r="J451" s="213">
        <v>226</v>
      </c>
      <c r="K451" s="213">
        <v>226</v>
      </c>
      <c r="L451" s="213">
        <v>155.28399999999999</v>
      </c>
    </row>
    <row r="452" spans="1:12" x14ac:dyDescent="0.25">
      <c r="A452" s="158" t="s">
        <v>1090</v>
      </c>
      <c r="B452" s="158" t="s">
        <v>619</v>
      </c>
      <c r="C452" s="158" t="s">
        <v>953</v>
      </c>
      <c r="D452" s="158" t="s">
        <v>5</v>
      </c>
      <c r="E452" s="158" t="s">
        <v>659</v>
      </c>
      <c r="F452" s="209">
        <v>1</v>
      </c>
      <c r="G452" s="158" t="s">
        <v>4</v>
      </c>
      <c r="H452" s="159">
        <v>0.68710000000000004</v>
      </c>
      <c r="I452" s="158" t="s">
        <v>539</v>
      </c>
      <c r="J452" s="213">
        <v>18</v>
      </c>
      <c r="K452" s="213">
        <v>18</v>
      </c>
      <c r="L452" s="213">
        <v>12.368</v>
      </c>
    </row>
    <row r="453" spans="1:12" x14ac:dyDescent="0.25">
      <c r="A453" s="158" t="s">
        <v>1090</v>
      </c>
      <c r="B453" s="158" t="s">
        <v>619</v>
      </c>
      <c r="C453" s="158" t="s">
        <v>954</v>
      </c>
      <c r="D453" s="158" t="s">
        <v>1081</v>
      </c>
      <c r="E453" s="158" t="s">
        <v>659</v>
      </c>
      <c r="F453" s="209">
        <v>1</v>
      </c>
      <c r="G453" s="158" t="s">
        <v>4</v>
      </c>
      <c r="H453" s="159">
        <v>0.68710000000000004</v>
      </c>
      <c r="I453" s="158" t="s">
        <v>539</v>
      </c>
      <c r="J453" s="213">
        <v>176.1</v>
      </c>
      <c r="K453" s="213">
        <v>176.1</v>
      </c>
      <c r="L453" s="213">
        <v>120.999</v>
      </c>
    </row>
    <row r="454" spans="1:12" x14ac:dyDescent="0.25">
      <c r="A454" s="158" t="s">
        <v>1090</v>
      </c>
      <c r="B454" s="158" t="s">
        <v>619</v>
      </c>
      <c r="C454" s="158" t="s">
        <v>955</v>
      </c>
      <c r="D454" s="158" t="s">
        <v>1081</v>
      </c>
      <c r="E454" s="158" t="s">
        <v>659</v>
      </c>
      <c r="F454" s="209">
        <v>1</v>
      </c>
      <c r="G454" s="158" t="s">
        <v>4</v>
      </c>
      <c r="H454" s="159">
        <v>0.68710000000000004</v>
      </c>
      <c r="I454" s="158" t="s">
        <v>539</v>
      </c>
      <c r="J454" s="213">
        <v>26.61</v>
      </c>
      <c r="K454" s="213">
        <v>26.61</v>
      </c>
      <c r="L454" s="213">
        <v>18.285</v>
      </c>
    </row>
    <row r="455" spans="1:12" x14ac:dyDescent="0.25">
      <c r="A455" s="158" t="s">
        <v>1090</v>
      </c>
      <c r="B455" s="158" t="s">
        <v>619</v>
      </c>
      <c r="C455" s="158" t="s">
        <v>956</v>
      </c>
      <c r="D455" s="158" t="s">
        <v>1081</v>
      </c>
      <c r="E455" s="158" t="s">
        <v>657</v>
      </c>
      <c r="F455" s="209">
        <v>1</v>
      </c>
      <c r="G455" s="158" t="s">
        <v>4</v>
      </c>
      <c r="H455" s="159">
        <v>0.68710000000000004</v>
      </c>
      <c r="I455" s="158" t="s">
        <v>539</v>
      </c>
      <c r="J455" s="213">
        <v>1078</v>
      </c>
      <c r="K455" s="213">
        <v>1078</v>
      </c>
      <c r="L455" s="213">
        <v>740.69399999999996</v>
      </c>
    </row>
    <row r="456" spans="1:12" x14ac:dyDescent="0.25">
      <c r="A456" s="158" t="s">
        <v>1090</v>
      </c>
      <c r="B456" s="158" t="s">
        <v>619</v>
      </c>
      <c r="C456" s="158" t="s">
        <v>957</v>
      </c>
      <c r="D456" s="158" t="s">
        <v>1081</v>
      </c>
      <c r="E456" s="158" t="s">
        <v>657</v>
      </c>
      <c r="F456" s="209">
        <v>1</v>
      </c>
      <c r="G456" s="158" t="s">
        <v>4</v>
      </c>
      <c r="H456" s="159">
        <v>0.68710000000000004</v>
      </c>
      <c r="I456" s="158" t="s">
        <v>539</v>
      </c>
      <c r="J456" s="213">
        <v>1420</v>
      </c>
      <c r="K456" s="213">
        <v>1420</v>
      </c>
      <c r="L456" s="213">
        <v>975.68399999999997</v>
      </c>
    </row>
    <row r="457" spans="1:12" x14ac:dyDescent="0.25">
      <c r="A457" s="158" t="s">
        <v>1090</v>
      </c>
      <c r="B457" s="158" t="s">
        <v>619</v>
      </c>
      <c r="C457" s="158" t="s">
        <v>620</v>
      </c>
      <c r="D457" s="158" t="s">
        <v>5</v>
      </c>
      <c r="E457" s="158" t="s">
        <v>657</v>
      </c>
      <c r="F457" s="209">
        <v>1</v>
      </c>
      <c r="G457" s="158" t="s">
        <v>4</v>
      </c>
      <c r="H457" s="159">
        <v>0.68710000000000004</v>
      </c>
      <c r="I457" s="158" t="s">
        <v>674</v>
      </c>
      <c r="J457" s="213">
        <v>97.2</v>
      </c>
      <c r="K457" s="213">
        <v>97.2</v>
      </c>
      <c r="L457" s="213">
        <v>66.786000000000001</v>
      </c>
    </row>
    <row r="458" spans="1:12" x14ac:dyDescent="0.25">
      <c r="A458" s="158" t="s">
        <v>1090</v>
      </c>
      <c r="B458" s="158" t="s">
        <v>619</v>
      </c>
      <c r="C458" s="158" t="s">
        <v>958</v>
      </c>
      <c r="D458" s="158" t="s">
        <v>1081</v>
      </c>
      <c r="E458" s="158" t="s">
        <v>659</v>
      </c>
      <c r="F458" s="209">
        <v>1</v>
      </c>
      <c r="G458" s="158" t="s">
        <v>4</v>
      </c>
      <c r="H458" s="159">
        <v>0.68710000000000004</v>
      </c>
      <c r="I458" s="158" t="s">
        <v>539</v>
      </c>
      <c r="J458" s="213">
        <v>243.2</v>
      </c>
      <c r="K458" s="213">
        <v>243.2</v>
      </c>
      <c r="L458" s="213">
        <v>167.102</v>
      </c>
    </row>
    <row r="459" spans="1:12" x14ac:dyDescent="0.25">
      <c r="A459" s="158" t="s">
        <v>1090</v>
      </c>
      <c r="B459" s="158" t="s">
        <v>619</v>
      </c>
      <c r="C459" s="158" t="s">
        <v>959</v>
      </c>
      <c r="D459" s="158" t="s">
        <v>5</v>
      </c>
      <c r="E459" s="158" t="s">
        <v>657</v>
      </c>
      <c r="F459" s="209">
        <v>1</v>
      </c>
      <c r="G459" s="158" t="s">
        <v>4</v>
      </c>
      <c r="H459" s="159">
        <v>0.68710000000000004</v>
      </c>
      <c r="I459" s="158" t="s">
        <v>539</v>
      </c>
      <c r="J459" s="213">
        <v>115.4</v>
      </c>
      <c r="K459" s="213">
        <v>115.4</v>
      </c>
      <c r="L459" s="213">
        <v>79.290999999999997</v>
      </c>
    </row>
    <row r="460" spans="1:12" x14ac:dyDescent="0.25">
      <c r="A460" s="158" t="s">
        <v>1090</v>
      </c>
      <c r="B460" s="158" t="s">
        <v>619</v>
      </c>
      <c r="C460" s="158" t="s">
        <v>667</v>
      </c>
      <c r="D460" s="158" t="s">
        <v>5</v>
      </c>
      <c r="E460" s="158" t="s">
        <v>658</v>
      </c>
      <c r="F460" s="209">
        <v>1</v>
      </c>
      <c r="G460" s="158" t="s">
        <v>4</v>
      </c>
      <c r="H460" s="159">
        <v>0.68710000000000004</v>
      </c>
      <c r="I460" s="158" t="s">
        <v>539</v>
      </c>
      <c r="J460" s="213">
        <v>2.1</v>
      </c>
      <c r="K460" s="213">
        <v>2.1</v>
      </c>
      <c r="L460" s="213">
        <v>1.4430000000000001</v>
      </c>
    </row>
    <row r="461" spans="1:12" x14ac:dyDescent="0.25">
      <c r="A461" s="158" t="s">
        <v>1090</v>
      </c>
      <c r="B461" s="158" t="s">
        <v>619</v>
      </c>
      <c r="C461" s="158" t="s">
        <v>960</v>
      </c>
      <c r="D461" s="158" t="s">
        <v>8</v>
      </c>
      <c r="E461" s="158" t="s">
        <v>658</v>
      </c>
      <c r="F461" s="209">
        <v>1</v>
      </c>
      <c r="G461" s="158" t="s">
        <v>4</v>
      </c>
      <c r="H461" s="159">
        <v>0.68710000000000004</v>
      </c>
      <c r="I461" s="158" t="s">
        <v>539</v>
      </c>
      <c r="J461" s="213">
        <v>190</v>
      </c>
      <c r="K461" s="213">
        <v>190</v>
      </c>
      <c r="L461" s="213">
        <v>130.55000000000001</v>
      </c>
    </row>
    <row r="462" spans="1:12" x14ac:dyDescent="0.25">
      <c r="A462" s="158" t="s">
        <v>1090</v>
      </c>
      <c r="B462" s="158" t="s">
        <v>621</v>
      </c>
      <c r="C462" s="158" t="s">
        <v>473</v>
      </c>
      <c r="D462" s="158" t="s">
        <v>28</v>
      </c>
      <c r="E462" s="158" t="s">
        <v>657</v>
      </c>
      <c r="F462" s="209">
        <v>1</v>
      </c>
      <c r="G462" s="158" t="s">
        <v>4</v>
      </c>
      <c r="H462" s="159">
        <v>0.52759999999999996</v>
      </c>
      <c r="I462" s="158" t="s">
        <v>539</v>
      </c>
      <c r="J462" s="213">
        <v>14.122999999999999</v>
      </c>
      <c r="K462" s="213">
        <v>14.122999999999999</v>
      </c>
      <c r="L462" s="213">
        <v>7.452</v>
      </c>
    </row>
    <row r="463" spans="1:12" x14ac:dyDescent="0.25">
      <c r="A463" s="158" t="s">
        <v>1090</v>
      </c>
      <c r="B463" s="158" t="s">
        <v>621</v>
      </c>
      <c r="C463" s="158" t="s">
        <v>668</v>
      </c>
      <c r="D463" s="158" t="s">
        <v>732</v>
      </c>
      <c r="E463" s="158" t="s">
        <v>657</v>
      </c>
      <c r="F463" s="209">
        <v>1</v>
      </c>
      <c r="G463" s="158" t="s">
        <v>4</v>
      </c>
      <c r="H463" s="159">
        <v>0.52759999999999996</v>
      </c>
      <c r="I463" s="158" t="s">
        <v>539</v>
      </c>
      <c r="J463" s="213">
        <v>6</v>
      </c>
      <c r="K463" s="213">
        <v>6</v>
      </c>
      <c r="L463" s="213">
        <v>3.1659999999999999</v>
      </c>
    </row>
    <row r="464" spans="1:12" x14ac:dyDescent="0.25">
      <c r="A464" s="158" t="s">
        <v>1090</v>
      </c>
      <c r="B464" s="158" t="s">
        <v>621</v>
      </c>
      <c r="C464" s="158" t="s">
        <v>76</v>
      </c>
      <c r="D464" s="158" t="s">
        <v>1081</v>
      </c>
      <c r="E464" s="158" t="s">
        <v>657</v>
      </c>
      <c r="F464" s="209">
        <v>1</v>
      </c>
      <c r="G464" s="158" t="s">
        <v>4</v>
      </c>
      <c r="H464" s="159">
        <v>0.52759999999999996</v>
      </c>
      <c r="I464" s="158" t="s">
        <v>539</v>
      </c>
      <c r="J464" s="213">
        <v>10.138</v>
      </c>
      <c r="K464" s="213">
        <v>10.138</v>
      </c>
      <c r="L464" s="213">
        <v>5.3490000000000002</v>
      </c>
    </row>
    <row r="465" spans="1:12" x14ac:dyDescent="0.25">
      <c r="A465" s="158" t="s">
        <v>1090</v>
      </c>
      <c r="B465" s="158" t="s">
        <v>621</v>
      </c>
      <c r="C465" s="158" t="s">
        <v>564</v>
      </c>
      <c r="D465" s="158" t="s">
        <v>732</v>
      </c>
      <c r="E465" s="158" t="s">
        <v>657</v>
      </c>
      <c r="F465" s="209">
        <v>1</v>
      </c>
      <c r="G465" s="158" t="s">
        <v>4</v>
      </c>
      <c r="H465" s="159">
        <v>0.52759999999999996</v>
      </c>
      <c r="I465" s="158" t="s">
        <v>539</v>
      </c>
      <c r="J465" s="213">
        <v>2</v>
      </c>
      <c r="K465" s="213">
        <v>2</v>
      </c>
      <c r="L465" s="213">
        <v>1.0549999999999999</v>
      </c>
    </row>
    <row r="466" spans="1:12" x14ac:dyDescent="0.25">
      <c r="A466" s="158" t="s">
        <v>1090</v>
      </c>
      <c r="B466" s="158" t="s">
        <v>621</v>
      </c>
      <c r="C466" s="158" t="s">
        <v>757</v>
      </c>
      <c r="D466" s="158" t="s">
        <v>31</v>
      </c>
      <c r="E466" s="158" t="s">
        <v>657</v>
      </c>
      <c r="F466" s="209">
        <v>1</v>
      </c>
      <c r="G466" s="158" t="s">
        <v>4</v>
      </c>
      <c r="H466" s="159">
        <v>0.52759999999999996</v>
      </c>
      <c r="I466" s="158" t="s">
        <v>674</v>
      </c>
      <c r="J466" s="213">
        <v>337.5</v>
      </c>
      <c r="K466" s="213">
        <v>337.5</v>
      </c>
      <c r="L466" s="213">
        <v>178.065</v>
      </c>
    </row>
    <row r="467" spans="1:12" x14ac:dyDescent="0.25">
      <c r="A467" s="158" t="s">
        <v>1090</v>
      </c>
      <c r="B467" s="158" t="s">
        <v>621</v>
      </c>
      <c r="C467" s="158" t="s">
        <v>474</v>
      </c>
      <c r="D467" s="158" t="s">
        <v>28</v>
      </c>
      <c r="E467" s="158" t="s">
        <v>657</v>
      </c>
      <c r="F467" s="209">
        <v>1</v>
      </c>
      <c r="G467" s="158" t="s">
        <v>4</v>
      </c>
      <c r="H467" s="159">
        <v>0.52759999999999996</v>
      </c>
      <c r="I467" s="158" t="s">
        <v>539</v>
      </c>
      <c r="J467" s="213">
        <v>41.97</v>
      </c>
      <c r="K467" s="213">
        <v>41.97</v>
      </c>
      <c r="L467" s="213">
        <v>22.143999999999998</v>
      </c>
    </row>
    <row r="468" spans="1:12" x14ac:dyDescent="0.25">
      <c r="A468" s="158" t="s">
        <v>1090</v>
      </c>
      <c r="B468" s="158" t="s">
        <v>621</v>
      </c>
      <c r="C468" s="158" t="s">
        <v>77</v>
      </c>
      <c r="D468" s="158" t="s">
        <v>1081</v>
      </c>
      <c r="E468" s="158" t="s">
        <v>657</v>
      </c>
      <c r="F468" s="209">
        <v>1</v>
      </c>
      <c r="G468" s="158" t="s">
        <v>4</v>
      </c>
      <c r="H468" s="159">
        <v>1</v>
      </c>
      <c r="I468" s="158" t="s">
        <v>539</v>
      </c>
      <c r="J468" s="213">
        <v>34.06</v>
      </c>
      <c r="K468" s="213">
        <v>34.06</v>
      </c>
      <c r="L468" s="213">
        <v>34.06</v>
      </c>
    </row>
    <row r="469" spans="1:12" x14ac:dyDescent="0.25">
      <c r="A469" s="158" t="s">
        <v>1090</v>
      </c>
      <c r="B469" s="158" t="s">
        <v>621</v>
      </c>
      <c r="C469" s="158" t="s">
        <v>73</v>
      </c>
      <c r="D469" s="158" t="s">
        <v>31</v>
      </c>
      <c r="E469" s="158" t="s">
        <v>657</v>
      </c>
      <c r="F469" s="209">
        <v>1</v>
      </c>
      <c r="G469" s="158" t="s">
        <v>4</v>
      </c>
      <c r="H469" s="159">
        <v>0.52759999999999996</v>
      </c>
      <c r="I469" s="158" t="s">
        <v>539</v>
      </c>
      <c r="J469" s="213">
        <v>160.80000000000001</v>
      </c>
      <c r="K469" s="213">
        <v>160.80000000000001</v>
      </c>
      <c r="L469" s="213">
        <v>84.837999999999994</v>
      </c>
    </row>
    <row r="470" spans="1:12" x14ac:dyDescent="0.25">
      <c r="A470" s="158" t="s">
        <v>1090</v>
      </c>
      <c r="B470" s="158" t="s">
        <v>621</v>
      </c>
      <c r="C470" s="158" t="s">
        <v>74</v>
      </c>
      <c r="D470" s="158" t="s">
        <v>31</v>
      </c>
      <c r="E470" s="158" t="s">
        <v>657</v>
      </c>
      <c r="F470" s="209">
        <v>1</v>
      </c>
      <c r="G470" s="158" t="s">
        <v>4</v>
      </c>
      <c r="H470" s="159">
        <v>0.31659999999999999</v>
      </c>
      <c r="I470" s="158" t="s">
        <v>539</v>
      </c>
      <c r="J470" s="213">
        <v>153.9</v>
      </c>
      <c r="K470" s="213">
        <v>153.9</v>
      </c>
      <c r="L470" s="213">
        <v>48.725000000000001</v>
      </c>
    </row>
    <row r="471" spans="1:12" x14ac:dyDescent="0.25">
      <c r="A471" s="158" t="s">
        <v>1090</v>
      </c>
      <c r="B471" s="158" t="s">
        <v>621</v>
      </c>
      <c r="C471" s="158" t="s">
        <v>685</v>
      </c>
      <c r="D471" s="158" t="s">
        <v>31</v>
      </c>
      <c r="E471" s="158" t="s">
        <v>657</v>
      </c>
      <c r="F471" s="209">
        <v>1</v>
      </c>
      <c r="G471" s="158" t="s">
        <v>4</v>
      </c>
      <c r="H471" s="159">
        <v>0.52759999999999996</v>
      </c>
      <c r="I471" s="158" t="s">
        <v>539</v>
      </c>
      <c r="J471" s="213">
        <v>318.89999999999998</v>
      </c>
      <c r="K471" s="213">
        <v>318.89999999999998</v>
      </c>
      <c r="L471" s="213">
        <v>168.251</v>
      </c>
    </row>
    <row r="472" spans="1:12" x14ac:dyDescent="0.25">
      <c r="A472" s="158" t="s">
        <v>1090</v>
      </c>
      <c r="B472" s="158" t="s">
        <v>621</v>
      </c>
      <c r="C472" s="158" t="s">
        <v>685</v>
      </c>
      <c r="D472" s="158" t="s">
        <v>8</v>
      </c>
      <c r="E472" s="158" t="s">
        <v>657</v>
      </c>
      <c r="F472" s="209">
        <v>1</v>
      </c>
      <c r="G472" s="158" t="s">
        <v>4</v>
      </c>
      <c r="H472" s="159">
        <v>0.52759999999999996</v>
      </c>
      <c r="I472" s="158" t="s">
        <v>539</v>
      </c>
      <c r="J472" s="213">
        <v>243.227</v>
      </c>
      <c r="K472" s="213">
        <v>243.227</v>
      </c>
      <c r="L472" s="213">
        <v>128.327</v>
      </c>
    </row>
    <row r="473" spans="1:12" x14ac:dyDescent="0.25">
      <c r="A473" s="158" t="s">
        <v>1090</v>
      </c>
      <c r="B473" s="158" t="s">
        <v>621</v>
      </c>
      <c r="C473" s="158" t="s">
        <v>78</v>
      </c>
      <c r="D473" s="158" t="s">
        <v>5</v>
      </c>
      <c r="E473" s="158" t="s">
        <v>657</v>
      </c>
      <c r="F473" s="209">
        <v>1</v>
      </c>
      <c r="G473" s="158" t="s">
        <v>4</v>
      </c>
      <c r="H473" s="159">
        <v>1</v>
      </c>
      <c r="I473" s="158" t="s">
        <v>539</v>
      </c>
      <c r="J473" s="213">
        <v>48</v>
      </c>
      <c r="K473" s="213">
        <v>48</v>
      </c>
      <c r="L473" s="213">
        <v>48</v>
      </c>
    </row>
    <row r="474" spans="1:12" x14ac:dyDescent="0.25">
      <c r="A474" s="158" t="s">
        <v>1090</v>
      </c>
      <c r="B474" s="158" t="s">
        <v>621</v>
      </c>
      <c r="C474" s="158" t="s">
        <v>475</v>
      </c>
      <c r="D474" s="158" t="s">
        <v>28</v>
      </c>
      <c r="E474" s="158" t="s">
        <v>657</v>
      </c>
      <c r="F474" s="209">
        <v>1</v>
      </c>
      <c r="G474" s="158" t="s">
        <v>4</v>
      </c>
      <c r="H474" s="159">
        <v>0.52759999999999996</v>
      </c>
      <c r="I474" s="158" t="s">
        <v>539</v>
      </c>
      <c r="J474" s="213">
        <v>98.98</v>
      </c>
      <c r="K474" s="213">
        <v>98.98</v>
      </c>
      <c r="L474" s="213">
        <v>52.222000000000001</v>
      </c>
    </row>
    <row r="475" spans="1:12" x14ac:dyDescent="0.25">
      <c r="A475" s="158" t="s">
        <v>1090</v>
      </c>
      <c r="B475" s="158" t="s">
        <v>621</v>
      </c>
      <c r="C475" s="158" t="s">
        <v>75</v>
      </c>
      <c r="D475" s="158" t="s">
        <v>31</v>
      </c>
      <c r="E475" s="158" t="s">
        <v>657</v>
      </c>
      <c r="F475" s="209">
        <v>1</v>
      </c>
      <c r="G475" s="158" t="s">
        <v>4</v>
      </c>
      <c r="H475" s="159">
        <v>0.52759999999999996</v>
      </c>
      <c r="I475" s="158" t="s">
        <v>539</v>
      </c>
      <c r="J475" s="213">
        <v>410.89</v>
      </c>
      <c r="K475" s="213">
        <v>410.89</v>
      </c>
      <c r="L475" s="213">
        <v>216.785</v>
      </c>
    </row>
    <row r="476" spans="1:12" x14ac:dyDescent="0.25">
      <c r="A476" s="158" t="s">
        <v>1090</v>
      </c>
      <c r="B476" s="158" t="s">
        <v>621</v>
      </c>
      <c r="C476" s="158" t="s">
        <v>75</v>
      </c>
      <c r="D476" s="158" t="s">
        <v>8</v>
      </c>
      <c r="E476" s="158" t="s">
        <v>657</v>
      </c>
      <c r="F476" s="209">
        <v>1</v>
      </c>
      <c r="G476" s="158" t="s">
        <v>4</v>
      </c>
      <c r="H476" s="159">
        <v>0.52759999999999996</v>
      </c>
      <c r="I476" s="158" t="s">
        <v>539</v>
      </c>
      <c r="J476" s="213">
        <v>393</v>
      </c>
      <c r="K476" s="213">
        <v>393</v>
      </c>
      <c r="L476" s="213">
        <v>207.34700000000001</v>
      </c>
    </row>
    <row r="477" spans="1:12" x14ac:dyDescent="0.25">
      <c r="A477" s="158" t="s">
        <v>1090</v>
      </c>
      <c r="B477" s="158" t="s">
        <v>621</v>
      </c>
      <c r="C477" s="158" t="s">
        <v>75</v>
      </c>
      <c r="D477" s="158" t="s">
        <v>28</v>
      </c>
      <c r="E477" s="158" t="s">
        <v>657</v>
      </c>
      <c r="F477" s="209">
        <v>1</v>
      </c>
      <c r="G477" s="158" t="s">
        <v>4</v>
      </c>
      <c r="H477" s="159">
        <v>0.52759999999999996</v>
      </c>
      <c r="I477" s="158" t="s">
        <v>539</v>
      </c>
      <c r="J477" s="213">
        <v>158.63499999999999</v>
      </c>
      <c r="K477" s="213">
        <v>158.63499999999999</v>
      </c>
      <c r="L477" s="213">
        <v>83.695999999999998</v>
      </c>
    </row>
    <row r="478" spans="1:12" x14ac:dyDescent="0.25">
      <c r="A478" s="158" t="s">
        <v>1090</v>
      </c>
      <c r="B478" s="158" t="s">
        <v>624</v>
      </c>
      <c r="C478" s="158" t="s">
        <v>88</v>
      </c>
      <c r="D478" s="158" t="s">
        <v>8</v>
      </c>
      <c r="E478" s="158" t="s">
        <v>657</v>
      </c>
      <c r="F478" s="209">
        <v>1</v>
      </c>
      <c r="G478" s="158" t="s">
        <v>4</v>
      </c>
      <c r="H478" s="159">
        <v>0.99990000000000001</v>
      </c>
      <c r="I478" s="158" t="s">
        <v>539</v>
      </c>
      <c r="J478" s="213">
        <v>260</v>
      </c>
      <c r="K478" s="213">
        <v>260</v>
      </c>
      <c r="L478" s="213">
        <v>259.97399999999999</v>
      </c>
    </row>
    <row r="479" spans="1:12" x14ac:dyDescent="0.25">
      <c r="A479" s="158" t="s">
        <v>1090</v>
      </c>
      <c r="B479" s="158" t="s">
        <v>624</v>
      </c>
      <c r="C479" s="158" t="s">
        <v>89</v>
      </c>
      <c r="D479" s="158" t="s">
        <v>8</v>
      </c>
      <c r="E479" s="158" t="s">
        <v>659</v>
      </c>
      <c r="F479" s="209">
        <v>1</v>
      </c>
      <c r="G479" s="158" t="s">
        <v>4</v>
      </c>
      <c r="H479" s="159">
        <v>0.99990000000000001</v>
      </c>
      <c r="I479" s="158" t="s">
        <v>539</v>
      </c>
      <c r="J479" s="213">
        <v>24.2</v>
      </c>
      <c r="K479" s="213">
        <v>24.2</v>
      </c>
      <c r="L479" s="213">
        <v>24.198</v>
      </c>
    </row>
    <row r="480" spans="1:12" x14ac:dyDescent="0.25">
      <c r="A480" s="158" t="s">
        <v>1090</v>
      </c>
      <c r="B480" s="158" t="s">
        <v>624</v>
      </c>
      <c r="C480" s="158" t="s">
        <v>89</v>
      </c>
      <c r="D480" s="158" t="s">
        <v>8</v>
      </c>
      <c r="E480" s="158" t="s">
        <v>659</v>
      </c>
      <c r="F480" s="209">
        <v>1</v>
      </c>
      <c r="G480" s="158" t="s">
        <v>4</v>
      </c>
      <c r="H480" s="159">
        <v>0.99990000000000001</v>
      </c>
      <c r="I480" s="158" t="s">
        <v>674</v>
      </c>
      <c r="J480" s="213">
        <v>32.1</v>
      </c>
      <c r="K480" s="213">
        <v>32.1</v>
      </c>
      <c r="L480" s="213">
        <v>32.097000000000001</v>
      </c>
    </row>
    <row r="481" spans="1:12" x14ac:dyDescent="0.25">
      <c r="A481" s="158" t="s">
        <v>1090</v>
      </c>
      <c r="B481" s="158" t="s">
        <v>622</v>
      </c>
      <c r="C481" s="158" t="s">
        <v>80</v>
      </c>
      <c r="D481" s="158" t="s">
        <v>8</v>
      </c>
      <c r="E481" s="158" t="s">
        <v>657</v>
      </c>
      <c r="F481" s="209">
        <v>1</v>
      </c>
      <c r="G481" s="158" t="s">
        <v>4</v>
      </c>
      <c r="H481" s="159">
        <v>0.61772000000000005</v>
      </c>
      <c r="I481" s="158" t="s">
        <v>539</v>
      </c>
      <c r="J481" s="213">
        <v>75.5</v>
      </c>
      <c r="K481" s="213">
        <v>75.5</v>
      </c>
      <c r="L481" s="213">
        <v>46.637999999999998</v>
      </c>
    </row>
    <row r="482" spans="1:12" x14ac:dyDescent="0.25">
      <c r="A482" s="158" t="s">
        <v>1090</v>
      </c>
      <c r="B482" s="158" t="s">
        <v>622</v>
      </c>
      <c r="C482" s="158" t="s">
        <v>80</v>
      </c>
      <c r="D482" s="158" t="s">
        <v>8</v>
      </c>
      <c r="E482" s="158" t="s">
        <v>657</v>
      </c>
      <c r="F482" s="209">
        <v>1</v>
      </c>
      <c r="G482" s="158" t="s">
        <v>4</v>
      </c>
      <c r="H482" s="159">
        <v>0.61772000000000005</v>
      </c>
      <c r="I482" s="158" t="s">
        <v>674</v>
      </c>
      <c r="J482" s="213">
        <v>36.5</v>
      </c>
      <c r="K482" s="213">
        <v>36.5</v>
      </c>
      <c r="L482" s="213">
        <v>22.547000000000001</v>
      </c>
    </row>
    <row r="483" spans="1:12" x14ac:dyDescent="0.25">
      <c r="A483" s="158" t="s">
        <v>1090</v>
      </c>
      <c r="B483" s="158" t="s">
        <v>622</v>
      </c>
      <c r="C483" s="158" t="s">
        <v>80</v>
      </c>
      <c r="D483" s="158" t="s">
        <v>8</v>
      </c>
      <c r="E483" s="158" t="s">
        <v>657</v>
      </c>
      <c r="F483" s="209">
        <v>1</v>
      </c>
      <c r="G483" s="158" t="s">
        <v>4</v>
      </c>
      <c r="H483" s="159">
        <v>0.61772000000000005</v>
      </c>
      <c r="I483" s="158" t="s">
        <v>539</v>
      </c>
      <c r="J483" s="213">
        <v>804.68100000000004</v>
      </c>
      <c r="K483" s="213">
        <v>804.68100000000004</v>
      </c>
      <c r="L483" s="213">
        <v>497.06700000000001</v>
      </c>
    </row>
    <row r="484" spans="1:12" x14ac:dyDescent="0.25">
      <c r="A484" s="158" t="s">
        <v>1090</v>
      </c>
      <c r="B484" s="158" t="s">
        <v>622</v>
      </c>
      <c r="C484" s="158" t="s">
        <v>476</v>
      </c>
      <c r="D484" s="158" t="s">
        <v>28</v>
      </c>
      <c r="E484" s="158" t="s">
        <v>657</v>
      </c>
      <c r="F484" s="209">
        <v>1</v>
      </c>
      <c r="G484" s="158" t="s">
        <v>4</v>
      </c>
      <c r="H484" s="159">
        <v>0.61772000000000005</v>
      </c>
      <c r="I484" s="158" t="s">
        <v>539</v>
      </c>
      <c r="J484" s="213">
        <v>154.58199999999999</v>
      </c>
      <c r="K484" s="213">
        <v>154.58199999999999</v>
      </c>
      <c r="L484" s="213">
        <v>95.488</v>
      </c>
    </row>
    <row r="485" spans="1:12" x14ac:dyDescent="0.25">
      <c r="A485" s="158" t="s">
        <v>1090</v>
      </c>
      <c r="B485" s="158" t="s">
        <v>622</v>
      </c>
      <c r="C485" s="158" t="s">
        <v>81</v>
      </c>
      <c r="D485" s="158" t="s">
        <v>31</v>
      </c>
      <c r="E485" s="158" t="s">
        <v>657</v>
      </c>
      <c r="F485" s="209">
        <v>1</v>
      </c>
      <c r="G485" s="158" t="s">
        <v>4</v>
      </c>
      <c r="H485" s="159">
        <v>0.61772000000000005</v>
      </c>
      <c r="I485" s="158" t="s">
        <v>539</v>
      </c>
      <c r="J485" s="213">
        <v>124.59</v>
      </c>
      <c r="K485" s="213">
        <v>124.59</v>
      </c>
      <c r="L485" s="213">
        <v>76.962000000000003</v>
      </c>
    </row>
    <row r="486" spans="1:12" x14ac:dyDescent="0.25">
      <c r="A486" s="158" t="s">
        <v>1090</v>
      </c>
      <c r="B486" s="158" t="s">
        <v>622</v>
      </c>
      <c r="C486" s="158" t="s">
        <v>758</v>
      </c>
      <c r="D486" s="158" t="s">
        <v>28</v>
      </c>
      <c r="E486" s="158" t="s">
        <v>657</v>
      </c>
      <c r="F486" s="209">
        <v>1</v>
      </c>
      <c r="G486" s="158" t="s">
        <v>4</v>
      </c>
      <c r="H486" s="159">
        <v>0.61772000000000005</v>
      </c>
      <c r="I486" s="158" t="s">
        <v>539</v>
      </c>
      <c r="J486" s="213">
        <v>564</v>
      </c>
      <c r="K486" s="213">
        <v>564</v>
      </c>
      <c r="L486" s="213">
        <v>348.39400000000001</v>
      </c>
    </row>
    <row r="487" spans="1:12" x14ac:dyDescent="0.25">
      <c r="A487" s="158" t="s">
        <v>1090</v>
      </c>
      <c r="B487" s="158" t="s">
        <v>622</v>
      </c>
      <c r="C487" s="158" t="s">
        <v>759</v>
      </c>
      <c r="D487" s="158" t="s">
        <v>28</v>
      </c>
      <c r="E487" s="158" t="s">
        <v>657</v>
      </c>
      <c r="F487" s="209">
        <v>1</v>
      </c>
      <c r="G487" s="158" t="s">
        <v>4</v>
      </c>
      <c r="H487" s="159">
        <v>0.61772000000000005</v>
      </c>
      <c r="I487" s="158" t="s">
        <v>674</v>
      </c>
      <c r="J487" s="213">
        <v>500</v>
      </c>
      <c r="K487" s="213">
        <v>500</v>
      </c>
      <c r="L487" s="213">
        <v>308.86</v>
      </c>
    </row>
    <row r="488" spans="1:12" x14ac:dyDescent="0.25">
      <c r="A488" s="158" t="s">
        <v>1090</v>
      </c>
      <c r="B488" s="158" t="s">
        <v>622</v>
      </c>
      <c r="C488" s="158" t="s">
        <v>82</v>
      </c>
      <c r="D488" s="158" t="s">
        <v>1081</v>
      </c>
      <c r="E488" s="158" t="s">
        <v>657</v>
      </c>
      <c r="F488" s="209">
        <v>1</v>
      </c>
      <c r="G488" s="158" t="s">
        <v>4</v>
      </c>
      <c r="H488" s="159">
        <v>0.61772000000000005</v>
      </c>
      <c r="I488" s="158" t="s">
        <v>539</v>
      </c>
      <c r="J488" s="213">
        <v>118</v>
      </c>
      <c r="K488" s="213">
        <v>118</v>
      </c>
      <c r="L488" s="213">
        <v>72.891000000000005</v>
      </c>
    </row>
    <row r="489" spans="1:12" x14ac:dyDescent="0.25">
      <c r="A489" s="158" t="s">
        <v>1090</v>
      </c>
      <c r="B489" s="158" t="s">
        <v>622</v>
      </c>
      <c r="C489" s="158" t="s">
        <v>83</v>
      </c>
      <c r="D489" s="158" t="s">
        <v>1081</v>
      </c>
      <c r="E489" s="158" t="s">
        <v>657</v>
      </c>
      <c r="F489" s="209">
        <v>1</v>
      </c>
      <c r="G489" s="158" t="s">
        <v>4</v>
      </c>
      <c r="H489" s="159">
        <v>0.61772000000000005</v>
      </c>
      <c r="I489" s="158" t="s">
        <v>539</v>
      </c>
      <c r="J489" s="213">
        <v>136.572</v>
      </c>
      <c r="K489" s="213">
        <v>136.572</v>
      </c>
      <c r="L489" s="213">
        <v>84.363</v>
      </c>
    </row>
    <row r="490" spans="1:12" x14ac:dyDescent="0.25">
      <c r="A490" s="158" t="s">
        <v>1091</v>
      </c>
      <c r="B490" s="158" t="s">
        <v>623</v>
      </c>
      <c r="C490" s="158" t="s">
        <v>479</v>
      </c>
      <c r="D490" s="158" t="s">
        <v>5</v>
      </c>
      <c r="E490" s="158" t="s">
        <v>659</v>
      </c>
      <c r="F490" s="209">
        <v>0.4</v>
      </c>
      <c r="G490" s="158" t="s">
        <v>7</v>
      </c>
      <c r="H490" s="159">
        <v>0.4</v>
      </c>
      <c r="I490" s="158" t="s">
        <v>539</v>
      </c>
      <c r="J490" s="213">
        <v>39.6</v>
      </c>
      <c r="K490" s="213">
        <v>15.84</v>
      </c>
      <c r="L490" s="213">
        <v>15.84</v>
      </c>
    </row>
    <row r="491" spans="1:12" x14ac:dyDescent="0.25">
      <c r="A491" s="158" t="s">
        <v>1091</v>
      </c>
      <c r="B491" s="158" t="s">
        <v>623</v>
      </c>
      <c r="C491" s="158" t="s">
        <v>565</v>
      </c>
      <c r="D491" s="158" t="s">
        <v>732</v>
      </c>
      <c r="E491" s="158" t="s">
        <v>659</v>
      </c>
      <c r="F491" s="209">
        <v>0.4</v>
      </c>
      <c r="G491" s="158" t="s">
        <v>7</v>
      </c>
      <c r="H491" s="159">
        <v>0.4</v>
      </c>
      <c r="I491" s="158" t="s">
        <v>539</v>
      </c>
      <c r="J491" s="213">
        <v>10</v>
      </c>
      <c r="K491" s="213">
        <v>4</v>
      </c>
      <c r="L491" s="213">
        <v>4</v>
      </c>
    </row>
    <row r="492" spans="1:12" x14ac:dyDescent="0.25">
      <c r="A492" s="158" t="s">
        <v>1091</v>
      </c>
      <c r="B492" s="158" t="s">
        <v>623</v>
      </c>
      <c r="C492" s="158" t="s">
        <v>86</v>
      </c>
      <c r="D492" s="158" t="s">
        <v>732</v>
      </c>
      <c r="E492" s="158" t="s">
        <v>659</v>
      </c>
      <c r="F492" s="209">
        <v>0.4</v>
      </c>
      <c r="G492" s="158" t="s">
        <v>7</v>
      </c>
      <c r="H492" s="159">
        <v>0.4</v>
      </c>
      <c r="I492" s="158" t="s">
        <v>539</v>
      </c>
      <c r="J492" s="213">
        <v>10</v>
      </c>
      <c r="K492" s="213">
        <v>4</v>
      </c>
      <c r="L492" s="213">
        <v>4</v>
      </c>
    </row>
    <row r="493" spans="1:12" x14ac:dyDescent="0.25">
      <c r="A493" s="158" t="s">
        <v>1091</v>
      </c>
      <c r="B493" s="158" t="s">
        <v>623</v>
      </c>
      <c r="C493" s="158" t="s">
        <v>487</v>
      </c>
      <c r="D493" s="158" t="s">
        <v>5</v>
      </c>
      <c r="E493" s="158" t="s">
        <v>659</v>
      </c>
      <c r="F493" s="209">
        <v>0.4</v>
      </c>
      <c r="G493" s="158" t="s">
        <v>7</v>
      </c>
      <c r="H493" s="159">
        <v>0.4</v>
      </c>
      <c r="I493" s="158" t="s">
        <v>539</v>
      </c>
      <c r="J493" s="213">
        <v>99</v>
      </c>
      <c r="K493" s="213">
        <v>39.6</v>
      </c>
      <c r="L493" s="213">
        <v>39.6</v>
      </c>
    </row>
    <row r="494" spans="1:12" x14ac:dyDescent="0.25">
      <c r="A494" s="158" t="s">
        <v>1091</v>
      </c>
      <c r="B494" s="158" t="s">
        <v>623</v>
      </c>
      <c r="C494" s="158" t="s">
        <v>480</v>
      </c>
      <c r="D494" s="158" t="s">
        <v>5</v>
      </c>
      <c r="E494" s="158" t="s">
        <v>659</v>
      </c>
      <c r="F494" s="209">
        <v>0.4</v>
      </c>
      <c r="G494" s="158" t="s">
        <v>7</v>
      </c>
      <c r="H494" s="159">
        <v>0.4</v>
      </c>
      <c r="I494" s="158" t="s">
        <v>539</v>
      </c>
      <c r="J494" s="213">
        <v>99</v>
      </c>
      <c r="K494" s="213">
        <v>39.6</v>
      </c>
      <c r="L494" s="213">
        <v>39.6</v>
      </c>
    </row>
    <row r="495" spans="1:12" x14ac:dyDescent="0.25">
      <c r="A495" s="158" t="s">
        <v>1091</v>
      </c>
      <c r="B495" s="158" t="s">
        <v>623</v>
      </c>
      <c r="C495" s="158" t="s">
        <v>481</v>
      </c>
      <c r="D495" s="158" t="s">
        <v>5</v>
      </c>
      <c r="E495" s="158" t="s">
        <v>659</v>
      </c>
      <c r="F495" s="209">
        <v>0.4</v>
      </c>
      <c r="G495" s="158" t="s">
        <v>7</v>
      </c>
      <c r="H495" s="159">
        <v>0.4</v>
      </c>
      <c r="I495" s="158" t="s">
        <v>539</v>
      </c>
      <c r="J495" s="213">
        <v>99</v>
      </c>
      <c r="K495" s="213">
        <v>39.6</v>
      </c>
      <c r="L495" s="213">
        <v>39.6</v>
      </c>
    </row>
    <row r="496" spans="1:12" x14ac:dyDescent="0.25">
      <c r="A496" s="158" t="s">
        <v>1091</v>
      </c>
      <c r="B496" s="158" t="s">
        <v>623</v>
      </c>
      <c r="C496" s="158" t="s">
        <v>482</v>
      </c>
      <c r="D496" s="158" t="s">
        <v>5</v>
      </c>
      <c r="E496" s="158" t="s">
        <v>659</v>
      </c>
      <c r="F496" s="209">
        <v>0.4</v>
      </c>
      <c r="G496" s="158" t="s">
        <v>7</v>
      </c>
      <c r="H496" s="159">
        <v>0.4</v>
      </c>
      <c r="I496" s="158" t="s">
        <v>539</v>
      </c>
      <c r="J496" s="213">
        <v>99</v>
      </c>
      <c r="K496" s="213">
        <v>39.6</v>
      </c>
      <c r="L496" s="213">
        <v>39.6</v>
      </c>
    </row>
    <row r="497" spans="1:12" x14ac:dyDescent="0.25">
      <c r="A497" s="158" t="s">
        <v>1091</v>
      </c>
      <c r="B497" s="158" t="s">
        <v>623</v>
      </c>
      <c r="C497" s="158" t="s">
        <v>483</v>
      </c>
      <c r="D497" s="158" t="s">
        <v>5</v>
      </c>
      <c r="E497" s="158" t="s">
        <v>659</v>
      </c>
      <c r="F497" s="209">
        <v>0.4</v>
      </c>
      <c r="G497" s="158" t="s">
        <v>7</v>
      </c>
      <c r="H497" s="159">
        <v>0.4</v>
      </c>
      <c r="I497" s="158" t="s">
        <v>539</v>
      </c>
      <c r="J497" s="213">
        <v>39.6</v>
      </c>
      <c r="K497" s="213">
        <v>15.84</v>
      </c>
      <c r="L497" s="213">
        <v>15.84</v>
      </c>
    </row>
    <row r="498" spans="1:12" x14ac:dyDescent="0.25">
      <c r="A498" s="158" t="s">
        <v>1091</v>
      </c>
      <c r="B498" s="158" t="s">
        <v>623</v>
      </c>
      <c r="C498" s="158" t="s">
        <v>484</v>
      </c>
      <c r="D498" s="158" t="s">
        <v>5</v>
      </c>
      <c r="E498" s="158" t="s">
        <v>659</v>
      </c>
      <c r="F498" s="209">
        <v>0.4</v>
      </c>
      <c r="G498" s="158" t="s">
        <v>7</v>
      </c>
      <c r="H498" s="159">
        <v>0.4</v>
      </c>
      <c r="I498" s="158" t="s">
        <v>539</v>
      </c>
      <c r="J498" s="213">
        <v>9</v>
      </c>
      <c r="K498" s="213">
        <v>3.6</v>
      </c>
      <c r="L498" s="213">
        <v>3.6</v>
      </c>
    </row>
    <row r="499" spans="1:12" x14ac:dyDescent="0.25">
      <c r="A499" s="158" t="s">
        <v>1091</v>
      </c>
      <c r="B499" s="158" t="s">
        <v>623</v>
      </c>
      <c r="C499" s="158" t="s">
        <v>485</v>
      </c>
      <c r="D499" s="158" t="s">
        <v>5</v>
      </c>
      <c r="E499" s="158" t="s">
        <v>659</v>
      </c>
      <c r="F499" s="209">
        <v>0.4</v>
      </c>
      <c r="G499" s="158" t="s">
        <v>7</v>
      </c>
      <c r="H499" s="159">
        <v>0.4</v>
      </c>
      <c r="I499" s="158" t="s">
        <v>539</v>
      </c>
      <c r="J499" s="213">
        <v>27</v>
      </c>
      <c r="K499" s="213">
        <v>10.8</v>
      </c>
      <c r="L499" s="213">
        <v>10.8</v>
      </c>
    </row>
    <row r="500" spans="1:12" x14ac:dyDescent="0.25">
      <c r="A500" s="158" t="s">
        <v>1091</v>
      </c>
      <c r="B500" s="158" t="s">
        <v>623</v>
      </c>
      <c r="C500" s="158" t="s">
        <v>486</v>
      </c>
      <c r="D500" s="158" t="s">
        <v>5</v>
      </c>
      <c r="E500" s="158" t="s">
        <v>659</v>
      </c>
      <c r="F500" s="209">
        <v>0.4</v>
      </c>
      <c r="G500" s="158" t="s">
        <v>7</v>
      </c>
      <c r="H500" s="159">
        <v>0.4</v>
      </c>
      <c r="I500" s="158" t="s">
        <v>539</v>
      </c>
      <c r="J500" s="213">
        <v>48.6</v>
      </c>
      <c r="K500" s="213">
        <v>19.440000000000001</v>
      </c>
      <c r="L500" s="213">
        <v>19.440000000000001</v>
      </c>
    </row>
    <row r="501" spans="1:12" x14ac:dyDescent="0.25">
      <c r="A501" s="158" t="s">
        <v>1091</v>
      </c>
      <c r="B501" s="158" t="s">
        <v>623</v>
      </c>
      <c r="C501" s="158" t="s">
        <v>488</v>
      </c>
      <c r="D501" s="158" t="s">
        <v>5</v>
      </c>
      <c r="E501" s="158" t="s">
        <v>658</v>
      </c>
      <c r="F501" s="209">
        <v>0.4</v>
      </c>
      <c r="G501" s="158" t="s">
        <v>7</v>
      </c>
      <c r="H501" s="159">
        <v>0.4</v>
      </c>
      <c r="I501" s="158" t="s">
        <v>539</v>
      </c>
      <c r="J501" s="213">
        <v>99</v>
      </c>
      <c r="K501" s="213">
        <v>39.6</v>
      </c>
      <c r="L501" s="213">
        <v>39.6</v>
      </c>
    </row>
    <row r="502" spans="1:12" x14ac:dyDescent="0.25">
      <c r="A502" s="158" t="s">
        <v>1091</v>
      </c>
      <c r="B502" s="158" t="s">
        <v>623</v>
      </c>
      <c r="C502" s="158" t="s">
        <v>686</v>
      </c>
      <c r="D502" s="158" t="s">
        <v>8</v>
      </c>
      <c r="E502" s="158" t="s">
        <v>658</v>
      </c>
      <c r="F502" s="209">
        <v>1</v>
      </c>
      <c r="G502" s="158" t="s">
        <v>4</v>
      </c>
      <c r="H502" s="159">
        <v>0.96</v>
      </c>
      <c r="I502" s="158" t="s">
        <v>539</v>
      </c>
      <c r="J502" s="213">
        <v>122</v>
      </c>
      <c r="K502" s="213">
        <v>122</v>
      </c>
      <c r="L502" s="213">
        <v>117.12</v>
      </c>
    </row>
    <row r="503" spans="1:12" x14ac:dyDescent="0.25">
      <c r="A503" s="158" t="s">
        <v>1091</v>
      </c>
      <c r="B503" s="158" t="s">
        <v>625</v>
      </c>
      <c r="C503" s="158" t="s">
        <v>91</v>
      </c>
      <c r="D503" s="158" t="s">
        <v>8</v>
      </c>
      <c r="E503" s="158" t="s">
        <v>659</v>
      </c>
      <c r="F503" s="209">
        <v>0.5</v>
      </c>
      <c r="G503" s="158" t="s">
        <v>7</v>
      </c>
      <c r="H503" s="159">
        <v>0.35</v>
      </c>
      <c r="I503" s="158" t="s">
        <v>539</v>
      </c>
      <c r="J503" s="213">
        <v>507</v>
      </c>
      <c r="K503" s="213">
        <v>253.5</v>
      </c>
      <c r="L503" s="213">
        <v>177.45</v>
      </c>
    </row>
    <row r="504" spans="1:12" x14ac:dyDescent="0.25">
      <c r="A504" s="158" t="s">
        <v>1091</v>
      </c>
      <c r="B504" s="158" t="s">
        <v>92</v>
      </c>
      <c r="C504" s="158" t="s">
        <v>100</v>
      </c>
      <c r="D504" s="158" t="s">
        <v>8</v>
      </c>
      <c r="E504" s="158" t="s">
        <v>658</v>
      </c>
      <c r="F504" s="209">
        <v>1</v>
      </c>
      <c r="G504" s="158" t="s">
        <v>4</v>
      </c>
      <c r="H504" s="159">
        <v>1</v>
      </c>
      <c r="I504" s="158" t="s">
        <v>539</v>
      </c>
      <c r="J504" s="213">
        <v>527</v>
      </c>
      <c r="K504" s="213">
        <v>527</v>
      </c>
      <c r="L504" s="213">
        <v>527</v>
      </c>
    </row>
    <row r="505" spans="1:12" x14ac:dyDescent="0.25">
      <c r="A505" s="158" t="s">
        <v>1091</v>
      </c>
      <c r="B505" s="158" t="s">
        <v>92</v>
      </c>
      <c r="C505" s="158" t="s">
        <v>96</v>
      </c>
      <c r="D505" s="158" t="s">
        <v>8</v>
      </c>
      <c r="E505" s="158" t="s">
        <v>658</v>
      </c>
      <c r="F505" s="209">
        <v>1</v>
      </c>
      <c r="G505" s="158" t="s">
        <v>4</v>
      </c>
      <c r="H505" s="159">
        <v>1</v>
      </c>
      <c r="I505" s="158" t="s">
        <v>539</v>
      </c>
      <c r="J505" s="213">
        <v>620</v>
      </c>
      <c r="K505" s="213">
        <v>620</v>
      </c>
      <c r="L505" s="213">
        <v>620</v>
      </c>
    </row>
    <row r="506" spans="1:12" x14ac:dyDescent="0.25">
      <c r="A506" s="158" t="s">
        <v>1091</v>
      </c>
      <c r="B506" s="158" t="s">
        <v>92</v>
      </c>
      <c r="C506" s="158" t="s">
        <v>96</v>
      </c>
      <c r="D506" s="158" t="s">
        <v>28</v>
      </c>
      <c r="E506" s="158" t="s">
        <v>658</v>
      </c>
      <c r="F506" s="209">
        <v>1</v>
      </c>
      <c r="G506" s="158" t="s">
        <v>4</v>
      </c>
      <c r="H506" s="159">
        <v>1</v>
      </c>
      <c r="I506" s="158" t="s">
        <v>539</v>
      </c>
      <c r="J506" s="213">
        <v>15.5</v>
      </c>
      <c r="K506" s="213">
        <v>15.5</v>
      </c>
      <c r="L506" s="213">
        <v>15.5</v>
      </c>
    </row>
    <row r="507" spans="1:12" x14ac:dyDescent="0.25">
      <c r="A507" s="158" t="s">
        <v>1091</v>
      </c>
      <c r="B507" s="158" t="s">
        <v>92</v>
      </c>
      <c r="C507" s="158" t="s">
        <v>99</v>
      </c>
      <c r="D507" s="158" t="s">
        <v>8</v>
      </c>
      <c r="E507" s="158" t="s">
        <v>658</v>
      </c>
      <c r="F507" s="209">
        <v>0.37959999999999999</v>
      </c>
      <c r="G507" s="158" t="s">
        <v>7</v>
      </c>
      <c r="H507" s="159">
        <v>0.37959999999999999</v>
      </c>
      <c r="I507" s="158" t="s">
        <v>539</v>
      </c>
      <c r="J507" s="213">
        <v>575</v>
      </c>
      <c r="K507" s="213">
        <v>218.27</v>
      </c>
      <c r="L507" s="213">
        <v>218.27</v>
      </c>
    </row>
    <row r="508" spans="1:12" x14ac:dyDescent="0.25">
      <c r="A508" s="158" t="s">
        <v>1091</v>
      </c>
      <c r="B508" s="158" t="s">
        <v>92</v>
      </c>
      <c r="C508" s="158" t="s">
        <v>98</v>
      </c>
      <c r="D508" s="158" t="s">
        <v>8</v>
      </c>
      <c r="E508" s="158" t="s">
        <v>659</v>
      </c>
      <c r="F508" s="209">
        <v>0.27750000000000002</v>
      </c>
      <c r="G508" s="158" t="s">
        <v>7</v>
      </c>
      <c r="H508" s="159">
        <v>0.27750000000000002</v>
      </c>
      <c r="I508" s="158" t="s">
        <v>539</v>
      </c>
      <c r="J508" s="213">
        <v>575</v>
      </c>
      <c r="K508" s="213">
        <v>159.56299999999999</v>
      </c>
      <c r="L508" s="213">
        <v>159.56299999999999</v>
      </c>
    </row>
    <row r="509" spans="1:12" x14ac:dyDescent="0.25">
      <c r="A509" s="158" t="s">
        <v>1091</v>
      </c>
      <c r="B509" s="158" t="s">
        <v>92</v>
      </c>
      <c r="C509" s="158" t="s">
        <v>687</v>
      </c>
      <c r="D509" s="158" t="s">
        <v>8</v>
      </c>
      <c r="E509" s="158" t="s">
        <v>658</v>
      </c>
      <c r="F509" s="209">
        <v>0.5</v>
      </c>
      <c r="G509" s="158" t="s">
        <v>7</v>
      </c>
      <c r="H509" s="159">
        <v>0.5</v>
      </c>
      <c r="I509" s="158" t="s">
        <v>539</v>
      </c>
      <c r="J509" s="213">
        <v>303.5</v>
      </c>
      <c r="K509" s="213">
        <v>151.75</v>
      </c>
      <c r="L509" s="213">
        <v>151.75</v>
      </c>
    </row>
    <row r="510" spans="1:12" x14ac:dyDescent="0.25">
      <c r="A510" s="158" t="s">
        <v>1091</v>
      </c>
      <c r="B510" s="158" t="s">
        <v>92</v>
      </c>
      <c r="C510" s="158" t="s">
        <v>489</v>
      </c>
      <c r="D510" s="158" t="s">
        <v>26</v>
      </c>
      <c r="E510" s="158" t="s">
        <v>658</v>
      </c>
      <c r="F510" s="209">
        <v>1</v>
      </c>
      <c r="G510" s="158" t="s">
        <v>4</v>
      </c>
      <c r="H510" s="159">
        <v>1</v>
      </c>
      <c r="I510" s="158" t="s">
        <v>539</v>
      </c>
      <c r="J510" s="213">
        <v>16.2</v>
      </c>
      <c r="K510" s="213">
        <v>16.2</v>
      </c>
      <c r="L510" s="213">
        <v>16.2</v>
      </c>
    </row>
    <row r="511" spans="1:12" x14ac:dyDescent="0.25">
      <c r="A511" s="158" t="s">
        <v>1091</v>
      </c>
      <c r="B511" s="158" t="s">
        <v>92</v>
      </c>
      <c r="C511" s="158" t="s">
        <v>101</v>
      </c>
      <c r="D511" s="158" t="s">
        <v>8</v>
      </c>
      <c r="E511" s="158" t="s">
        <v>658</v>
      </c>
      <c r="F511" s="209">
        <v>1</v>
      </c>
      <c r="G511" s="158" t="s">
        <v>4</v>
      </c>
      <c r="H511" s="159">
        <v>1</v>
      </c>
      <c r="I511" s="158" t="s">
        <v>539</v>
      </c>
      <c r="J511" s="213">
        <v>478</v>
      </c>
      <c r="K511" s="213">
        <v>478</v>
      </c>
      <c r="L511" s="213">
        <v>478</v>
      </c>
    </row>
    <row r="512" spans="1:12" x14ac:dyDescent="0.25">
      <c r="A512" s="158" t="s">
        <v>1091</v>
      </c>
      <c r="B512" s="158" t="s">
        <v>92</v>
      </c>
      <c r="C512" s="158" t="s">
        <v>105</v>
      </c>
      <c r="D512" s="158" t="s">
        <v>8</v>
      </c>
      <c r="E512" s="158" t="s">
        <v>658</v>
      </c>
      <c r="F512" s="209">
        <v>1</v>
      </c>
      <c r="G512" s="158" t="s">
        <v>4</v>
      </c>
      <c r="H512" s="159">
        <v>1</v>
      </c>
      <c r="I512" s="158" t="s">
        <v>539</v>
      </c>
      <c r="J512" s="213">
        <v>303</v>
      </c>
      <c r="K512" s="213">
        <v>303</v>
      </c>
      <c r="L512" s="213">
        <v>303</v>
      </c>
    </row>
    <row r="513" spans="1:12" x14ac:dyDescent="0.25">
      <c r="A513" s="158" t="s">
        <v>1091</v>
      </c>
      <c r="B513" s="158" t="s">
        <v>92</v>
      </c>
      <c r="C513" s="158" t="s">
        <v>107</v>
      </c>
      <c r="D513" s="158" t="s">
        <v>31</v>
      </c>
      <c r="E513" s="158" t="s">
        <v>658</v>
      </c>
      <c r="F513" s="209">
        <v>1</v>
      </c>
      <c r="G513" s="158" t="s">
        <v>4</v>
      </c>
      <c r="H513" s="159">
        <v>1</v>
      </c>
      <c r="I513" s="158" t="s">
        <v>539</v>
      </c>
      <c r="J513" s="213">
        <v>635</v>
      </c>
      <c r="K513" s="213">
        <v>635</v>
      </c>
      <c r="L513" s="213">
        <v>635</v>
      </c>
    </row>
    <row r="514" spans="1:12" x14ac:dyDescent="0.25">
      <c r="A514" s="158" t="s">
        <v>1091</v>
      </c>
      <c r="B514" s="158" t="s">
        <v>92</v>
      </c>
      <c r="C514" s="158" t="s">
        <v>108</v>
      </c>
      <c r="D514" s="158" t="s">
        <v>31</v>
      </c>
      <c r="E514" s="158" t="s">
        <v>659</v>
      </c>
      <c r="F514" s="209">
        <v>1</v>
      </c>
      <c r="G514" s="158" t="s">
        <v>4</v>
      </c>
      <c r="H514" s="159">
        <v>1</v>
      </c>
      <c r="I514" s="158" t="s">
        <v>539</v>
      </c>
      <c r="J514" s="213">
        <v>40.4</v>
      </c>
      <c r="K514" s="213">
        <v>40.4</v>
      </c>
      <c r="L514" s="213">
        <v>40.4</v>
      </c>
    </row>
    <row r="515" spans="1:12" x14ac:dyDescent="0.25">
      <c r="A515" s="158" t="s">
        <v>1091</v>
      </c>
      <c r="B515" s="158" t="s">
        <v>92</v>
      </c>
      <c r="C515" s="158" t="s">
        <v>103</v>
      </c>
      <c r="D515" s="158" t="s">
        <v>8</v>
      </c>
      <c r="E515" s="158" t="s">
        <v>658</v>
      </c>
      <c r="F515" s="209">
        <v>1</v>
      </c>
      <c r="G515" s="158" t="s">
        <v>4</v>
      </c>
      <c r="H515" s="159">
        <v>1</v>
      </c>
      <c r="I515" s="158" t="s">
        <v>539</v>
      </c>
      <c r="J515" s="213">
        <v>343</v>
      </c>
      <c r="K515" s="213">
        <v>343</v>
      </c>
      <c r="L515" s="213">
        <v>343</v>
      </c>
    </row>
    <row r="516" spans="1:12" x14ac:dyDescent="0.25">
      <c r="A516" s="158" t="s">
        <v>1091</v>
      </c>
      <c r="B516" s="158" t="s">
        <v>92</v>
      </c>
      <c r="C516" s="158" t="s">
        <v>490</v>
      </c>
      <c r="D516" s="158" t="s">
        <v>26</v>
      </c>
      <c r="E516" s="158" t="s">
        <v>658</v>
      </c>
      <c r="F516" s="209">
        <v>1</v>
      </c>
      <c r="G516" s="158" t="s">
        <v>4</v>
      </c>
      <c r="H516" s="159">
        <v>1</v>
      </c>
      <c r="I516" s="158" t="s">
        <v>539</v>
      </c>
      <c r="J516" s="213">
        <v>17</v>
      </c>
      <c r="K516" s="213">
        <v>17</v>
      </c>
      <c r="L516" s="213">
        <v>17</v>
      </c>
    </row>
    <row r="517" spans="1:12" x14ac:dyDescent="0.25">
      <c r="A517" s="158" t="s">
        <v>1091</v>
      </c>
      <c r="B517" s="158" t="s">
        <v>92</v>
      </c>
      <c r="C517" s="158" t="s">
        <v>94</v>
      </c>
      <c r="D517" s="158" t="s">
        <v>8</v>
      </c>
      <c r="E517" s="158" t="s">
        <v>658</v>
      </c>
      <c r="F517" s="209">
        <v>1</v>
      </c>
      <c r="G517" s="158" t="s">
        <v>4</v>
      </c>
      <c r="H517" s="159">
        <v>1</v>
      </c>
      <c r="I517" s="158" t="s">
        <v>539</v>
      </c>
      <c r="J517" s="213">
        <v>893.4</v>
      </c>
      <c r="K517" s="213">
        <v>893.4</v>
      </c>
      <c r="L517" s="213">
        <v>893.4</v>
      </c>
    </row>
    <row r="518" spans="1:12" x14ac:dyDescent="0.25">
      <c r="A518" s="158" t="s">
        <v>1091</v>
      </c>
      <c r="B518" s="158" t="s">
        <v>92</v>
      </c>
      <c r="C518" s="158" t="s">
        <v>688</v>
      </c>
      <c r="D518" s="158" t="s">
        <v>8</v>
      </c>
      <c r="E518" s="158" t="s">
        <v>658</v>
      </c>
      <c r="F518" s="209">
        <v>1</v>
      </c>
      <c r="G518" s="158" t="s">
        <v>4</v>
      </c>
      <c r="H518" s="159">
        <v>1</v>
      </c>
      <c r="I518" s="158" t="s">
        <v>539</v>
      </c>
      <c r="J518" s="213">
        <v>365</v>
      </c>
      <c r="K518" s="213">
        <v>365</v>
      </c>
      <c r="L518" s="213">
        <v>365</v>
      </c>
    </row>
    <row r="519" spans="1:12" x14ac:dyDescent="0.25">
      <c r="A519" s="158" t="s">
        <v>1091</v>
      </c>
      <c r="B519" s="158" t="s">
        <v>92</v>
      </c>
      <c r="C519" s="158" t="s">
        <v>491</v>
      </c>
      <c r="D519" s="158" t="s">
        <v>26</v>
      </c>
      <c r="E519" s="158" t="s">
        <v>659</v>
      </c>
      <c r="F519" s="209">
        <v>1</v>
      </c>
      <c r="G519" s="158" t="s">
        <v>4</v>
      </c>
      <c r="H519" s="159">
        <v>1</v>
      </c>
      <c r="I519" s="158" t="s">
        <v>539</v>
      </c>
      <c r="J519" s="213">
        <v>17.600000000000001</v>
      </c>
      <c r="K519" s="213">
        <v>17.600000000000001</v>
      </c>
      <c r="L519" s="213">
        <v>17.600000000000001</v>
      </c>
    </row>
    <row r="520" spans="1:12" x14ac:dyDescent="0.25">
      <c r="A520" s="158" t="s">
        <v>1091</v>
      </c>
      <c r="B520" s="158" t="s">
        <v>92</v>
      </c>
      <c r="C520" s="158" t="s">
        <v>492</v>
      </c>
      <c r="D520" s="158" t="s">
        <v>26</v>
      </c>
      <c r="E520" s="158" t="s">
        <v>659</v>
      </c>
      <c r="F520" s="209">
        <v>1</v>
      </c>
      <c r="G520" s="158" t="s">
        <v>4</v>
      </c>
      <c r="H520" s="159">
        <v>1</v>
      </c>
      <c r="I520" s="158" t="s">
        <v>539</v>
      </c>
      <c r="J520" s="213">
        <v>17.600000000000001</v>
      </c>
      <c r="K520" s="213">
        <v>17.600000000000001</v>
      </c>
      <c r="L520" s="213">
        <v>17.600000000000001</v>
      </c>
    </row>
    <row r="521" spans="1:12" x14ac:dyDescent="0.25">
      <c r="A521" s="158" t="s">
        <v>1091</v>
      </c>
      <c r="B521" s="158" t="s">
        <v>92</v>
      </c>
      <c r="C521" s="158" t="s">
        <v>493</v>
      </c>
      <c r="D521" s="158" t="s">
        <v>26</v>
      </c>
      <c r="E521" s="158" t="s">
        <v>659</v>
      </c>
      <c r="F521" s="209">
        <v>1</v>
      </c>
      <c r="G521" s="158" t="s">
        <v>4</v>
      </c>
      <c r="H521" s="159">
        <v>1</v>
      </c>
      <c r="I521" s="158" t="s">
        <v>539</v>
      </c>
      <c r="J521" s="213">
        <v>5</v>
      </c>
      <c r="K521" s="213">
        <v>5</v>
      </c>
      <c r="L521" s="213">
        <v>5</v>
      </c>
    </row>
    <row r="522" spans="1:12" x14ac:dyDescent="0.25">
      <c r="A522" s="158" t="s">
        <v>1091</v>
      </c>
      <c r="B522" s="158" t="s">
        <v>92</v>
      </c>
      <c r="C522" s="158" t="s">
        <v>93</v>
      </c>
      <c r="D522" s="158" t="s">
        <v>8</v>
      </c>
      <c r="E522" s="158" t="s">
        <v>658</v>
      </c>
      <c r="F522" s="209">
        <v>1</v>
      </c>
      <c r="G522" s="158" t="s">
        <v>4</v>
      </c>
      <c r="H522" s="159">
        <v>1</v>
      </c>
      <c r="I522" s="158" t="s">
        <v>539</v>
      </c>
      <c r="J522" s="213">
        <v>1393.6</v>
      </c>
      <c r="K522" s="213">
        <v>1393.6</v>
      </c>
      <c r="L522" s="213">
        <v>1393.6</v>
      </c>
    </row>
    <row r="523" spans="1:12" x14ac:dyDescent="0.25">
      <c r="A523" s="158" t="s">
        <v>1091</v>
      </c>
      <c r="B523" s="158" t="s">
        <v>92</v>
      </c>
      <c r="C523" s="158" t="s">
        <v>106</v>
      </c>
      <c r="D523" s="158" t="s">
        <v>8</v>
      </c>
      <c r="E523" s="158" t="s">
        <v>658</v>
      </c>
      <c r="F523" s="209">
        <v>1</v>
      </c>
      <c r="G523" s="158" t="s">
        <v>4</v>
      </c>
      <c r="H523" s="159">
        <v>1</v>
      </c>
      <c r="I523" s="158" t="s">
        <v>539</v>
      </c>
      <c r="J523" s="213">
        <v>158</v>
      </c>
      <c r="K523" s="213">
        <v>158</v>
      </c>
      <c r="L523" s="213">
        <v>158</v>
      </c>
    </row>
    <row r="524" spans="1:12" x14ac:dyDescent="0.25">
      <c r="A524" s="158" t="s">
        <v>1091</v>
      </c>
      <c r="B524" s="158" t="s">
        <v>92</v>
      </c>
      <c r="C524" s="158" t="s">
        <v>494</v>
      </c>
      <c r="D524" s="158" t="s">
        <v>8</v>
      </c>
      <c r="E524" s="158" t="s">
        <v>658</v>
      </c>
      <c r="F524" s="209">
        <v>1</v>
      </c>
      <c r="G524" s="158" t="s">
        <v>4</v>
      </c>
      <c r="H524" s="159">
        <v>1</v>
      </c>
      <c r="I524" s="158" t="s">
        <v>539</v>
      </c>
      <c r="J524" s="213">
        <v>52</v>
      </c>
      <c r="K524" s="213">
        <v>52</v>
      </c>
      <c r="L524" s="213">
        <v>52</v>
      </c>
    </row>
    <row r="525" spans="1:12" x14ac:dyDescent="0.25">
      <c r="A525" s="158" t="s">
        <v>1091</v>
      </c>
      <c r="B525" s="158" t="s">
        <v>92</v>
      </c>
      <c r="C525" s="158" t="s">
        <v>109</v>
      </c>
      <c r="D525" s="158" t="s">
        <v>31</v>
      </c>
      <c r="E525" s="158" t="s">
        <v>658</v>
      </c>
      <c r="F525" s="209">
        <v>1</v>
      </c>
      <c r="G525" s="158" t="s">
        <v>4</v>
      </c>
      <c r="H525" s="159">
        <v>1</v>
      </c>
      <c r="I525" s="158" t="s">
        <v>539</v>
      </c>
      <c r="J525" s="213">
        <v>51</v>
      </c>
      <c r="K525" s="213">
        <v>51</v>
      </c>
      <c r="L525" s="213">
        <v>51</v>
      </c>
    </row>
    <row r="526" spans="1:12" x14ac:dyDescent="0.25">
      <c r="A526" s="158" t="s">
        <v>1091</v>
      </c>
      <c r="B526" s="158" t="s">
        <v>92</v>
      </c>
      <c r="C526" s="158" t="s">
        <v>495</v>
      </c>
      <c r="D526" s="158" t="s">
        <v>26</v>
      </c>
      <c r="E526" s="158" t="s">
        <v>658</v>
      </c>
      <c r="F526" s="209">
        <v>1</v>
      </c>
      <c r="G526" s="158" t="s">
        <v>4</v>
      </c>
      <c r="H526" s="159">
        <v>1</v>
      </c>
      <c r="I526" s="158" t="s">
        <v>539</v>
      </c>
      <c r="J526" s="213">
        <v>16.2</v>
      </c>
      <c r="K526" s="213">
        <v>16.2</v>
      </c>
      <c r="L526" s="213">
        <v>16.2</v>
      </c>
    </row>
    <row r="527" spans="1:12" x14ac:dyDescent="0.25">
      <c r="A527" s="158" t="s">
        <v>1091</v>
      </c>
      <c r="B527" s="158" t="s">
        <v>92</v>
      </c>
      <c r="C527" s="158" t="s">
        <v>102</v>
      </c>
      <c r="D527" s="158" t="s">
        <v>8</v>
      </c>
      <c r="E527" s="158" t="s">
        <v>659</v>
      </c>
      <c r="F527" s="209">
        <v>0.5</v>
      </c>
      <c r="G527" s="158" t="s">
        <v>7</v>
      </c>
      <c r="H527" s="159">
        <v>0.5</v>
      </c>
      <c r="I527" s="158" t="s">
        <v>539</v>
      </c>
      <c r="J527" s="213">
        <v>393</v>
      </c>
      <c r="K527" s="213">
        <v>196.5</v>
      </c>
      <c r="L527" s="213">
        <v>196.5</v>
      </c>
    </row>
    <row r="528" spans="1:12" x14ac:dyDescent="0.25">
      <c r="A528" s="158" t="s">
        <v>1091</v>
      </c>
      <c r="B528" s="158" t="s">
        <v>92</v>
      </c>
      <c r="C528" s="158" t="s">
        <v>104</v>
      </c>
      <c r="D528" s="158" t="s">
        <v>8</v>
      </c>
      <c r="E528" s="158" t="s">
        <v>658</v>
      </c>
      <c r="F528" s="209">
        <v>1</v>
      </c>
      <c r="G528" s="158" t="s">
        <v>4</v>
      </c>
      <c r="H528" s="159">
        <v>1</v>
      </c>
      <c r="I528" s="158" t="s">
        <v>539</v>
      </c>
      <c r="J528" s="213">
        <v>304</v>
      </c>
      <c r="K528" s="213">
        <v>304</v>
      </c>
      <c r="L528" s="213">
        <v>304</v>
      </c>
    </row>
    <row r="529" spans="1:12" x14ac:dyDescent="0.25">
      <c r="A529" s="158" t="s">
        <v>1091</v>
      </c>
      <c r="B529" s="158" t="s">
        <v>92</v>
      </c>
      <c r="C529" s="158" t="s">
        <v>104</v>
      </c>
      <c r="D529" s="158" t="s">
        <v>28</v>
      </c>
      <c r="E529" s="158" t="s">
        <v>658</v>
      </c>
      <c r="F529" s="209">
        <v>1</v>
      </c>
      <c r="G529" s="158" t="s">
        <v>4</v>
      </c>
      <c r="H529" s="159">
        <v>1</v>
      </c>
      <c r="I529" s="158" t="s">
        <v>539</v>
      </c>
      <c r="J529" s="213">
        <v>15.5</v>
      </c>
      <c r="K529" s="213">
        <v>15.5</v>
      </c>
      <c r="L529" s="213">
        <v>15.5</v>
      </c>
    </row>
    <row r="530" spans="1:12" x14ac:dyDescent="0.25">
      <c r="A530" s="158" t="s">
        <v>1091</v>
      </c>
      <c r="B530" s="158" t="s">
        <v>92</v>
      </c>
      <c r="C530" s="158" t="s">
        <v>496</v>
      </c>
      <c r="D530" s="158" t="s">
        <v>26</v>
      </c>
      <c r="E530" s="158" t="s">
        <v>659</v>
      </c>
      <c r="F530" s="209">
        <v>1</v>
      </c>
      <c r="G530" s="158" t="s">
        <v>4</v>
      </c>
      <c r="H530" s="159">
        <v>0.66869999999999996</v>
      </c>
      <c r="I530" s="158" t="s">
        <v>539</v>
      </c>
      <c r="J530" s="213">
        <v>20</v>
      </c>
      <c r="K530" s="213">
        <v>20</v>
      </c>
      <c r="L530" s="213">
        <v>13.374000000000001</v>
      </c>
    </row>
    <row r="531" spans="1:12" x14ac:dyDescent="0.25">
      <c r="A531" s="158" t="s">
        <v>1091</v>
      </c>
      <c r="B531" s="158" t="s">
        <v>92</v>
      </c>
      <c r="C531" s="158" t="s">
        <v>689</v>
      </c>
      <c r="D531" s="158" t="s">
        <v>8</v>
      </c>
      <c r="E531" s="158" t="s">
        <v>658</v>
      </c>
      <c r="F531" s="209">
        <v>0.5</v>
      </c>
      <c r="G531" s="158" t="s">
        <v>7</v>
      </c>
      <c r="H531" s="159">
        <v>0.5</v>
      </c>
      <c r="I531" s="158" t="s">
        <v>539</v>
      </c>
      <c r="J531" s="213">
        <v>311</v>
      </c>
      <c r="K531" s="213">
        <v>155.5</v>
      </c>
      <c r="L531" s="213">
        <v>155.5</v>
      </c>
    </row>
    <row r="532" spans="1:12" x14ac:dyDescent="0.25">
      <c r="A532" s="158" t="s">
        <v>1091</v>
      </c>
      <c r="B532" s="158" t="s">
        <v>92</v>
      </c>
      <c r="C532" s="158" t="s">
        <v>497</v>
      </c>
      <c r="D532" s="158" t="s">
        <v>26</v>
      </c>
      <c r="E532" s="158" t="s">
        <v>658</v>
      </c>
      <c r="F532" s="209">
        <v>1</v>
      </c>
      <c r="G532" s="158" t="s">
        <v>4</v>
      </c>
      <c r="H532" s="159">
        <v>1</v>
      </c>
      <c r="I532" s="158" t="s">
        <v>539</v>
      </c>
      <c r="J532" s="213">
        <v>20</v>
      </c>
      <c r="K532" s="213">
        <v>20</v>
      </c>
      <c r="L532" s="213">
        <v>20</v>
      </c>
    </row>
    <row r="533" spans="1:12" x14ac:dyDescent="0.25">
      <c r="A533" s="158" t="s">
        <v>1091</v>
      </c>
      <c r="B533" s="158" t="s">
        <v>92</v>
      </c>
      <c r="C533" s="158" t="s">
        <v>97</v>
      </c>
      <c r="D533" s="158" t="s">
        <v>8</v>
      </c>
      <c r="E533" s="158" t="s">
        <v>658</v>
      </c>
      <c r="F533" s="209">
        <v>1</v>
      </c>
      <c r="G533" s="158" t="s">
        <v>4</v>
      </c>
      <c r="H533" s="159">
        <v>1</v>
      </c>
      <c r="I533" s="158" t="s">
        <v>539</v>
      </c>
      <c r="J533" s="213">
        <v>609</v>
      </c>
      <c r="K533" s="213">
        <v>609</v>
      </c>
      <c r="L533" s="213">
        <v>609</v>
      </c>
    </row>
    <row r="534" spans="1:12" x14ac:dyDescent="0.25">
      <c r="A534" s="158" t="s">
        <v>1091</v>
      </c>
      <c r="B534" s="158" t="s">
        <v>92</v>
      </c>
      <c r="C534" s="158" t="s">
        <v>97</v>
      </c>
      <c r="D534" s="158" t="s">
        <v>28</v>
      </c>
      <c r="E534" s="158" t="s">
        <v>658</v>
      </c>
      <c r="F534" s="209">
        <v>1</v>
      </c>
      <c r="G534" s="158" t="s">
        <v>4</v>
      </c>
      <c r="H534" s="159">
        <v>1</v>
      </c>
      <c r="I534" s="158" t="s">
        <v>539</v>
      </c>
      <c r="J534" s="213">
        <v>15.5</v>
      </c>
      <c r="K534" s="213">
        <v>15.5</v>
      </c>
      <c r="L534" s="213">
        <v>15.5</v>
      </c>
    </row>
    <row r="535" spans="1:12" x14ac:dyDescent="0.25">
      <c r="A535" s="158" t="s">
        <v>1091</v>
      </c>
      <c r="B535" s="158" t="s">
        <v>92</v>
      </c>
      <c r="C535" s="158" t="s">
        <v>498</v>
      </c>
      <c r="D535" s="158" t="s">
        <v>8</v>
      </c>
      <c r="E535" s="158" t="s">
        <v>659</v>
      </c>
      <c r="F535" s="209">
        <v>1</v>
      </c>
      <c r="G535" s="158" t="s">
        <v>4</v>
      </c>
      <c r="H535" s="159">
        <v>0.98</v>
      </c>
      <c r="I535" s="158" t="s">
        <v>539</v>
      </c>
      <c r="J535" s="213">
        <v>95.7</v>
      </c>
      <c r="K535" s="213">
        <v>95.7</v>
      </c>
      <c r="L535" s="213">
        <v>93.786000000000001</v>
      </c>
    </row>
    <row r="536" spans="1:12" x14ac:dyDescent="0.25">
      <c r="A536" s="158" t="s">
        <v>1091</v>
      </c>
      <c r="B536" s="158" t="s">
        <v>92</v>
      </c>
      <c r="C536" s="158" t="s">
        <v>499</v>
      </c>
      <c r="D536" s="158" t="s">
        <v>8</v>
      </c>
      <c r="E536" s="158" t="s">
        <v>658</v>
      </c>
      <c r="F536" s="209">
        <v>1</v>
      </c>
      <c r="G536" s="158" t="s">
        <v>4</v>
      </c>
      <c r="H536" s="159">
        <v>1</v>
      </c>
      <c r="I536" s="158" t="s">
        <v>539</v>
      </c>
      <c r="J536" s="213">
        <v>67</v>
      </c>
      <c r="K536" s="213">
        <v>67</v>
      </c>
      <c r="L536" s="213">
        <v>67</v>
      </c>
    </row>
    <row r="537" spans="1:12" x14ac:dyDescent="0.25">
      <c r="A537" s="158" t="s">
        <v>1091</v>
      </c>
      <c r="B537" s="158" t="s">
        <v>92</v>
      </c>
      <c r="C537" s="158" t="s">
        <v>95</v>
      </c>
      <c r="D537" s="158" t="s">
        <v>8</v>
      </c>
      <c r="E537" s="158" t="s">
        <v>658</v>
      </c>
      <c r="F537" s="209">
        <v>1</v>
      </c>
      <c r="G537" s="158" t="s">
        <v>4</v>
      </c>
      <c r="H537" s="159">
        <v>1</v>
      </c>
      <c r="I537" s="158" t="s">
        <v>539</v>
      </c>
      <c r="J537" s="213">
        <v>746</v>
      </c>
      <c r="K537" s="213">
        <v>746</v>
      </c>
      <c r="L537" s="213">
        <v>746</v>
      </c>
    </row>
    <row r="538" spans="1:12" x14ac:dyDescent="0.25">
      <c r="A538" s="158" t="s">
        <v>721</v>
      </c>
      <c r="B538" s="158" t="s">
        <v>595</v>
      </c>
      <c r="C538" s="158" t="s">
        <v>404</v>
      </c>
      <c r="D538" s="158" t="s">
        <v>8</v>
      </c>
      <c r="E538" s="158" t="s">
        <v>657</v>
      </c>
      <c r="F538" s="209">
        <v>1</v>
      </c>
      <c r="G538" s="158" t="s">
        <v>4</v>
      </c>
      <c r="H538" s="159">
        <v>1</v>
      </c>
      <c r="I538" s="158" t="s">
        <v>539</v>
      </c>
      <c r="J538" s="213">
        <v>48</v>
      </c>
      <c r="K538" s="213">
        <v>48</v>
      </c>
      <c r="L538" s="213">
        <v>48</v>
      </c>
    </row>
    <row r="539" spans="1:12" x14ac:dyDescent="0.25">
      <c r="A539" s="158" t="s">
        <v>721</v>
      </c>
      <c r="B539" s="158" t="s">
        <v>595</v>
      </c>
      <c r="C539" s="158" t="s">
        <v>406</v>
      </c>
      <c r="D539" s="158" t="s">
        <v>28</v>
      </c>
      <c r="E539" s="158" t="s">
        <v>658</v>
      </c>
      <c r="F539" s="209">
        <v>1</v>
      </c>
      <c r="G539" s="158" t="s">
        <v>4</v>
      </c>
      <c r="H539" s="159">
        <v>1</v>
      </c>
      <c r="I539" s="158" t="s">
        <v>539</v>
      </c>
      <c r="J539" s="213">
        <v>18</v>
      </c>
      <c r="K539" s="213">
        <v>18</v>
      </c>
      <c r="L539" s="213">
        <v>18</v>
      </c>
    </row>
    <row r="540" spans="1:12" x14ac:dyDescent="0.25">
      <c r="A540" s="158" t="s">
        <v>721</v>
      </c>
      <c r="B540" s="158" t="s">
        <v>595</v>
      </c>
      <c r="C540" s="158" t="s">
        <v>17</v>
      </c>
      <c r="D540" s="158" t="s">
        <v>8</v>
      </c>
      <c r="E540" s="158" t="s">
        <v>658</v>
      </c>
      <c r="F540" s="209">
        <v>1</v>
      </c>
      <c r="G540" s="158" t="s">
        <v>4</v>
      </c>
      <c r="H540" s="159">
        <v>1</v>
      </c>
      <c r="I540" s="158" t="s">
        <v>539</v>
      </c>
      <c r="J540" s="213">
        <v>451</v>
      </c>
      <c r="K540" s="213">
        <v>451</v>
      </c>
      <c r="L540" s="213">
        <v>451</v>
      </c>
    </row>
    <row r="541" spans="1:12" x14ac:dyDescent="0.25">
      <c r="A541" s="158" t="s">
        <v>721</v>
      </c>
      <c r="B541" s="158" t="s">
        <v>595</v>
      </c>
      <c r="C541" s="158" t="s">
        <v>18</v>
      </c>
      <c r="D541" s="158" t="s">
        <v>26</v>
      </c>
      <c r="E541" s="158" t="s">
        <v>658</v>
      </c>
      <c r="F541" s="209">
        <v>1</v>
      </c>
      <c r="G541" s="158" t="s">
        <v>4</v>
      </c>
      <c r="H541" s="159">
        <v>1</v>
      </c>
      <c r="I541" s="158" t="s">
        <v>539</v>
      </c>
      <c r="J541" s="213">
        <v>80</v>
      </c>
      <c r="K541" s="213">
        <v>80</v>
      </c>
      <c r="L541" s="213">
        <v>80</v>
      </c>
    </row>
    <row r="542" spans="1:12" x14ac:dyDescent="0.25">
      <c r="A542" s="158" t="s">
        <v>721</v>
      </c>
      <c r="B542" s="158" t="s">
        <v>595</v>
      </c>
      <c r="C542" s="158" t="s">
        <v>18</v>
      </c>
      <c r="D542" s="158" t="s">
        <v>28</v>
      </c>
      <c r="E542" s="158" t="s">
        <v>658</v>
      </c>
      <c r="F542" s="209">
        <v>1</v>
      </c>
      <c r="G542" s="158" t="s">
        <v>4</v>
      </c>
      <c r="H542" s="159">
        <v>1</v>
      </c>
      <c r="I542" s="158" t="s">
        <v>539</v>
      </c>
      <c r="J542" s="213">
        <v>15</v>
      </c>
      <c r="K542" s="213">
        <v>15</v>
      </c>
      <c r="L542" s="213">
        <v>15</v>
      </c>
    </row>
    <row r="543" spans="1:12" x14ac:dyDescent="0.25">
      <c r="A543" s="158" t="s">
        <v>721</v>
      </c>
      <c r="B543" s="158" t="s">
        <v>595</v>
      </c>
      <c r="C543" s="158" t="s">
        <v>409</v>
      </c>
      <c r="D543" s="158" t="s">
        <v>1081</v>
      </c>
      <c r="E543" s="158" t="s">
        <v>658</v>
      </c>
      <c r="F543" s="209">
        <v>1</v>
      </c>
      <c r="G543" s="158" t="s">
        <v>4</v>
      </c>
      <c r="H543" s="159">
        <v>1</v>
      </c>
      <c r="I543" s="158" t="s">
        <v>539</v>
      </c>
      <c r="J543" s="213">
        <v>3.5000000000000003E-2</v>
      </c>
      <c r="K543" s="213">
        <v>3.5000000000000003E-2</v>
      </c>
      <c r="L543" s="213">
        <v>3.5000000000000003E-2</v>
      </c>
    </row>
    <row r="544" spans="1:12" x14ac:dyDescent="0.25">
      <c r="A544" s="158" t="s">
        <v>721</v>
      </c>
      <c r="B544" s="158" t="s">
        <v>595</v>
      </c>
      <c r="C544" s="158" t="s">
        <v>410</v>
      </c>
      <c r="D544" s="158" t="s">
        <v>28</v>
      </c>
      <c r="E544" s="158" t="s">
        <v>658</v>
      </c>
      <c r="F544" s="209">
        <v>1</v>
      </c>
      <c r="G544" s="158" t="s">
        <v>4</v>
      </c>
      <c r="H544" s="159">
        <v>1</v>
      </c>
      <c r="I544" s="158" t="s">
        <v>539</v>
      </c>
      <c r="J544" s="213">
        <v>32</v>
      </c>
      <c r="K544" s="213">
        <v>32</v>
      </c>
      <c r="L544" s="213">
        <v>32</v>
      </c>
    </row>
    <row r="545" spans="1:12" x14ac:dyDescent="0.25">
      <c r="A545" s="158" t="s">
        <v>721</v>
      </c>
      <c r="B545" s="158" t="s">
        <v>595</v>
      </c>
      <c r="C545" s="158" t="s">
        <v>413</v>
      </c>
      <c r="D545" s="158" t="s">
        <v>1081</v>
      </c>
      <c r="E545" s="158" t="s">
        <v>658</v>
      </c>
      <c r="F545" s="209">
        <v>1</v>
      </c>
      <c r="G545" s="158" t="s">
        <v>4</v>
      </c>
      <c r="H545" s="159">
        <v>1</v>
      </c>
      <c r="I545" s="158" t="s">
        <v>539</v>
      </c>
      <c r="J545" s="213">
        <v>9.1999999999999993</v>
      </c>
      <c r="K545" s="213">
        <v>9.1999999999999993</v>
      </c>
      <c r="L545" s="213">
        <v>9.1999999999999993</v>
      </c>
    </row>
    <row r="546" spans="1:12" x14ac:dyDescent="0.25">
      <c r="A546" s="158" t="s">
        <v>721</v>
      </c>
      <c r="B546" s="158" t="s">
        <v>595</v>
      </c>
      <c r="C546" s="158" t="s">
        <v>412</v>
      </c>
      <c r="D546" s="158" t="s">
        <v>8</v>
      </c>
      <c r="E546" s="158" t="s">
        <v>657</v>
      </c>
      <c r="F546" s="209">
        <v>1</v>
      </c>
      <c r="G546" s="158" t="s">
        <v>4</v>
      </c>
      <c r="H546" s="159">
        <v>1</v>
      </c>
      <c r="I546" s="158" t="s">
        <v>539</v>
      </c>
      <c r="J546" s="213">
        <v>25.026</v>
      </c>
      <c r="K546" s="213">
        <v>25.026</v>
      </c>
      <c r="L546" s="213">
        <v>25.026</v>
      </c>
    </row>
    <row r="547" spans="1:12" x14ac:dyDescent="0.25">
      <c r="A547" s="158" t="s">
        <v>721</v>
      </c>
      <c r="B547" s="158" t="s">
        <v>595</v>
      </c>
      <c r="C547" s="158" t="s">
        <v>411</v>
      </c>
      <c r="D547" s="158" t="s">
        <v>28</v>
      </c>
      <c r="E547" s="158" t="s">
        <v>659</v>
      </c>
      <c r="F547" s="209">
        <v>1</v>
      </c>
      <c r="G547" s="158" t="s">
        <v>4</v>
      </c>
      <c r="H547" s="159">
        <v>1</v>
      </c>
      <c r="I547" s="158" t="s">
        <v>539</v>
      </c>
      <c r="J547" s="213">
        <v>20</v>
      </c>
      <c r="K547" s="213">
        <v>20</v>
      </c>
      <c r="L547" s="213">
        <v>20</v>
      </c>
    </row>
    <row r="548" spans="1:12" x14ac:dyDescent="0.25">
      <c r="A548" s="158" t="s">
        <v>721</v>
      </c>
      <c r="B548" s="158" t="s">
        <v>595</v>
      </c>
      <c r="C548" s="158" t="s">
        <v>416</v>
      </c>
      <c r="D548" s="158" t="s">
        <v>1081</v>
      </c>
      <c r="E548" s="158" t="s">
        <v>658</v>
      </c>
      <c r="F548" s="209">
        <v>1</v>
      </c>
      <c r="G548" s="158" t="s">
        <v>4</v>
      </c>
      <c r="H548" s="159">
        <v>1</v>
      </c>
      <c r="I548" s="158" t="s">
        <v>539</v>
      </c>
      <c r="J548" s="213">
        <v>1.8</v>
      </c>
      <c r="K548" s="213">
        <v>1.8</v>
      </c>
      <c r="L548" s="213">
        <v>1.8</v>
      </c>
    </row>
    <row r="549" spans="1:12" x14ac:dyDescent="0.25">
      <c r="A549" s="158" t="s">
        <v>721</v>
      </c>
      <c r="B549" s="158" t="s">
        <v>595</v>
      </c>
      <c r="C549" s="158" t="s">
        <v>418</v>
      </c>
      <c r="D549" s="158" t="s">
        <v>28</v>
      </c>
      <c r="E549" s="158" t="s">
        <v>658</v>
      </c>
      <c r="F549" s="209">
        <v>1</v>
      </c>
      <c r="G549" s="158" t="s">
        <v>4</v>
      </c>
      <c r="H549" s="159">
        <v>1</v>
      </c>
      <c r="I549" s="158" t="s">
        <v>539</v>
      </c>
      <c r="J549" s="213">
        <v>17</v>
      </c>
      <c r="K549" s="213">
        <v>17</v>
      </c>
      <c r="L549" s="213">
        <v>17</v>
      </c>
    </row>
    <row r="550" spans="1:12" x14ac:dyDescent="0.25">
      <c r="A550" s="158" t="s">
        <v>721</v>
      </c>
      <c r="B550" s="158" t="s">
        <v>595</v>
      </c>
      <c r="C550" s="158" t="s">
        <v>417</v>
      </c>
      <c r="D550" s="158" t="s">
        <v>1081</v>
      </c>
      <c r="E550" s="158" t="s">
        <v>658</v>
      </c>
      <c r="F550" s="209">
        <v>1</v>
      </c>
      <c r="G550" s="158" t="s">
        <v>4</v>
      </c>
      <c r="H550" s="159">
        <v>1</v>
      </c>
      <c r="I550" s="158" t="s">
        <v>539</v>
      </c>
      <c r="J550" s="213">
        <v>0.1</v>
      </c>
      <c r="K550" s="213">
        <v>0.1</v>
      </c>
      <c r="L550" s="213">
        <v>0.1</v>
      </c>
    </row>
    <row r="551" spans="1:12" x14ac:dyDescent="0.25">
      <c r="A551" s="158" t="s">
        <v>721</v>
      </c>
      <c r="B551" s="158" t="s">
        <v>595</v>
      </c>
      <c r="C551" s="158" t="s">
        <v>25</v>
      </c>
      <c r="D551" s="158" t="s">
        <v>1081</v>
      </c>
      <c r="E551" s="158" t="s">
        <v>658</v>
      </c>
      <c r="F551" s="209">
        <v>1</v>
      </c>
      <c r="G551" s="158" t="s">
        <v>4</v>
      </c>
      <c r="H551" s="159">
        <v>1</v>
      </c>
      <c r="I551" s="158" t="s">
        <v>539</v>
      </c>
      <c r="J551" s="213">
        <v>1164</v>
      </c>
      <c r="K551" s="213">
        <v>1164</v>
      </c>
      <c r="L551" s="213">
        <v>1164</v>
      </c>
    </row>
    <row r="552" spans="1:12" x14ac:dyDescent="0.25">
      <c r="A552" s="158" t="s">
        <v>721</v>
      </c>
      <c r="B552" s="158" t="s">
        <v>595</v>
      </c>
      <c r="C552" s="158" t="s">
        <v>419</v>
      </c>
      <c r="D552" s="158" t="s">
        <v>1081</v>
      </c>
      <c r="E552" s="158" t="s">
        <v>658</v>
      </c>
      <c r="F552" s="209">
        <v>1</v>
      </c>
      <c r="G552" s="158" t="s">
        <v>4</v>
      </c>
      <c r="H552" s="159">
        <v>1</v>
      </c>
      <c r="I552" s="158" t="s">
        <v>539</v>
      </c>
      <c r="J552" s="213">
        <v>0.4</v>
      </c>
      <c r="K552" s="213">
        <v>0.4</v>
      </c>
      <c r="L552" s="213">
        <v>0.4</v>
      </c>
    </row>
    <row r="553" spans="1:12" x14ac:dyDescent="0.25">
      <c r="A553" s="158" t="s">
        <v>721</v>
      </c>
      <c r="B553" s="158" t="s">
        <v>595</v>
      </c>
      <c r="C553" s="158" t="s">
        <v>421</v>
      </c>
      <c r="D553" s="158" t="s">
        <v>28</v>
      </c>
      <c r="E553" s="158" t="s">
        <v>658</v>
      </c>
      <c r="F553" s="209">
        <v>1</v>
      </c>
      <c r="G553" s="158" t="s">
        <v>4</v>
      </c>
      <c r="H553" s="159">
        <v>1</v>
      </c>
      <c r="I553" s="158" t="s">
        <v>539</v>
      </c>
      <c r="J553" s="213">
        <v>18</v>
      </c>
      <c r="K553" s="213">
        <v>18</v>
      </c>
      <c r="L553" s="213">
        <v>18</v>
      </c>
    </row>
    <row r="554" spans="1:12" x14ac:dyDescent="0.25">
      <c r="A554" s="158" t="s">
        <v>721</v>
      </c>
      <c r="B554" s="158" t="s">
        <v>595</v>
      </c>
      <c r="C554" s="158" t="s">
        <v>19</v>
      </c>
      <c r="D554" s="158" t="s">
        <v>8</v>
      </c>
      <c r="E554" s="158" t="s">
        <v>658</v>
      </c>
      <c r="F554" s="209">
        <v>1</v>
      </c>
      <c r="G554" s="158" t="s">
        <v>4</v>
      </c>
      <c r="H554" s="159">
        <v>1</v>
      </c>
      <c r="I554" s="158" t="s">
        <v>539</v>
      </c>
      <c r="J554" s="213">
        <v>48</v>
      </c>
      <c r="K554" s="213">
        <v>48</v>
      </c>
      <c r="L554" s="213">
        <v>48</v>
      </c>
    </row>
    <row r="555" spans="1:12" x14ac:dyDescent="0.25">
      <c r="A555" s="158" t="s">
        <v>721</v>
      </c>
      <c r="B555" s="158" t="s">
        <v>595</v>
      </c>
      <c r="C555" s="158" t="s">
        <v>19</v>
      </c>
      <c r="D555" s="158" t="s">
        <v>8</v>
      </c>
      <c r="E555" s="158" t="s">
        <v>658</v>
      </c>
      <c r="F555" s="209">
        <v>1</v>
      </c>
      <c r="G555" s="158" t="s">
        <v>4</v>
      </c>
      <c r="H555" s="159">
        <v>1</v>
      </c>
      <c r="I555" s="158" t="s">
        <v>539</v>
      </c>
      <c r="J555" s="213">
        <v>230</v>
      </c>
      <c r="K555" s="213">
        <v>230</v>
      </c>
      <c r="L555" s="213">
        <v>230</v>
      </c>
    </row>
    <row r="556" spans="1:12" x14ac:dyDescent="0.25">
      <c r="A556" s="158" t="s">
        <v>721</v>
      </c>
      <c r="B556" s="158" t="s">
        <v>595</v>
      </c>
      <c r="C556" s="158" t="s">
        <v>425</v>
      </c>
      <c r="D556" s="158" t="s">
        <v>1081</v>
      </c>
      <c r="E556" s="158" t="s">
        <v>658</v>
      </c>
      <c r="F556" s="209">
        <v>1</v>
      </c>
      <c r="G556" s="158" t="s">
        <v>4</v>
      </c>
      <c r="H556" s="159">
        <v>1</v>
      </c>
      <c r="I556" s="158" t="s">
        <v>539</v>
      </c>
      <c r="J556" s="213">
        <v>8.1</v>
      </c>
      <c r="K556" s="213">
        <v>8.1</v>
      </c>
      <c r="L556" s="213">
        <v>8.1</v>
      </c>
    </row>
    <row r="557" spans="1:12" x14ac:dyDescent="0.25">
      <c r="A557" s="158" t="s">
        <v>721</v>
      </c>
      <c r="B557" s="158" t="s">
        <v>595</v>
      </c>
      <c r="C557" s="158" t="s">
        <v>20</v>
      </c>
      <c r="D557" s="158" t="s">
        <v>8</v>
      </c>
      <c r="E557" s="158" t="s">
        <v>658</v>
      </c>
      <c r="F557" s="209">
        <v>1</v>
      </c>
      <c r="G557" s="158" t="s">
        <v>4</v>
      </c>
      <c r="H557" s="159">
        <v>1</v>
      </c>
      <c r="I557" s="158" t="s">
        <v>539</v>
      </c>
      <c r="J557" s="213">
        <v>480.3</v>
      </c>
      <c r="K557" s="213">
        <v>480.3</v>
      </c>
      <c r="L557" s="213">
        <v>480.3</v>
      </c>
    </row>
    <row r="558" spans="1:12" x14ac:dyDescent="0.25">
      <c r="A558" s="158" t="s">
        <v>721</v>
      </c>
      <c r="B558" s="158" t="s">
        <v>595</v>
      </c>
      <c r="C558" s="158" t="s">
        <v>445</v>
      </c>
      <c r="D558" s="158" t="s">
        <v>1081</v>
      </c>
      <c r="E558" s="158" t="s">
        <v>658</v>
      </c>
      <c r="F558" s="209">
        <v>1</v>
      </c>
      <c r="G558" s="158" t="s">
        <v>4</v>
      </c>
      <c r="H558" s="159">
        <v>1</v>
      </c>
      <c r="I558" s="158" t="s">
        <v>539</v>
      </c>
      <c r="J558" s="213">
        <v>1.9</v>
      </c>
      <c r="K558" s="213">
        <v>1.9</v>
      </c>
      <c r="L558" s="213">
        <v>1.9</v>
      </c>
    </row>
    <row r="559" spans="1:12" x14ac:dyDescent="0.25">
      <c r="A559" s="158" t="s">
        <v>721</v>
      </c>
      <c r="B559" s="158" t="s">
        <v>595</v>
      </c>
      <c r="C559" s="158" t="s">
        <v>431</v>
      </c>
      <c r="D559" s="158" t="s">
        <v>8</v>
      </c>
      <c r="E559" s="158" t="s">
        <v>663</v>
      </c>
      <c r="F559" s="209">
        <v>1</v>
      </c>
      <c r="G559" s="158" t="s">
        <v>4</v>
      </c>
      <c r="H559" s="159">
        <v>1</v>
      </c>
      <c r="I559" s="158" t="s">
        <v>539</v>
      </c>
      <c r="J559" s="213">
        <v>43</v>
      </c>
      <c r="K559" s="213">
        <v>43</v>
      </c>
      <c r="L559" s="213">
        <v>43</v>
      </c>
    </row>
    <row r="560" spans="1:12" x14ac:dyDescent="0.25">
      <c r="A560" s="158" t="s">
        <v>721</v>
      </c>
      <c r="B560" s="158" t="s">
        <v>595</v>
      </c>
      <c r="C560" s="158" t="s">
        <v>24</v>
      </c>
      <c r="D560" s="158" t="s">
        <v>8</v>
      </c>
      <c r="E560" s="158" t="s">
        <v>657</v>
      </c>
      <c r="F560" s="209">
        <v>0.5</v>
      </c>
      <c r="G560" s="158" t="s">
        <v>6</v>
      </c>
      <c r="H560" s="159">
        <v>0.5</v>
      </c>
      <c r="I560" s="158" t="s">
        <v>539</v>
      </c>
      <c r="J560" s="213">
        <v>85</v>
      </c>
      <c r="K560" s="213">
        <v>42.5</v>
      </c>
      <c r="L560" s="213">
        <v>42.5</v>
      </c>
    </row>
    <row r="561" spans="1:12" x14ac:dyDescent="0.25">
      <c r="A561" s="158" t="s">
        <v>721</v>
      </c>
      <c r="B561" s="158" t="s">
        <v>595</v>
      </c>
      <c r="C561" s="158" t="s">
        <v>434</v>
      </c>
      <c r="D561" s="158" t="s">
        <v>1081</v>
      </c>
      <c r="E561" s="158" t="s">
        <v>658</v>
      </c>
      <c r="F561" s="209">
        <v>1</v>
      </c>
      <c r="G561" s="158" t="s">
        <v>4</v>
      </c>
      <c r="H561" s="159">
        <v>1</v>
      </c>
      <c r="I561" s="158" t="s">
        <v>539</v>
      </c>
      <c r="J561" s="213">
        <v>0.1</v>
      </c>
      <c r="K561" s="213">
        <v>0.1</v>
      </c>
      <c r="L561" s="213">
        <v>0.1</v>
      </c>
    </row>
    <row r="562" spans="1:12" x14ac:dyDescent="0.25">
      <c r="A562" s="158" t="s">
        <v>721</v>
      </c>
      <c r="B562" s="158" t="s">
        <v>595</v>
      </c>
      <c r="C562" s="158" t="s">
        <v>435</v>
      </c>
      <c r="D562" s="158" t="s">
        <v>28</v>
      </c>
      <c r="E562" s="158" t="s">
        <v>658</v>
      </c>
      <c r="F562" s="209">
        <v>1</v>
      </c>
      <c r="G562" s="158" t="s">
        <v>4</v>
      </c>
      <c r="H562" s="159">
        <v>1</v>
      </c>
      <c r="I562" s="158" t="s">
        <v>539</v>
      </c>
      <c r="J562" s="213">
        <v>18</v>
      </c>
      <c r="K562" s="213">
        <v>18</v>
      </c>
      <c r="L562" s="213">
        <v>18</v>
      </c>
    </row>
    <row r="563" spans="1:12" x14ac:dyDescent="0.25">
      <c r="A563" s="158" t="s">
        <v>721</v>
      </c>
      <c r="B563" s="158" t="s">
        <v>595</v>
      </c>
      <c r="C563" s="158" t="s">
        <v>1039</v>
      </c>
      <c r="D563" s="158" t="s">
        <v>8</v>
      </c>
      <c r="E563" s="158" t="s">
        <v>659</v>
      </c>
      <c r="F563" s="209">
        <v>1</v>
      </c>
      <c r="G563" s="158" t="s">
        <v>4</v>
      </c>
      <c r="H563" s="159">
        <v>1</v>
      </c>
      <c r="I563" s="158" t="s">
        <v>539</v>
      </c>
      <c r="J563" s="213">
        <v>43</v>
      </c>
      <c r="K563" s="213">
        <v>43</v>
      </c>
      <c r="L563" s="213">
        <v>43</v>
      </c>
    </row>
    <row r="564" spans="1:12" x14ac:dyDescent="0.25">
      <c r="A564" s="158" t="s">
        <v>721</v>
      </c>
      <c r="B564" s="158" t="s">
        <v>595</v>
      </c>
      <c r="C564" s="158" t="s">
        <v>439</v>
      </c>
      <c r="D564" s="158" t="s">
        <v>1081</v>
      </c>
      <c r="E564" s="158" t="s">
        <v>658</v>
      </c>
      <c r="F564" s="209">
        <v>1</v>
      </c>
      <c r="G564" s="158" t="s">
        <v>4</v>
      </c>
      <c r="H564" s="159">
        <v>1</v>
      </c>
      <c r="I564" s="158" t="s">
        <v>539</v>
      </c>
      <c r="J564" s="213">
        <v>0.05</v>
      </c>
      <c r="K564" s="213">
        <v>0.05</v>
      </c>
      <c r="L564" s="213">
        <v>0.05</v>
      </c>
    </row>
    <row r="565" spans="1:12" x14ac:dyDescent="0.25">
      <c r="A565" s="158" t="s">
        <v>721</v>
      </c>
      <c r="B565" s="158" t="s">
        <v>595</v>
      </c>
      <c r="C565" s="158" t="s">
        <v>27</v>
      </c>
      <c r="D565" s="158" t="s">
        <v>26</v>
      </c>
      <c r="E565" s="158" t="s">
        <v>658</v>
      </c>
      <c r="F565" s="209">
        <v>1</v>
      </c>
      <c r="G565" s="158" t="s">
        <v>4</v>
      </c>
      <c r="H565" s="159">
        <v>0.73</v>
      </c>
      <c r="I565" s="158" t="s">
        <v>539</v>
      </c>
      <c r="J565" s="213">
        <v>205</v>
      </c>
      <c r="K565" s="213">
        <v>205</v>
      </c>
      <c r="L565" s="213">
        <v>149.65</v>
      </c>
    </row>
    <row r="566" spans="1:12" x14ac:dyDescent="0.25">
      <c r="A566" s="158" t="s">
        <v>721</v>
      </c>
      <c r="B566" s="158" t="s">
        <v>595</v>
      </c>
      <c r="C566" s="158" t="s">
        <v>21</v>
      </c>
      <c r="D566" s="158" t="s">
        <v>8</v>
      </c>
      <c r="E566" s="158" t="s">
        <v>658</v>
      </c>
      <c r="F566" s="209">
        <v>1</v>
      </c>
      <c r="G566" s="158" t="s">
        <v>4</v>
      </c>
      <c r="H566" s="159">
        <v>1</v>
      </c>
      <c r="I566" s="158" t="s">
        <v>539</v>
      </c>
      <c r="J566" s="213">
        <v>350</v>
      </c>
      <c r="K566" s="213">
        <v>350</v>
      </c>
      <c r="L566" s="213">
        <v>350</v>
      </c>
    </row>
    <row r="567" spans="1:12" x14ac:dyDescent="0.25">
      <c r="A567" s="158" t="s">
        <v>721</v>
      </c>
      <c r="B567" s="158" t="s">
        <v>595</v>
      </c>
      <c r="C567" s="158" t="s">
        <v>441</v>
      </c>
      <c r="D567" s="158" t="s">
        <v>28</v>
      </c>
      <c r="E567" s="158" t="s">
        <v>658</v>
      </c>
      <c r="F567" s="209">
        <v>1</v>
      </c>
      <c r="G567" s="158" t="s">
        <v>4</v>
      </c>
      <c r="H567" s="159">
        <v>1</v>
      </c>
      <c r="I567" s="158" t="s">
        <v>539</v>
      </c>
      <c r="J567" s="213">
        <v>45</v>
      </c>
      <c r="K567" s="213">
        <v>45</v>
      </c>
      <c r="L567" s="213">
        <v>45</v>
      </c>
    </row>
    <row r="568" spans="1:12" x14ac:dyDescent="0.25">
      <c r="A568" s="158" t="s">
        <v>721</v>
      </c>
      <c r="B568" s="158" t="s">
        <v>595</v>
      </c>
      <c r="C568" s="158" t="s">
        <v>444</v>
      </c>
      <c r="D568" s="158" t="s">
        <v>1081</v>
      </c>
      <c r="E568" s="158" t="s">
        <v>658</v>
      </c>
      <c r="F568" s="209">
        <v>1</v>
      </c>
      <c r="G568" s="158" t="s">
        <v>4</v>
      </c>
      <c r="H568" s="159">
        <v>1</v>
      </c>
      <c r="I568" s="158" t="s">
        <v>539</v>
      </c>
      <c r="J568" s="213">
        <v>0.12</v>
      </c>
      <c r="K568" s="213">
        <v>0.12</v>
      </c>
      <c r="L568" s="213">
        <v>0.12</v>
      </c>
    </row>
    <row r="569" spans="1:12" x14ac:dyDescent="0.25">
      <c r="A569" s="158" t="s">
        <v>721</v>
      </c>
      <c r="B569" s="158" t="s">
        <v>595</v>
      </c>
      <c r="C569" s="158" t="s">
        <v>22</v>
      </c>
      <c r="D569" s="158" t="s">
        <v>8</v>
      </c>
      <c r="E569" s="158" t="s">
        <v>657</v>
      </c>
      <c r="F569" s="209">
        <v>1</v>
      </c>
      <c r="G569" s="158" t="s">
        <v>4</v>
      </c>
      <c r="H569" s="159">
        <v>1</v>
      </c>
      <c r="I569" s="158" t="s">
        <v>539</v>
      </c>
      <c r="J569" s="213">
        <v>154</v>
      </c>
      <c r="K569" s="213">
        <v>154</v>
      </c>
      <c r="L569" s="213">
        <v>154</v>
      </c>
    </row>
    <row r="570" spans="1:12" x14ac:dyDescent="0.25">
      <c r="A570" s="158" t="s">
        <v>721</v>
      </c>
      <c r="B570" s="158" t="s">
        <v>595</v>
      </c>
      <c r="C570" s="158" t="s">
        <v>450</v>
      </c>
      <c r="D570" s="158" t="s">
        <v>28</v>
      </c>
      <c r="E570" s="158" t="s">
        <v>658</v>
      </c>
      <c r="F570" s="209">
        <v>1</v>
      </c>
      <c r="G570" s="158" t="s">
        <v>4</v>
      </c>
      <c r="H570" s="159">
        <v>1</v>
      </c>
      <c r="I570" s="158" t="s">
        <v>539</v>
      </c>
      <c r="J570" s="213">
        <v>10.5</v>
      </c>
      <c r="K570" s="213">
        <v>10.5</v>
      </c>
      <c r="L570" s="213">
        <v>10.5</v>
      </c>
    </row>
    <row r="571" spans="1:12" x14ac:dyDescent="0.25">
      <c r="A571" s="158" t="s">
        <v>721</v>
      </c>
      <c r="B571" s="158" t="s">
        <v>595</v>
      </c>
      <c r="C571" s="158" t="s">
        <v>23</v>
      </c>
      <c r="D571" s="158" t="s">
        <v>8</v>
      </c>
      <c r="E571" s="158" t="s">
        <v>663</v>
      </c>
      <c r="F571" s="209">
        <v>0.5</v>
      </c>
      <c r="G571" s="158" t="s">
        <v>6</v>
      </c>
      <c r="H571" s="159">
        <v>0.5</v>
      </c>
      <c r="I571" s="158" t="s">
        <v>539</v>
      </c>
      <c r="J571" s="213">
        <v>395</v>
      </c>
      <c r="K571" s="213">
        <v>197.5</v>
      </c>
      <c r="L571" s="213">
        <v>197.5</v>
      </c>
    </row>
    <row r="572" spans="1:12" x14ac:dyDescent="0.25">
      <c r="A572" s="158" t="s">
        <v>721</v>
      </c>
      <c r="B572" s="158" t="s">
        <v>595</v>
      </c>
      <c r="C572" s="158" t="s">
        <v>455</v>
      </c>
      <c r="D572" s="158" t="s">
        <v>28</v>
      </c>
      <c r="E572" s="158" t="s">
        <v>658</v>
      </c>
      <c r="F572" s="209">
        <v>1</v>
      </c>
      <c r="G572" s="158" t="s">
        <v>4</v>
      </c>
      <c r="H572" s="159">
        <v>1</v>
      </c>
      <c r="I572" s="158" t="s">
        <v>539</v>
      </c>
      <c r="J572" s="213">
        <v>18</v>
      </c>
      <c r="K572" s="213">
        <v>18</v>
      </c>
      <c r="L572" s="213">
        <v>18</v>
      </c>
    </row>
    <row r="573" spans="1:12" x14ac:dyDescent="0.25">
      <c r="A573" s="158" t="s">
        <v>721</v>
      </c>
      <c r="B573" s="158" t="s">
        <v>595</v>
      </c>
      <c r="C573" s="158" t="s">
        <v>458</v>
      </c>
      <c r="D573" s="158" t="s">
        <v>28</v>
      </c>
      <c r="E573" s="158" t="s">
        <v>658</v>
      </c>
      <c r="F573" s="209">
        <v>1</v>
      </c>
      <c r="G573" s="158" t="s">
        <v>4</v>
      </c>
      <c r="H573" s="159">
        <v>1</v>
      </c>
      <c r="I573" s="158" t="s">
        <v>539</v>
      </c>
      <c r="J573" s="213">
        <v>18</v>
      </c>
      <c r="K573" s="213">
        <v>18</v>
      </c>
      <c r="L573" s="213">
        <v>18</v>
      </c>
    </row>
    <row r="574" spans="1:12" x14ac:dyDescent="0.25">
      <c r="A574" s="158" t="s">
        <v>721</v>
      </c>
      <c r="B574" s="158" t="s">
        <v>595</v>
      </c>
      <c r="C574" s="158" t="s">
        <v>456</v>
      </c>
      <c r="D574" s="158" t="s">
        <v>8</v>
      </c>
      <c r="E574" s="158" t="s">
        <v>658</v>
      </c>
      <c r="F574" s="209">
        <v>1</v>
      </c>
      <c r="G574" s="158" t="s">
        <v>4</v>
      </c>
      <c r="H574" s="159">
        <v>1</v>
      </c>
      <c r="I574" s="158" t="s">
        <v>539</v>
      </c>
      <c r="J574" s="213">
        <v>40</v>
      </c>
      <c r="K574" s="213">
        <v>40</v>
      </c>
      <c r="L574" s="213">
        <v>40</v>
      </c>
    </row>
    <row r="575" spans="1:12" x14ac:dyDescent="0.25">
      <c r="A575" s="158" t="s">
        <v>721</v>
      </c>
      <c r="B575" s="158" t="s">
        <v>595</v>
      </c>
      <c r="C575" s="158" t="s">
        <v>460</v>
      </c>
      <c r="D575" s="158" t="s">
        <v>28</v>
      </c>
      <c r="E575" s="158" t="s">
        <v>658</v>
      </c>
      <c r="F575" s="209">
        <v>1</v>
      </c>
      <c r="G575" s="158" t="s">
        <v>4</v>
      </c>
      <c r="H575" s="159">
        <v>1</v>
      </c>
      <c r="I575" s="158" t="s">
        <v>539</v>
      </c>
      <c r="J575" s="213">
        <v>18</v>
      </c>
      <c r="K575" s="213">
        <v>18</v>
      </c>
      <c r="L575" s="213">
        <v>18</v>
      </c>
    </row>
    <row r="576" spans="1:12" x14ac:dyDescent="0.25">
      <c r="A576" s="158" t="s">
        <v>721</v>
      </c>
      <c r="B576" s="158" t="s">
        <v>595</v>
      </c>
      <c r="C576" s="158" t="s">
        <v>575</v>
      </c>
      <c r="D576" s="158" t="s">
        <v>28</v>
      </c>
      <c r="E576" s="158" t="s">
        <v>659</v>
      </c>
      <c r="F576" s="209">
        <v>1</v>
      </c>
      <c r="G576" s="158" t="s">
        <v>4</v>
      </c>
      <c r="H576" s="159">
        <v>1</v>
      </c>
      <c r="I576" s="158" t="s">
        <v>539</v>
      </c>
      <c r="J576" s="213">
        <v>315</v>
      </c>
      <c r="K576" s="213">
        <v>315</v>
      </c>
      <c r="L576" s="213">
        <v>315</v>
      </c>
    </row>
    <row r="577" spans="1:12" x14ac:dyDescent="0.25">
      <c r="A577" s="158" t="s">
        <v>721</v>
      </c>
      <c r="B577" s="158" t="s">
        <v>595</v>
      </c>
      <c r="C577" s="158" t="s">
        <v>576</v>
      </c>
      <c r="D577" s="158" t="s">
        <v>8</v>
      </c>
      <c r="E577" s="158" t="s">
        <v>663</v>
      </c>
      <c r="F577" s="209">
        <v>1</v>
      </c>
      <c r="G577" s="158" t="s">
        <v>4</v>
      </c>
      <c r="H577" s="159">
        <v>1</v>
      </c>
      <c r="I577" s="158" t="s">
        <v>539</v>
      </c>
      <c r="J577" s="213">
        <v>58</v>
      </c>
      <c r="K577" s="213">
        <v>58</v>
      </c>
      <c r="L577" s="213">
        <v>58</v>
      </c>
    </row>
    <row r="578" spans="1:12" x14ac:dyDescent="0.25">
      <c r="A578" s="158" t="s">
        <v>721</v>
      </c>
      <c r="B578" s="158" t="s">
        <v>599</v>
      </c>
      <c r="C578" s="158" t="s">
        <v>350</v>
      </c>
      <c r="D578" s="158" t="s">
        <v>28</v>
      </c>
      <c r="E578" s="158" t="s">
        <v>663</v>
      </c>
      <c r="F578" s="209">
        <v>1</v>
      </c>
      <c r="G578" s="158" t="s">
        <v>4</v>
      </c>
      <c r="H578" s="159">
        <v>1</v>
      </c>
      <c r="I578" s="158" t="s">
        <v>539</v>
      </c>
      <c r="J578" s="213">
        <v>788</v>
      </c>
      <c r="K578" s="213">
        <v>788</v>
      </c>
      <c r="L578" s="213">
        <v>788</v>
      </c>
    </row>
    <row r="579" spans="1:12" x14ac:dyDescent="0.25">
      <c r="A579" s="158" t="s">
        <v>721</v>
      </c>
      <c r="B579" s="158" t="s">
        <v>599</v>
      </c>
      <c r="C579" s="158" t="s">
        <v>355</v>
      </c>
      <c r="D579" s="158" t="s">
        <v>8</v>
      </c>
      <c r="E579" s="158" t="s">
        <v>658</v>
      </c>
      <c r="F579" s="209">
        <v>1</v>
      </c>
      <c r="G579" s="158" t="s">
        <v>4</v>
      </c>
      <c r="H579" s="159">
        <v>1</v>
      </c>
      <c r="I579" s="158" t="s">
        <v>539</v>
      </c>
      <c r="J579" s="213">
        <v>62</v>
      </c>
      <c r="K579" s="213">
        <v>62</v>
      </c>
      <c r="L579" s="213">
        <v>62</v>
      </c>
    </row>
    <row r="580" spans="1:12" x14ac:dyDescent="0.25">
      <c r="A580" s="158" t="s">
        <v>721</v>
      </c>
      <c r="B580" s="158" t="s">
        <v>599</v>
      </c>
      <c r="C580" s="158" t="s">
        <v>355</v>
      </c>
      <c r="D580" s="158" t="s">
        <v>8</v>
      </c>
      <c r="E580" s="158" t="s">
        <v>658</v>
      </c>
      <c r="F580" s="209">
        <v>1</v>
      </c>
      <c r="G580" s="158" t="s">
        <v>4</v>
      </c>
      <c r="H580" s="159">
        <v>1</v>
      </c>
      <c r="I580" s="158" t="s">
        <v>539</v>
      </c>
      <c r="J580" s="213">
        <v>428</v>
      </c>
      <c r="K580" s="213">
        <v>428</v>
      </c>
      <c r="L580" s="213">
        <v>428</v>
      </c>
    </row>
    <row r="581" spans="1:12" x14ac:dyDescent="0.25">
      <c r="A581" s="158" t="s">
        <v>721</v>
      </c>
      <c r="B581" s="158" t="s">
        <v>599</v>
      </c>
      <c r="C581" s="158" t="s">
        <v>356</v>
      </c>
      <c r="D581" s="158" t="s">
        <v>8</v>
      </c>
      <c r="E581" s="158" t="s">
        <v>658</v>
      </c>
      <c r="F581" s="209">
        <v>1</v>
      </c>
      <c r="G581" s="158" t="s">
        <v>4</v>
      </c>
      <c r="H581" s="159">
        <v>1</v>
      </c>
      <c r="I581" s="158" t="s">
        <v>539</v>
      </c>
      <c r="J581" s="213">
        <v>435</v>
      </c>
      <c r="K581" s="213">
        <v>435</v>
      </c>
      <c r="L581" s="213">
        <v>435</v>
      </c>
    </row>
    <row r="582" spans="1:12" x14ac:dyDescent="0.25">
      <c r="A582" s="158" t="s">
        <v>721</v>
      </c>
      <c r="B582" s="158" t="s">
        <v>599</v>
      </c>
      <c r="C582" s="158" t="s">
        <v>376</v>
      </c>
      <c r="D582" s="158" t="s">
        <v>8</v>
      </c>
      <c r="E582" s="158" t="s">
        <v>658</v>
      </c>
      <c r="F582" s="209">
        <v>1</v>
      </c>
      <c r="G582" s="158" t="s">
        <v>4</v>
      </c>
      <c r="H582" s="159">
        <v>1</v>
      </c>
      <c r="I582" s="158" t="s">
        <v>539</v>
      </c>
      <c r="J582" s="213">
        <v>43</v>
      </c>
      <c r="K582" s="213">
        <v>43</v>
      </c>
      <c r="L582" s="213">
        <v>43</v>
      </c>
    </row>
    <row r="583" spans="1:12" x14ac:dyDescent="0.25">
      <c r="A583" s="158" t="s">
        <v>721</v>
      </c>
      <c r="B583" s="158" t="s">
        <v>599</v>
      </c>
      <c r="C583" s="158" t="s">
        <v>377</v>
      </c>
      <c r="D583" s="158" t="s">
        <v>8</v>
      </c>
      <c r="E583" s="158" t="s">
        <v>658</v>
      </c>
      <c r="F583" s="209">
        <v>1</v>
      </c>
      <c r="G583" s="158" t="s">
        <v>4</v>
      </c>
      <c r="H583" s="159">
        <v>1</v>
      </c>
      <c r="I583" s="158" t="s">
        <v>539</v>
      </c>
      <c r="J583" s="213">
        <v>435</v>
      </c>
      <c r="K583" s="213">
        <v>435</v>
      </c>
      <c r="L583" s="213">
        <v>435</v>
      </c>
    </row>
    <row r="584" spans="1:12" x14ac:dyDescent="0.25">
      <c r="A584" s="158" t="s">
        <v>721</v>
      </c>
      <c r="B584" s="158" t="s">
        <v>596</v>
      </c>
      <c r="C584" s="158" t="s">
        <v>1085</v>
      </c>
      <c r="D584" s="158" t="s">
        <v>1081</v>
      </c>
      <c r="E584" s="158" t="s">
        <v>659</v>
      </c>
      <c r="F584" s="209">
        <v>1</v>
      </c>
      <c r="G584" s="158" t="s">
        <v>4</v>
      </c>
      <c r="H584" s="159">
        <v>1</v>
      </c>
      <c r="I584" s="158" t="s">
        <v>539</v>
      </c>
      <c r="J584" s="213">
        <v>46</v>
      </c>
      <c r="K584" s="213">
        <v>46</v>
      </c>
      <c r="L584" s="213">
        <v>46</v>
      </c>
    </row>
    <row r="585" spans="1:12" x14ac:dyDescent="0.25">
      <c r="A585" s="158" t="s">
        <v>721</v>
      </c>
      <c r="B585" s="158" t="s">
        <v>596</v>
      </c>
      <c r="C585" s="158" t="s">
        <v>30</v>
      </c>
      <c r="D585" s="158" t="s">
        <v>31</v>
      </c>
      <c r="E585" s="158" t="s">
        <v>658</v>
      </c>
      <c r="F585" s="209">
        <v>1</v>
      </c>
      <c r="G585" s="158" t="s">
        <v>4</v>
      </c>
      <c r="H585" s="159">
        <v>1</v>
      </c>
      <c r="I585" s="158" t="s">
        <v>539</v>
      </c>
      <c r="J585" s="213">
        <v>350</v>
      </c>
      <c r="K585" s="213">
        <v>350</v>
      </c>
      <c r="L585" s="213">
        <v>350</v>
      </c>
    </row>
    <row r="586" spans="1:12" x14ac:dyDescent="0.25">
      <c r="A586" s="158" t="s">
        <v>721</v>
      </c>
      <c r="B586" s="158" t="s">
        <v>596</v>
      </c>
      <c r="C586" s="158" t="s">
        <v>32</v>
      </c>
      <c r="D586" s="158" t="s">
        <v>31</v>
      </c>
      <c r="E586" s="158" t="s">
        <v>658</v>
      </c>
      <c r="F586" s="209">
        <v>1</v>
      </c>
      <c r="G586" s="158" t="s">
        <v>4</v>
      </c>
      <c r="H586" s="159">
        <v>0.52</v>
      </c>
      <c r="I586" s="158" t="s">
        <v>539</v>
      </c>
      <c r="J586" s="213">
        <v>731</v>
      </c>
      <c r="K586" s="213">
        <v>731</v>
      </c>
      <c r="L586" s="213">
        <v>380.12</v>
      </c>
    </row>
    <row r="587" spans="1:12" x14ac:dyDescent="0.25">
      <c r="A587" s="158" t="s">
        <v>721</v>
      </c>
      <c r="B587" s="158" t="s">
        <v>596</v>
      </c>
      <c r="C587" s="158" t="s">
        <v>34</v>
      </c>
      <c r="D587" s="158" t="s">
        <v>26</v>
      </c>
      <c r="E587" s="158" t="s">
        <v>659</v>
      </c>
      <c r="F587" s="209">
        <v>0.5</v>
      </c>
      <c r="G587" s="158" t="s">
        <v>4</v>
      </c>
      <c r="H587" s="159">
        <v>0.5</v>
      </c>
      <c r="I587" s="158" t="s">
        <v>539</v>
      </c>
      <c r="J587" s="213">
        <v>20</v>
      </c>
      <c r="K587" s="213">
        <v>10</v>
      </c>
      <c r="L587" s="213">
        <v>10</v>
      </c>
    </row>
    <row r="588" spans="1:12" x14ac:dyDescent="0.25">
      <c r="A588" s="158" t="s">
        <v>721</v>
      </c>
      <c r="B588" s="158" t="s">
        <v>596</v>
      </c>
      <c r="C588" s="158" t="s">
        <v>34</v>
      </c>
      <c r="D588" s="158" t="s">
        <v>31</v>
      </c>
      <c r="E588" s="158" t="s">
        <v>658</v>
      </c>
      <c r="F588" s="209">
        <v>1</v>
      </c>
      <c r="G588" s="158" t="s">
        <v>4</v>
      </c>
      <c r="H588" s="159">
        <v>1</v>
      </c>
      <c r="I588" s="158" t="s">
        <v>539</v>
      </c>
      <c r="J588" s="213">
        <v>472</v>
      </c>
      <c r="K588" s="213">
        <v>472</v>
      </c>
      <c r="L588" s="213">
        <v>472</v>
      </c>
    </row>
    <row r="589" spans="1:12" x14ac:dyDescent="0.25">
      <c r="A589" s="158" t="s">
        <v>721</v>
      </c>
      <c r="B589" s="158" t="s">
        <v>596</v>
      </c>
      <c r="C589" s="158" t="s">
        <v>34</v>
      </c>
      <c r="D589" s="158" t="s">
        <v>28</v>
      </c>
      <c r="E589" s="158" t="s">
        <v>658</v>
      </c>
      <c r="F589" s="209">
        <v>1</v>
      </c>
      <c r="G589" s="158" t="s">
        <v>4</v>
      </c>
      <c r="H589" s="159">
        <v>1</v>
      </c>
      <c r="I589" s="158" t="s">
        <v>539</v>
      </c>
      <c r="J589" s="213">
        <v>46</v>
      </c>
      <c r="K589" s="213">
        <v>46</v>
      </c>
      <c r="L589" s="213">
        <v>46</v>
      </c>
    </row>
    <row r="590" spans="1:12" x14ac:dyDescent="0.25">
      <c r="A590" s="158" t="s">
        <v>721</v>
      </c>
      <c r="B590" s="158" t="s">
        <v>606</v>
      </c>
      <c r="C590" s="158" t="s">
        <v>52</v>
      </c>
      <c r="D590" s="158" t="s">
        <v>8</v>
      </c>
      <c r="E590" s="158" t="s">
        <v>658</v>
      </c>
      <c r="F590" s="209">
        <v>0.5</v>
      </c>
      <c r="G590" s="158" t="s">
        <v>7</v>
      </c>
      <c r="H590" s="159">
        <v>0.5</v>
      </c>
      <c r="I590" s="158" t="s">
        <v>539</v>
      </c>
      <c r="J590" s="213">
        <v>422</v>
      </c>
      <c r="K590" s="213">
        <v>211</v>
      </c>
      <c r="L590" s="213">
        <v>211</v>
      </c>
    </row>
    <row r="591" spans="1:12" x14ac:dyDescent="0.25">
      <c r="A591" s="158" t="s">
        <v>721</v>
      </c>
      <c r="B591" s="158" t="s">
        <v>607</v>
      </c>
      <c r="C591" s="158" t="s">
        <v>56</v>
      </c>
      <c r="D591" s="158" t="s">
        <v>8</v>
      </c>
      <c r="E591" s="158" t="s">
        <v>658</v>
      </c>
      <c r="F591" s="209">
        <v>1</v>
      </c>
      <c r="G591" s="158" t="s">
        <v>4</v>
      </c>
      <c r="H591" s="159">
        <v>1</v>
      </c>
      <c r="I591" s="158" t="s">
        <v>539</v>
      </c>
      <c r="J591" s="213">
        <v>390</v>
      </c>
      <c r="K591" s="213">
        <v>390</v>
      </c>
      <c r="L591" s="213">
        <v>390</v>
      </c>
    </row>
    <row r="592" spans="1:12" x14ac:dyDescent="0.25">
      <c r="A592" s="158" t="s">
        <v>721</v>
      </c>
      <c r="B592" s="158" t="s">
        <v>607</v>
      </c>
      <c r="C592" s="158" t="s">
        <v>57</v>
      </c>
      <c r="D592" s="158" t="s">
        <v>8</v>
      </c>
      <c r="E592" s="158" t="s">
        <v>658</v>
      </c>
      <c r="F592" s="209">
        <v>0.5</v>
      </c>
      <c r="G592" s="158" t="s">
        <v>7</v>
      </c>
      <c r="H592" s="159">
        <v>0.5</v>
      </c>
      <c r="I592" s="158" t="s">
        <v>539</v>
      </c>
      <c r="J592" s="213">
        <v>386.7</v>
      </c>
      <c r="K592" s="213">
        <v>193.35</v>
      </c>
      <c r="L592" s="213">
        <v>193.35</v>
      </c>
    </row>
    <row r="593" spans="1:12" x14ac:dyDescent="0.25">
      <c r="A593" s="158" t="s">
        <v>721</v>
      </c>
      <c r="B593" s="158" t="s">
        <v>607</v>
      </c>
      <c r="C593" s="158" t="s">
        <v>59</v>
      </c>
      <c r="D593" s="158" t="s">
        <v>8</v>
      </c>
      <c r="E593" s="158" t="s">
        <v>659</v>
      </c>
      <c r="F593" s="209">
        <v>1</v>
      </c>
      <c r="G593" s="158" t="s">
        <v>4</v>
      </c>
      <c r="H593" s="159">
        <v>0.995</v>
      </c>
      <c r="I593" s="158" t="s">
        <v>539</v>
      </c>
      <c r="J593" s="213">
        <v>356</v>
      </c>
      <c r="K593" s="213">
        <v>356</v>
      </c>
      <c r="L593" s="213">
        <v>354.22</v>
      </c>
    </row>
    <row r="594" spans="1:12" x14ac:dyDescent="0.25">
      <c r="A594" s="158" t="s">
        <v>721</v>
      </c>
      <c r="B594" s="158" t="s">
        <v>607</v>
      </c>
      <c r="C594" s="158" t="s">
        <v>58</v>
      </c>
      <c r="D594" s="158" t="s">
        <v>8</v>
      </c>
      <c r="E594" s="158" t="s">
        <v>658</v>
      </c>
      <c r="F594" s="209">
        <v>1</v>
      </c>
      <c r="G594" s="158" t="s">
        <v>4</v>
      </c>
      <c r="H594" s="159">
        <v>0.995</v>
      </c>
      <c r="I594" s="158" t="s">
        <v>539</v>
      </c>
      <c r="J594" s="213">
        <v>390</v>
      </c>
      <c r="K594" s="213">
        <v>390</v>
      </c>
      <c r="L594" s="213">
        <v>388.05</v>
      </c>
    </row>
    <row r="595" spans="1:12" x14ac:dyDescent="0.25">
      <c r="A595" s="158" t="s">
        <v>721</v>
      </c>
      <c r="B595" s="158" t="s">
        <v>607</v>
      </c>
      <c r="C595" s="158" t="s">
        <v>64</v>
      </c>
      <c r="D595" s="158" t="s">
        <v>1081</v>
      </c>
      <c r="E595" s="158" t="s">
        <v>659</v>
      </c>
      <c r="F595" s="209">
        <v>0.5</v>
      </c>
      <c r="G595" s="158" t="s">
        <v>7</v>
      </c>
      <c r="H595" s="159">
        <v>0.5</v>
      </c>
      <c r="I595" s="158" t="s">
        <v>539</v>
      </c>
      <c r="J595" s="213">
        <v>74.52</v>
      </c>
      <c r="K595" s="213">
        <v>37.26</v>
      </c>
      <c r="L595" s="213">
        <v>37.26</v>
      </c>
    </row>
    <row r="596" spans="1:12" x14ac:dyDescent="0.25">
      <c r="A596" s="158" t="s">
        <v>721</v>
      </c>
      <c r="B596" s="158" t="s">
        <v>607</v>
      </c>
      <c r="C596" s="158" t="s">
        <v>60</v>
      </c>
      <c r="D596" s="158" t="s">
        <v>8</v>
      </c>
      <c r="E596" s="158" t="s">
        <v>658</v>
      </c>
      <c r="F596" s="209">
        <v>0.5</v>
      </c>
      <c r="G596" s="158" t="s">
        <v>7</v>
      </c>
      <c r="H596" s="159">
        <v>0.5</v>
      </c>
      <c r="I596" s="158" t="s">
        <v>539</v>
      </c>
      <c r="J596" s="213">
        <v>1133.9000000000001</v>
      </c>
      <c r="K596" s="213">
        <v>566.95000000000005</v>
      </c>
      <c r="L596" s="213">
        <v>566.95000000000005</v>
      </c>
    </row>
    <row r="597" spans="1:12" x14ac:dyDescent="0.25">
      <c r="A597" s="158" t="s">
        <v>721</v>
      </c>
      <c r="B597" s="158" t="s">
        <v>607</v>
      </c>
      <c r="C597" s="158" t="s">
        <v>61</v>
      </c>
      <c r="D597" s="158" t="s">
        <v>8</v>
      </c>
      <c r="E597" s="158" t="s">
        <v>658</v>
      </c>
      <c r="F597" s="209">
        <v>0.5</v>
      </c>
      <c r="G597" s="158" t="s">
        <v>7</v>
      </c>
      <c r="H597" s="159">
        <v>0.5</v>
      </c>
      <c r="I597" s="158" t="s">
        <v>539</v>
      </c>
      <c r="J597" s="213">
        <v>781.8</v>
      </c>
      <c r="K597" s="213">
        <v>390.9</v>
      </c>
      <c r="L597" s="213">
        <v>390.9</v>
      </c>
    </row>
    <row r="598" spans="1:12" x14ac:dyDescent="0.25">
      <c r="A598" s="158" t="s">
        <v>721</v>
      </c>
      <c r="B598" s="158" t="s">
        <v>607</v>
      </c>
      <c r="C598" s="158" t="s">
        <v>62</v>
      </c>
      <c r="D598" s="158" t="s">
        <v>8</v>
      </c>
      <c r="E598" s="158" t="s">
        <v>658</v>
      </c>
      <c r="F598" s="209">
        <v>1</v>
      </c>
      <c r="G598" s="158" t="s">
        <v>4</v>
      </c>
      <c r="H598" s="159">
        <v>0.8</v>
      </c>
      <c r="I598" s="158" t="s">
        <v>539</v>
      </c>
      <c r="J598" s="213">
        <v>390</v>
      </c>
      <c r="K598" s="213">
        <v>390</v>
      </c>
      <c r="L598" s="213">
        <v>312</v>
      </c>
    </row>
    <row r="599" spans="1:12" x14ac:dyDescent="0.25">
      <c r="A599" s="158" t="s">
        <v>721</v>
      </c>
      <c r="B599" s="158" t="s">
        <v>597</v>
      </c>
      <c r="C599" s="158" t="s">
        <v>40</v>
      </c>
      <c r="D599" s="158" t="s">
        <v>8</v>
      </c>
      <c r="E599" s="158" t="s">
        <v>658</v>
      </c>
      <c r="F599" s="209">
        <v>1</v>
      </c>
      <c r="G599" s="158" t="s">
        <v>4</v>
      </c>
      <c r="H599" s="159">
        <v>0.65</v>
      </c>
      <c r="I599" s="158" t="s">
        <v>539</v>
      </c>
      <c r="J599" s="213">
        <v>376.4</v>
      </c>
      <c r="K599" s="213">
        <v>376.4</v>
      </c>
      <c r="L599" s="213">
        <v>244.66</v>
      </c>
    </row>
    <row r="600" spans="1:12" x14ac:dyDescent="0.25">
      <c r="A600" s="158" t="s">
        <v>721</v>
      </c>
      <c r="B600" s="158" t="s">
        <v>598</v>
      </c>
      <c r="C600" s="158" t="s">
        <v>42</v>
      </c>
      <c r="D600" s="158" t="s">
        <v>8</v>
      </c>
      <c r="E600" s="158" t="s">
        <v>659</v>
      </c>
      <c r="F600" s="209">
        <v>1</v>
      </c>
      <c r="G600" s="158" t="s">
        <v>4</v>
      </c>
      <c r="H600" s="159">
        <v>1</v>
      </c>
      <c r="I600" s="158" t="s">
        <v>539</v>
      </c>
      <c r="J600" s="213">
        <v>43</v>
      </c>
      <c r="K600" s="213">
        <v>43</v>
      </c>
      <c r="L600" s="213">
        <v>43</v>
      </c>
    </row>
    <row r="601" spans="1:12" x14ac:dyDescent="0.25">
      <c r="A601" s="158" t="s">
        <v>721</v>
      </c>
      <c r="B601" s="158" t="s">
        <v>598</v>
      </c>
      <c r="C601" s="158" t="s">
        <v>43</v>
      </c>
      <c r="D601" s="158" t="s">
        <v>8</v>
      </c>
      <c r="E601" s="158" t="s">
        <v>658</v>
      </c>
      <c r="F601" s="209">
        <v>1</v>
      </c>
      <c r="G601" s="158" t="s">
        <v>4</v>
      </c>
      <c r="H601" s="159">
        <v>1</v>
      </c>
      <c r="I601" s="158" t="s">
        <v>539</v>
      </c>
      <c r="J601" s="213">
        <v>145.6</v>
      </c>
      <c r="K601" s="213">
        <v>145.6</v>
      </c>
      <c r="L601" s="213">
        <v>145.6</v>
      </c>
    </row>
    <row r="602" spans="1:12" x14ac:dyDescent="0.25">
      <c r="A602" s="158" t="s">
        <v>721</v>
      </c>
      <c r="B602" s="158" t="s">
        <v>598</v>
      </c>
      <c r="C602" s="158" t="s">
        <v>44</v>
      </c>
      <c r="D602" s="158" t="s">
        <v>8</v>
      </c>
      <c r="E602" s="158" t="s">
        <v>658</v>
      </c>
      <c r="F602" s="209">
        <v>1</v>
      </c>
      <c r="G602" s="158" t="s">
        <v>4</v>
      </c>
      <c r="H602" s="159">
        <v>1</v>
      </c>
      <c r="I602" s="158" t="s">
        <v>539</v>
      </c>
      <c r="J602" s="213">
        <v>718</v>
      </c>
      <c r="K602" s="213">
        <v>718</v>
      </c>
      <c r="L602" s="213">
        <v>718</v>
      </c>
    </row>
    <row r="603" spans="1:12" x14ac:dyDescent="0.25">
      <c r="A603" s="158" t="s">
        <v>721</v>
      </c>
      <c r="B603" s="158" t="s">
        <v>598</v>
      </c>
      <c r="C603" s="158" t="s">
        <v>44</v>
      </c>
      <c r="D603" s="158" t="s">
        <v>8</v>
      </c>
      <c r="E603" s="158" t="s">
        <v>658</v>
      </c>
      <c r="F603" s="209">
        <v>1</v>
      </c>
      <c r="G603" s="158" t="s">
        <v>4</v>
      </c>
      <c r="H603" s="159">
        <v>1</v>
      </c>
      <c r="I603" s="158" t="s">
        <v>539</v>
      </c>
      <c r="J603" s="213">
        <v>1213</v>
      </c>
      <c r="K603" s="213">
        <v>1213</v>
      </c>
      <c r="L603" s="213">
        <v>1213</v>
      </c>
    </row>
    <row r="604" spans="1:12" x14ac:dyDescent="0.25">
      <c r="A604" s="158" t="s">
        <v>721</v>
      </c>
      <c r="B604" s="158" t="s">
        <v>598</v>
      </c>
      <c r="C604" s="158" t="s">
        <v>45</v>
      </c>
      <c r="D604" s="158" t="s">
        <v>8</v>
      </c>
      <c r="E604" s="158" t="s">
        <v>658</v>
      </c>
      <c r="F604" s="209">
        <v>1</v>
      </c>
      <c r="G604" s="158" t="s">
        <v>4</v>
      </c>
      <c r="H604" s="159">
        <v>1</v>
      </c>
      <c r="I604" s="158" t="s">
        <v>539</v>
      </c>
      <c r="J604" s="213">
        <v>415</v>
      </c>
      <c r="K604" s="213">
        <v>415</v>
      </c>
      <c r="L604" s="213">
        <v>415</v>
      </c>
    </row>
    <row r="605" spans="1:12" x14ac:dyDescent="0.25">
      <c r="A605" s="158" t="s">
        <v>721</v>
      </c>
      <c r="B605" s="158" t="s">
        <v>598</v>
      </c>
      <c r="C605" s="158" t="s">
        <v>45</v>
      </c>
      <c r="D605" s="158" t="s">
        <v>8</v>
      </c>
      <c r="E605" s="158" t="s">
        <v>658</v>
      </c>
      <c r="F605" s="209">
        <v>1</v>
      </c>
      <c r="G605" s="158" t="s">
        <v>4</v>
      </c>
      <c r="H605" s="159">
        <v>1</v>
      </c>
      <c r="I605" s="158" t="s">
        <v>539</v>
      </c>
      <c r="J605" s="213">
        <v>431.1</v>
      </c>
      <c r="K605" s="213">
        <v>431.1</v>
      </c>
      <c r="L605" s="213">
        <v>431.1</v>
      </c>
    </row>
    <row r="606" spans="1:12" x14ac:dyDescent="0.25">
      <c r="A606" s="158" t="s">
        <v>721</v>
      </c>
      <c r="B606" s="158" t="s">
        <v>598</v>
      </c>
      <c r="C606" s="158" t="s">
        <v>47</v>
      </c>
      <c r="D606" s="158" t="s">
        <v>31</v>
      </c>
      <c r="E606" s="158" t="s">
        <v>658</v>
      </c>
      <c r="F606" s="209">
        <v>1</v>
      </c>
      <c r="G606" s="158" t="s">
        <v>4</v>
      </c>
      <c r="H606" s="159">
        <v>1</v>
      </c>
      <c r="I606" s="158" t="s">
        <v>539</v>
      </c>
      <c r="J606" s="213">
        <v>731</v>
      </c>
      <c r="K606" s="213">
        <v>731</v>
      </c>
      <c r="L606" s="213">
        <v>731</v>
      </c>
    </row>
    <row r="607" spans="1:12" x14ac:dyDescent="0.25">
      <c r="A607" s="158" t="s">
        <v>721</v>
      </c>
      <c r="B607" s="158" t="s">
        <v>608</v>
      </c>
      <c r="C607" s="158" t="s">
        <v>66</v>
      </c>
      <c r="D607" s="158" t="s">
        <v>26</v>
      </c>
      <c r="E607" s="158" t="s">
        <v>658</v>
      </c>
      <c r="F607" s="209">
        <v>1</v>
      </c>
      <c r="G607" s="158" t="s">
        <v>4</v>
      </c>
      <c r="H607" s="159">
        <v>1</v>
      </c>
      <c r="I607" s="158" t="s">
        <v>539</v>
      </c>
      <c r="J607" s="213">
        <v>342.685</v>
      </c>
      <c r="K607" s="213">
        <v>342.685</v>
      </c>
      <c r="L607" s="213">
        <v>342.685</v>
      </c>
    </row>
    <row r="608" spans="1:12" x14ac:dyDescent="0.25">
      <c r="A608" s="158" t="s">
        <v>721</v>
      </c>
      <c r="B608" s="158" t="s">
        <v>608</v>
      </c>
      <c r="C608" s="158" t="s">
        <v>66</v>
      </c>
      <c r="D608" s="158" t="s">
        <v>31</v>
      </c>
      <c r="E608" s="158" t="s">
        <v>658</v>
      </c>
      <c r="F608" s="209">
        <v>1</v>
      </c>
      <c r="G608" s="158" t="s">
        <v>4</v>
      </c>
      <c r="H608" s="159">
        <v>1</v>
      </c>
      <c r="I608" s="158" t="s">
        <v>539</v>
      </c>
      <c r="J608" s="213">
        <v>1374.115</v>
      </c>
      <c r="K608" s="213">
        <v>1374.115</v>
      </c>
      <c r="L608" s="213">
        <v>1374.115</v>
      </c>
    </row>
    <row r="609" spans="1:12" x14ac:dyDescent="0.25">
      <c r="A609" s="158" t="s">
        <v>721</v>
      </c>
      <c r="B609" s="158" t="s">
        <v>609</v>
      </c>
      <c r="C609" s="158" t="s">
        <v>610</v>
      </c>
      <c r="D609" s="158" t="s">
        <v>31</v>
      </c>
      <c r="E609" s="158" t="s">
        <v>659</v>
      </c>
      <c r="F609" s="209">
        <v>0.25</v>
      </c>
      <c r="G609" s="158" t="s">
        <v>7</v>
      </c>
      <c r="H609" s="159">
        <v>0.25</v>
      </c>
      <c r="I609" s="158" t="s">
        <v>539</v>
      </c>
      <c r="J609" s="213">
        <v>576</v>
      </c>
      <c r="K609" s="213">
        <v>144</v>
      </c>
      <c r="L609" s="213">
        <v>144</v>
      </c>
    </row>
    <row r="610" spans="1:12" x14ac:dyDescent="0.25">
      <c r="A610" s="158" t="s">
        <v>721</v>
      </c>
      <c r="B610" s="158" t="s">
        <v>609</v>
      </c>
      <c r="C610" s="158" t="s">
        <v>611</v>
      </c>
      <c r="D610" s="158" t="s">
        <v>8</v>
      </c>
      <c r="E610" s="158" t="s">
        <v>659</v>
      </c>
      <c r="F610" s="209">
        <v>0.25</v>
      </c>
      <c r="G610" s="158" t="s">
        <v>7</v>
      </c>
      <c r="H610" s="159">
        <v>0.25</v>
      </c>
      <c r="I610" s="158" t="s">
        <v>539</v>
      </c>
      <c r="J610" s="213">
        <v>840</v>
      </c>
      <c r="K610" s="213">
        <v>210</v>
      </c>
      <c r="L610" s="213">
        <v>210</v>
      </c>
    </row>
    <row r="611" spans="1:12" x14ac:dyDescent="0.25">
      <c r="A611" s="158" t="s">
        <v>721</v>
      </c>
      <c r="B611" s="158" t="s">
        <v>609</v>
      </c>
      <c r="C611" s="158" t="s">
        <v>612</v>
      </c>
      <c r="D611" s="158" t="s">
        <v>8</v>
      </c>
      <c r="E611" s="158" t="s">
        <v>659</v>
      </c>
      <c r="F611" s="209">
        <v>0.5</v>
      </c>
      <c r="G611" s="158" t="s">
        <v>7</v>
      </c>
      <c r="H611" s="159">
        <v>0.5</v>
      </c>
      <c r="I611" s="158" t="s">
        <v>539</v>
      </c>
      <c r="J611" s="213">
        <v>990</v>
      </c>
      <c r="K611" s="213">
        <v>495</v>
      </c>
      <c r="L611" s="213">
        <v>495</v>
      </c>
    </row>
    <row r="612" spans="1:12" x14ac:dyDescent="0.25">
      <c r="A612" s="158" t="s">
        <v>721</v>
      </c>
      <c r="B612" s="158" t="s">
        <v>614</v>
      </c>
      <c r="C612" s="158" t="s">
        <v>49</v>
      </c>
      <c r="D612" s="158" t="s">
        <v>8</v>
      </c>
      <c r="E612" s="158" t="s">
        <v>658</v>
      </c>
      <c r="F612" s="209">
        <v>1</v>
      </c>
      <c r="G612" s="158" t="s">
        <v>4</v>
      </c>
      <c r="H612" s="159">
        <v>1</v>
      </c>
      <c r="I612" s="158" t="s">
        <v>539</v>
      </c>
      <c r="J612" s="213">
        <v>1199.25</v>
      </c>
      <c r="K612" s="213">
        <v>1199.25</v>
      </c>
      <c r="L612" s="213">
        <v>1199.25</v>
      </c>
    </row>
    <row r="613" spans="1:12" x14ac:dyDescent="0.25">
      <c r="A613" s="158" t="s">
        <v>721</v>
      </c>
      <c r="B613" s="158" t="s">
        <v>614</v>
      </c>
      <c r="C613" s="158" t="s">
        <v>50</v>
      </c>
      <c r="D613" s="158" t="s">
        <v>8</v>
      </c>
      <c r="E613" s="158" t="s">
        <v>658</v>
      </c>
      <c r="F613" s="209">
        <v>1</v>
      </c>
      <c r="G613" s="158" t="s">
        <v>4</v>
      </c>
      <c r="H613" s="159">
        <v>1</v>
      </c>
      <c r="I613" s="158" t="s">
        <v>539</v>
      </c>
      <c r="J613" s="213">
        <v>790.6</v>
      </c>
      <c r="K613" s="213">
        <v>790.6</v>
      </c>
      <c r="L613" s="213">
        <v>790.6</v>
      </c>
    </row>
    <row r="614" spans="1:12" x14ac:dyDescent="0.25">
      <c r="A614" s="158" t="s">
        <v>721</v>
      </c>
      <c r="B614" s="158" t="s">
        <v>961</v>
      </c>
      <c r="C614" s="158" t="s">
        <v>112</v>
      </c>
      <c r="D614" s="158" t="s">
        <v>8</v>
      </c>
      <c r="E614" s="158" t="s">
        <v>658</v>
      </c>
      <c r="F614" s="209">
        <v>1</v>
      </c>
      <c r="G614" s="158" t="s">
        <v>4</v>
      </c>
      <c r="H614" s="159">
        <v>0.75</v>
      </c>
      <c r="I614" s="158" t="s">
        <v>539</v>
      </c>
      <c r="J614" s="213">
        <v>515</v>
      </c>
      <c r="K614" s="213">
        <v>515</v>
      </c>
      <c r="L614" s="213">
        <v>386.25</v>
      </c>
    </row>
    <row r="615" spans="1:12" x14ac:dyDescent="0.25">
      <c r="A615" s="158" t="s">
        <v>721</v>
      </c>
      <c r="B615" s="158" t="s">
        <v>961</v>
      </c>
      <c r="C615" s="158" t="s">
        <v>115</v>
      </c>
      <c r="D615" s="158" t="s">
        <v>28</v>
      </c>
      <c r="E615" s="158" t="s">
        <v>658</v>
      </c>
      <c r="F615" s="209">
        <v>1</v>
      </c>
      <c r="G615" s="158" t="s">
        <v>4</v>
      </c>
      <c r="H615" s="159">
        <v>0.75</v>
      </c>
      <c r="I615" s="158" t="s">
        <v>539</v>
      </c>
      <c r="J615" s="213">
        <v>129.19999999999999</v>
      </c>
      <c r="K615" s="213">
        <v>129.19999999999999</v>
      </c>
      <c r="L615" s="213">
        <v>96.9</v>
      </c>
    </row>
    <row r="616" spans="1:12" x14ac:dyDescent="0.25">
      <c r="A616" s="158" t="s">
        <v>721</v>
      </c>
      <c r="B616" s="158" t="s">
        <v>961</v>
      </c>
      <c r="C616" s="158" t="s">
        <v>113</v>
      </c>
      <c r="D616" s="158" t="s">
        <v>8</v>
      </c>
      <c r="E616" s="158" t="s">
        <v>663</v>
      </c>
      <c r="F616" s="209">
        <v>1</v>
      </c>
      <c r="G616" s="158" t="s">
        <v>4</v>
      </c>
      <c r="H616" s="159">
        <v>0.75</v>
      </c>
      <c r="I616" s="158" t="s">
        <v>539</v>
      </c>
      <c r="J616" s="213">
        <v>1197</v>
      </c>
      <c r="K616" s="213">
        <v>1197</v>
      </c>
      <c r="L616" s="213">
        <v>897.75</v>
      </c>
    </row>
    <row r="617" spans="1:12" x14ac:dyDescent="0.25">
      <c r="A617" s="158" t="s">
        <v>1092</v>
      </c>
      <c r="B617" s="158" t="s">
        <v>1009</v>
      </c>
      <c r="C617" s="158" t="s">
        <v>1040</v>
      </c>
      <c r="D617" s="158" t="s">
        <v>732</v>
      </c>
      <c r="E617" s="158" t="s">
        <v>659</v>
      </c>
      <c r="F617" s="209">
        <v>1</v>
      </c>
      <c r="G617" s="158" t="s">
        <v>4</v>
      </c>
      <c r="H617" s="159">
        <v>1</v>
      </c>
      <c r="I617" s="158" t="s">
        <v>539</v>
      </c>
      <c r="J617" s="213">
        <v>4.5999999999999996</v>
      </c>
      <c r="K617" s="213">
        <v>4.5999999999999996</v>
      </c>
      <c r="L617" s="213">
        <v>4.5999999999999996</v>
      </c>
    </row>
    <row r="618" spans="1:12" x14ac:dyDescent="0.25">
      <c r="A618" s="158" t="s">
        <v>721</v>
      </c>
      <c r="B618" s="158" t="s">
        <v>621</v>
      </c>
      <c r="C618" s="158" t="s">
        <v>761</v>
      </c>
      <c r="D618" s="158" t="s">
        <v>732</v>
      </c>
      <c r="E618" s="158" t="s">
        <v>213</v>
      </c>
      <c r="F618" s="209">
        <v>1</v>
      </c>
      <c r="G618" s="158" t="s">
        <v>4</v>
      </c>
      <c r="H618" s="159">
        <v>0.95</v>
      </c>
      <c r="I618" s="158" t="s">
        <v>539</v>
      </c>
      <c r="J618" s="213">
        <v>1.26</v>
      </c>
      <c r="K618" s="213">
        <v>1.26</v>
      </c>
      <c r="L618" s="213">
        <v>1.1970000000000001</v>
      </c>
    </row>
    <row r="619" spans="1:12" x14ac:dyDescent="0.25">
      <c r="A619" s="158" t="s">
        <v>721</v>
      </c>
      <c r="B619" s="158" t="s">
        <v>621</v>
      </c>
      <c r="C619" s="158" t="s">
        <v>762</v>
      </c>
      <c r="D619" s="158" t="s">
        <v>732</v>
      </c>
      <c r="E619" s="158" t="s">
        <v>213</v>
      </c>
      <c r="F619" s="209">
        <v>1</v>
      </c>
      <c r="G619" s="158" t="s">
        <v>4</v>
      </c>
      <c r="H619" s="159">
        <v>0.95</v>
      </c>
      <c r="I619" s="158" t="s">
        <v>674</v>
      </c>
      <c r="J619" s="213">
        <v>54</v>
      </c>
      <c r="K619" s="213">
        <v>54</v>
      </c>
      <c r="L619" s="213">
        <v>51.3</v>
      </c>
    </row>
    <row r="620" spans="1:12" x14ac:dyDescent="0.25">
      <c r="A620" s="158" t="s">
        <v>721</v>
      </c>
      <c r="B620" s="158" t="s">
        <v>599</v>
      </c>
      <c r="C620" s="158" t="s">
        <v>763</v>
      </c>
      <c r="D620" s="158" t="s">
        <v>732</v>
      </c>
      <c r="E620" s="158" t="s">
        <v>213</v>
      </c>
      <c r="F620" s="209">
        <v>1</v>
      </c>
      <c r="G620" s="158" t="s">
        <v>4</v>
      </c>
      <c r="H620" s="159">
        <v>9.5000000000000001E-2</v>
      </c>
      <c r="I620" s="158" t="s">
        <v>539</v>
      </c>
      <c r="J620" s="213">
        <v>10</v>
      </c>
      <c r="K620" s="213">
        <v>10</v>
      </c>
      <c r="L620" s="213">
        <v>0.95</v>
      </c>
    </row>
    <row r="621" spans="1:12" x14ac:dyDescent="0.25">
      <c r="A621" s="158" t="s">
        <v>721</v>
      </c>
      <c r="B621" s="158" t="s">
        <v>599</v>
      </c>
      <c r="C621" s="158" t="s">
        <v>764</v>
      </c>
      <c r="D621" s="158" t="s">
        <v>732</v>
      </c>
      <c r="E621" s="158" t="s">
        <v>213</v>
      </c>
      <c r="F621" s="209">
        <v>1</v>
      </c>
      <c r="G621" s="158" t="s">
        <v>4</v>
      </c>
      <c r="H621" s="159">
        <v>9.5000000000000001E-2</v>
      </c>
      <c r="I621" s="158" t="s">
        <v>539</v>
      </c>
      <c r="J621" s="213">
        <v>3</v>
      </c>
      <c r="K621" s="213">
        <v>3</v>
      </c>
      <c r="L621" s="213">
        <v>0.28499999999999998</v>
      </c>
    </row>
    <row r="622" spans="1:12" x14ac:dyDescent="0.25">
      <c r="A622" s="158" t="s">
        <v>721</v>
      </c>
      <c r="B622" s="158" t="s">
        <v>599</v>
      </c>
      <c r="C622" s="158" t="s">
        <v>765</v>
      </c>
      <c r="D622" s="158" t="s">
        <v>732</v>
      </c>
      <c r="E622" s="158" t="s">
        <v>213</v>
      </c>
      <c r="F622" s="209">
        <v>1</v>
      </c>
      <c r="G622" s="158" t="s">
        <v>4</v>
      </c>
      <c r="H622" s="159">
        <v>9.5000000000000001E-2</v>
      </c>
      <c r="I622" s="158" t="s">
        <v>539</v>
      </c>
      <c r="J622" s="213">
        <v>12</v>
      </c>
      <c r="K622" s="213">
        <v>12</v>
      </c>
      <c r="L622" s="213">
        <v>1.1399999999999999</v>
      </c>
    </row>
    <row r="623" spans="1:12" x14ac:dyDescent="0.25">
      <c r="A623" s="158" t="s">
        <v>721</v>
      </c>
      <c r="B623" s="158" t="s">
        <v>599</v>
      </c>
      <c r="C623" s="158" t="s">
        <v>766</v>
      </c>
      <c r="D623" s="158" t="s">
        <v>732</v>
      </c>
      <c r="E623" s="158" t="s">
        <v>213</v>
      </c>
      <c r="F623" s="209">
        <v>1</v>
      </c>
      <c r="G623" s="158" t="s">
        <v>4</v>
      </c>
      <c r="H623" s="159">
        <v>0.95</v>
      </c>
      <c r="I623" s="158" t="s">
        <v>674</v>
      </c>
      <c r="J623" s="213">
        <v>4.3</v>
      </c>
      <c r="K623" s="213">
        <v>4.3</v>
      </c>
      <c r="L623" s="213">
        <v>4.085</v>
      </c>
    </row>
    <row r="624" spans="1:12" x14ac:dyDescent="0.25">
      <c r="A624" s="158" t="s">
        <v>721</v>
      </c>
      <c r="B624" s="158" t="s">
        <v>599</v>
      </c>
      <c r="C624" s="158" t="s">
        <v>767</v>
      </c>
      <c r="D624" s="158" t="s">
        <v>732</v>
      </c>
      <c r="E624" s="158" t="s">
        <v>213</v>
      </c>
      <c r="F624" s="209">
        <v>1</v>
      </c>
      <c r="G624" s="158" t="s">
        <v>4</v>
      </c>
      <c r="H624" s="159">
        <v>0.95</v>
      </c>
      <c r="I624" s="158" t="s">
        <v>674</v>
      </c>
      <c r="J624" s="213">
        <v>7</v>
      </c>
      <c r="K624" s="213">
        <v>7</v>
      </c>
      <c r="L624" s="213">
        <v>6.65</v>
      </c>
    </row>
    <row r="625" spans="1:12" x14ac:dyDescent="0.25">
      <c r="A625" s="158" t="s">
        <v>721</v>
      </c>
      <c r="B625" s="158" t="s">
        <v>599</v>
      </c>
      <c r="C625" s="158" t="s">
        <v>768</v>
      </c>
      <c r="D625" s="158" t="s">
        <v>732</v>
      </c>
      <c r="E625" s="158" t="s">
        <v>213</v>
      </c>
      <c r="F625" s="209">
        <v>1</v>
      </c>
      <c r="G625" s="158" t="s">
        <v>4</v>
      </c>
      <c r="H625" s="159">
        <v>0.14249999999999999</v>
      </c>
      <c r="I625" s="158" t="s">
        <v>539</v>
      </c>
      <c r="J625" s="213">
        <v>4.4000000000000004</v>
      </c>
      <c r="K625" s="213">
        <v>4.4000000000000004</v>
      </c>
      <c r="L625" s="213">
        <v>0.627</v>
      </c>
    </row>
    <row r="626" spans="1:12" x14ac:dyDescent="0.25">
      <c r="A626" s="158" t="s">
        <v>721</v>
      </c>
      <c r="B626" s="158" t="s">
        <v>599</v>
      </c>
      <c r="C626" s="158" t="s">
        <v>769</v>
      </c>
      <c r="D626" s="158" t="s">
        <v>732</v>
      </c>
      <c r="E626" s="158" t="s">
        <v>213</v>
      </c>
      <c r="F626" s="209">
        <v>1</v>
      </c>
      <c r="G626" s="158" t="s">
        <v>4</v>
      </c>
      <c r="H626" s="159">
        <v>1</v>
      </c>
      <c r="I626" s="158" t="s">
        <v>539</v>
      </c>
      <c r="J626" s="213">
        <v>1.5740000000000001</v>
      </c>
      <c r="K626" s="213">
        <v>1.5740000000000001</v>
      </c>
      <c r="L626" s="213">
        <v>1.5740000000000001</v>
      </c>
    </row>
    <row r="627" spans="1:12" x14ac:dyDescent="0.25">
      <c r="A627" s="158" t="s">
        <v>721</v>
      </c>
      <c r="B627" s="158" t="s">
        <v>599</v>
      </c>
      <c r="C627" s="158" t="s">
        <v>770</v>
      </c>
      <c r="D627" s="158" t="s">
        <v>732</v>
      </c>
      <c r="E627" s="158" t="s">
        <v>213</v>
      </c>
      <c r="F627" s="209">
        <v>1</v>
      </c>
      <c r="G627" s="158" t="s">
        <v>4</v>
      </c>
      <c r="H627" s="159">
        <v>0.14249999999999999</v>
      </c>
      <c r="I627" s="158" t="s">
        <v>539</v>
      </c>
      <c r="J627" s="213">
        <v>1.159</v>
      </c>
      <c r="K627" s="213">
        <v>1.159</v>
      </c>
      <c r="L627" s="213">
        <v>0.16500000000000001</v>
      </c>
    </row>
    <row r="628" spans="1:12" x14ac:dyDescent="0.25">
      <c r="A628" s="158" t="s">
        <v>721</v>
      </c>
      <c r="B628" s="158" t="s">
        <v>599</v>
      </c>
      <c r="C628" s="158" t="s">
        <v>771</v>
      </c>
      <c r="D628" s="158" t="s">
        <v>732</v>
      </c>
      <c r="E628" s="158" t="s">
        <v>213</v>
      </c>
      <c r="F628" s="209">
        <v>1</v>
      </c>
      <c r="G628" s="158" t="s">
        <v>4</v>
      </c>
      <c r="H628" s="159">
        <v>0.95</v>
      </c>
      <c r="I628" s="158" t="s">
        <v>674</v>
      </c>
      <c r="J628" s="213">
        <v>2.95</v>
      </c>
      <c r="K628" s="213">
        <v>2.95</v>
      </c>
      <c r="L628" s="213">
        <v>2.8029999999999999</v>
      </c>
    </row>
    <row r="629" spans="1:12" x14ac:dyDescent="0.25">
      <c r="A629" s="158" t="s">
        <v>721</v>
      </c>
      <c r="B629" s="158" t="s">
        <v>599</v>
      </c>
      <c r="C629" s="158" t="s">
        <v>772</v>
      </c>
      <c r="D629" s="158" t="s">
        <v>732</v>
      </c>
      <c r="E629" s="158" t="s">
        <v>213</v>
      </c>
      <c r="F629" s="209">
        <v>1</v>
      </c>
      <c r="G629" s="158" t="s">
        <v>4</v>
      </c>
      <c r="H629" s="159">
        <v>0.95</v>
      </c>
      <c r="I629" s="158" t="s">
        <v>674</v>
      </c>
      <c r="J629" s="213">
        <v>8.84</v>
      </c>
      <c r="K629" s="213">
        <v>8.84</v>
      </c>
      <c r="L629" s="213">
        <v>8.3979999999999997</v>
      </c>
    </row>
    <row r="630" spans="1:12" x14ac:dyDescent="0.25">
      <c r="A630" s="158" t="s">
        <v>721</v>
      </c>
      <c r="B630" s="158" t="s">
        <v>599</v>
      </c>
      <c r="C630" s="158" t="s">
        <v>773</v>
      </c>
      <c r="D630" s="158" t="s">
        <v>732</v>
      </c>
      <c r="E630" s="158" t="s">
        <v>213</v>
      </c>
      <c r="F630" s="209">
        <v>1</v>
      </c>
      <c r="G630" s="158" t="s">
        <v>4</v>
      </c>
      <c r="H630" s="159">
        <v>0.14249999999999999</v>
      </c>
      <c r="I630" s="158" t="s">
        <v>539</v>
      </c>
      <c r="J630" s="213">
        <v>12</v>
      </c>
      <c r="K630" s="213">
        <v>12</v>
      </c>
      <c r="L630" s="213">
        <v>1.71</v>
      </c>
    </row>
    <row r="631" spans="1:12" x14ac:dyDescent="0.25">
      <c r="A631" s="158" t="s">
        <v>721</v>
      </c>
      <c r="B631" s="158" t="s">
        <v>599</v>
      </c>
      <c r="C631" s="158" t="s">
        <v>774</v>
      </c>
      <c r="D631" s="158" t="s">
        <v>732</v>
      </c>
      <c r="E631" s="158" t="s">
        <v>213</v>
      </c>
      <c r="F631" s="209">
        <v>1</v>
      </c>
      <c r="G631" s="158" t="s">
        <v>4</v>
      </c>
      <c r="H631" s="159">
        <v>9.5000000000000001E-2</v>
      </c>
      <c r="I631" s="158" t="s">
        <v>539</v>
      </c>
      <c r="J631" s="213">
        <v>11.682</v>
      </c>
      <c r="K631" s="213">
        <v>11.682</v>
      </c>
      <c r="L631" s="213">
        <v>1.109</v>
      </c>
    </row>
    <row r="632" spans="1:12" x14ac:dyDescent="0.25">
      <c r="A632" s="158" t="s">
        <v>721</v>
      </c>
      <c r="B632" s="158" t="s">
        <v>599</v>
      </c>
      <c r="C632" s="158" t="s">
        <v>775</v>
      </c>
      <c r="D632" s="158" t="s">
        <v>732</v>
      </c>
      <c r="E632" s="158" t="s">
        <v>213</v>
      </c>
      <c r="F632" s="209">
        <v>1</v>
      </c>
      <c r="G632" s="158" t="s">
        <v>4</v>
      </c>
      <c r="H632" s="159">
        <v>0.95</v>
      </c>
      <c r="I632" s="158" t="s">
        <v>674</v>
      </c>
      <c r="J632" s="213">
        <v>5.0199999999999996</v>
      </c>
      <c r="K632" s="213">
        <v>5.0199999999999996</v>
      </c>
      <c r="L632" s="213">
        <v>4.7690000000000001</v>
      </c>
    </row>
    <row r="633" spans="1:12" x14ac:dyDescent="0.25">
      <c r="A633" s="158" t="s">
        <v>721</v>
      </c>
      <c r="B633" s="158" t="s">
        <v>599</v>
      </c>
      <c r="C633" s="158" t="s">
        <v>776</v>
      </c>
      <c r="D633" s="158" t="s">
        <v>732</v>
      </c>
      <c r="E633" s="158" t="s">
        <v>213</v>
      </c>
      <c r="F633" s="209">
        <v>1</v>
      </c>
      <c r="G633" s="158" t="s">
        <v>4</v>
      </c>
      <c r="H633" s="159">
        <v>0.14249999999999999</v>
      </c>
      <c r="I633" s="158" t="s">
        <v>539</v>
      </c>
      <c r="J633" s="213">
        <v>4.5</v>
      </c>
      <c r="K633" s="213">
        <v>4.5</v>
      </c>
      <c r="L633" s="213">
        <v>0.64100000000000001</v>
      </c>
    </row>
    <row r="634" spans="1:12" x14ac:dyDescent="0.25">
      <c r="A634" s="158" t="s">
        <v>721</v>
      </c>
      <c r="B634" s="158" t="s">
        <v>599</v>
      </c>
      <c r="C634" s="158" t="s">
        <v>777</v>
      </c>
      <c r="D634" s="158" t="s">
        <v>732</v>
      </c>
      <c r="E634" s="158" t="s">
        <v>213</v>
      </c>
      <c r="F634" s="209">
        <v>1</v>
      </c>
      <c r="G634" s="158" t="s">
        <v>4</v>
      </c>
      <c r="H634" s="159">
        <v>0.14249999999999999</v>
      </c>
      <c r="I634" s="158" t="s">
        <v>539</v>
      </c>
      <c r="J634" s="213">
        <v>12</v>
      </c>
      <c r="K634" s="213">
        <v>12</v>
      </c>
      <c r="L634" s="213">
        <v>1.71</v>
      </c>
    </row>
    <row r="635" spans="1:12" x14ac:dyDescent="0.25">
      <c r="A635" s="158" t="s">
        <v>721</v>
      </c>
      <c r="B635" s="158" t="s">
        <v>599</v>
      </c>
      <c r="C635" s="158" t="s">
        <v>778</v>
      </c>
      <c r="D635" s="158" t="s">
        <v>732</v>
      </c>
      <c r="E635" s="158" t="s">
        <v>213</v>
      </c>
      <c r="F635" s="209">
        <v>1</v>
      </c>
      <c r="G635" s="158" t="s">
        <v>4</v>
      </c>
      <c r="H635" s="159">
        <v>9.5000000000000001E-2</v>
      </c>
      <c r="I635" s="158" t="s">
        <v>539</v>
      </c>
      <c r="J635" s="213">
        <v>7.9379999999999997</v>
      </c>
      <c r="K635" s="213">
        <v>7.9379999999999997</v>
      </c>
      <c r="L635" s="213">
        <v>0.754</v>
      </c>
    </row>
    <row r="636" spans="1:12" x14ac:dyDescent="0.25">
      <c r="A636" s="158" t="s">
        <v>721</v>
      </c>
      <c r="B636" s="158" t="s">
        <v>599</v>
      </c>
      <c r="C636" s="158" t="s">
        <v>779</v>
      </c>
      <c r="D636" s="158" t="s">
        <v>732</v>
      </c>
      <c r="E636" s="158" t="s">
        <v>213</v>
      </c>
      <c r="F636" s="209">
        <v>1</v>
      </c>
      <c r="G636" s="158" t="s">
        <v>4</v>
      </c>
      <c r="H636" s="159">
        <v>9.5000000000000001E-2</v>
      </c>
      <c r="I636" s="158" t="s">
        <v>539</v>
      </c>
      <c r="J636" s="213">
        <v>12</v>
      </c>
      <c r="K636" s="213">
        <v>12</v>
      </c>
      <c r="L636" s="213">
        <v>1.1399999999999999</v>
      </c>
    </row>
    <row r="637" spans="1:12" x14ac:dyDescent="0.25">
      <c r="A637" s="158" t="s">
        <v>721</v>
      </c>
      <c r="B637" s="158" t="s">
        <v>599</v>
      </c>
      <c r="C637" s="158" t="s">
        <v>780</v>
      </c>
      <c r="D637" s="158" t="s">
        <v>732</v>
      </c>
      <c r="E637" s="158" t="s">
        <v>213</v>
      </c>
      <c r="F637" s="209">
        <v>1</v>
      </c>
      <c r="G637" s="158" t="s">
        <v>4</v>
      </c>
      <c r="H637" s="159">
        <v>9.5000000000000001E-2</v>
      </c>
      <c r="I637" s="158" t="s">
        <v>539</v>
      </c>
      <c r="J637" s="213">
        <v>10.436</v>
      </c>
      <c r="K637" s="213">
        <v>10.436</v>
      </c>
      <c r="L637" s="213">
        <v>0.99099999999999999</v>
      </c>
    </row>
    <row r="638" spans="1:12" x14ac:dyDescent="0.25">
      <c r="A638" s="158" t="s">
        <v>721</v>
      </c>
      <c r="B638" s="158" t="s">
        <v>599</v>
      </c>
      <c r="C638" s="158" t="s">
        <v>781</v>
      </c>
      <c r="D638" s="158" t="s">
        <v>732</v>
      </c>
      <c r="E638" s="158" t="s">
        <v>213</v>
      </c>
      <c r="F638" s="209">
        <v>1</v>
      </c>
      <c r="G638" s="158" t="s">
        <v>4</v>
      </c>
      <c r="H638" s="159">
        <v>9.5000000000000001E-2</v>
      </c>
      <c r="I638" s="158" t="s">
        <v>539</v>
      </c>
      <c r="J638" s="213">
        <v>6.3179999999999996</v>
      </c>
      <c r="K638" s="213">
        <v>6.3179999999999996</v>
      </c>
      <c r="L638" s="213">
        <v>0.6</v>
      </c>
    </row>
    <row r="639" spans="1:12" x14ac:dyDescent="0.25">
      <c r="A639" s="158" t="s">
        <v>721</v>
      </c>
      <c r="B639" s="158" t="s">
        <v>599</v>
      </c>
      <c r="C639" s="158" t="s">
        <v>782</v>
      </c>
      <c r="D639" s="158" t="s">
        <v>732</v>
      </c>
      <c r="E639" s="158" t="s">
        <v>213</v>
      </c>
      <c r="F639" s="209">
        <v>1</v>
      </c>
      <c r="G639" s="158" t="s">
        <v>4</v>
      </c>
      <c r="H639" s="159">
        <v>9.5000000000000001E-2</v>
      </c>
      <c r="I639" s="158" t="s">
        <v>539</v>
      </c>
      <c r="J639" s="213">
        <v>23.978999999999999</v>
      </c>
      <c r="K639" s="213">
        <v>23.978999999999999</v>
      </c>
      <c r="L639" s="213">
        <v>2.278</v>
      </c>
    </row>
    <row r="640" spans="1:12" x14ac:dyDescent="0.25">
      <c r="A640" s="158" t="s">
        <v>721</v>
      </c>
      <c r="B640" s="158" t="s">
        <v>599</v>
      </c>
      <c r="C640" s="158" t="s">
        <v>783</v>
      </c>
      <c r="D640" s="158" t="s">
        <v>732</v>
      </c>
      <c r="E640" s="158" t="s">
        <v>213</v>
      </c>
      <c r="F640" s="209">
        <v>1</v>
      </c>
      <c r="G640" s="158" t="s">
        <v>4</v>
      </c>
      <c r="H640" s="159">
        <v>9.5000000000000001E-2</v>
      </c>
      <c r="I640" s="158" t="s">
        <v>539</v>
      </c>
      <c r="J640" s="213">
        <v>6.1559999999999997</v>
      </c>
      <c r="K640" s="213">
        <v>6.1559999999999997</v>
      </c>
      <c r="L640" s="213">
        <v>0.58499999999999996</v>
      </c>
    </row>
    <row r="641" spans="1:12" x14ac:dyDescent="0.25">
      <c r="A641" s="158" t="s">
        <v>721</v>
      </c>
      <c r="B641" s="158" t="s">
        <v>599</v>
      </c>
      <c r="C641" s="158" t="s">
        <v>784</v>
      </c>
      <c r="D641" s="158" t="s">
        <v>732</v>
      </c>
      <c r="E641" s="158" t="s">
        <v>213</v>
      </c>
      <c r="F641" s="209">
        <v>1</v>
      </c>
      <c r="G641" s="158" t="s">
        <v>4</v>
      </c>
      <c r="H641" s="159">
        <v>0.14249999999999999</v>
      </c>
      <c r="I641" s="158" t="s">
        <v>539</v>
      </c>
      <c r="J641" s="213">
        <v>6</v>
      </c>
      <c r="K641" s="213">
        <v>6</v>
      </c>
      <c r="L641" s="213">
        <v>0.85499999999999998</v>
      </c>
    </row>
    <row r="642" spans="1:12" x14ac:dyDescent="0.25">
      <c r="A642" s="158" t="s">
        <v>721</v>
      </c>
      <c r="B642" s="158" t="s">
        <v>599</v>
      </c>
      <c r="C642" s="158" t="s">
        <v>785</v>
      </c>
      <c r="D642" s="158" t="s">
        <v>732</v>
      </c>
      <c r="E642" s="158" t="s">
        <v>213</v>
      </c>
      <c r="F642" s="209">
        <v>1</v>
      </c>
      <c r="G642" s="158" t="s">
        <v>4</v>
      </c>
      <c r="H642" s="159">
        <v>9.5000000000000001E-2</v>
      </c>
      <c r="I642" s="158" t="s">
        <v>539</v>
      </c>
      <c r="J642" s="213">
        <v>12</v>
      </c>
      <c r="K642" s="213">
        <v>12</v>
      </c>
      <c r="L642" s="213">
        <v>1.1399999999999999</v>
      </c>
    </row>
    <row r="643" spans="1:12" x14ac:dyDescent="0.25">
      <c r="A643" s="158" t="s">
        <v>721</v>
      </c>
      <c r="B643" s="158" t="s">
        <v>599</v>
      </c>
      <c r="C643" s="158" t="s">
        <v>786</v>
      </c>
      <c r="D643" s="158" t="s">
        <v>732</v>
      </c>
      <c r="E643" s="158" t="s">
        <v>213</v>
      </c>
      <c r="F643" s="209">
        <v>1</v>
      </c>
      <c r="G643" s="158" t="s">
        <v>4</v>
      </c>
      <c r="H643" s="159">
        <v>9.5000000000000001E-2</v>
      </c>
      <c r="I643" s="158" t="s">
        <v>539</v>
      </c>
      <c r="J643" s="213">
        <v>11.988</v>
      </c>
      <c r="K643" s="213">
        <v>11.988</v>
      </c>
      <c r="L643" s="213">
        <v>1.139</v>
      </c>
    </row>
    <row r="644" spans="1:12" x14ac:dyDescent="0.25">
      <c r="A644" s="158" t="s">
        <v>721</v>
      </c>
      <c r="B644" s="158" t="s">
        <v>599</v>
      </c>
      <c r="C644" s="158" t="s">
        <v>787</v>
      </c>
      <c r="D644" s="158" t="s">
        <v>732</v>
      </c>
      <c r="E644" s="158" t="s">
        <v>213</v>
      </c>
      <c r="F644" s="209">
        <v>1</v>
      </c>
      <c r="G644" s="158" t="s">
        <v>4</v>
      </c>
      <c r="H644" s="159">
        <v>0.95</v>
      </c>
      <c r="I644" s="158" t="s">
        <v>674</v>
      </c>
      <c r="J644" s="213">
        <v>6.64</v>
      </c>
      <c r="K644" s="213">
        <v>6.64</v>
      </c>
      <c r="L644" s="213">
        <v>6.3079999999999998</v>
      </c>
    </row>
    <row r="645" spans="1:12" x14ac:dyDescent="0.25">
      <c r="A645" s="158" t="s">
        <v>721</v>
      </c>
      <c r="B645" s="158" t="s">
        <v>599</v>
      </c>
      <c r="C645" s="158" t="s">
        <v>788</v>
      </c>
      <c r="D645" s="158" t="s">
        <v>732</v>
      </c>
      <c r="E645" s="158" t="s">
        <v>213</v>
      </c>
      <c r="F645" s="209">
        <v>1</v>
      </c>
      <c r="G645" s="158" t="s">
        <v>4</v>
      </c>
      <c r="H645" s="159">
        <v>0.95</v>
      </c>
      <c r="I645" s="158" t="s">
        <v>674</v>
      </c>
      <c r="J645" s="213">
        <v>8.36</v>
      </c>
      <c r="K645" s="213">
        <v>8.36</v>
      </c>
      <c r="L645" s="213">
        <v>7.9420000000000002</v>
      </c>
    </row>
    <row r="646" spans="1:12" x14ac:dyDescent="0.25">
      <c r="A646" s="158" t="s">
        <v>721</v>
      </c>
      <c r="B646" s="158" t="s">
        <v>599</v>
      </c>
      <c r="C646" s="158" t="s">
        <v>789</v>
      </c>
      <c r="D646" s="158" t="s">
        <v>732</v>
      </c>
      <c r="E646" s="158" t="s">
        <v>213</v>
      </c>
      <c r="F646" s="209">
        <v>1</v>
      </c>
      <c r="G646" s="158" t="s">
        <v>4</v>
      </c>
      <c r="H646" s="159">
        <v>0.95</v>
      </c>
      <c r="I646" s="158" t="s">
        <v>674</v>
      </c>
      <c r="J646" s="213">
        <v>7.51</v>
      </c>
      <c r="K646" s="213">
        <v>7.51</v>
      </c>
      <c r="L646" s="213">
        <v>7.1349999999999998</v>
      </c>
    </row>
    <row r="647" spans="1:12" x14ac:dyDescent="0.25">
      <c r="A647" s="158" t="s">
        <v>721</v>
      </c>
      <c r="B647" s="158" t="s">
        <v>599</v>
      </c>
      <c r="C647" s="158" t="s">
        <v>790</v>
      </c>
      <c r="D647" s="158" t="s">
        <v>732</v>
      </c>
      <c r="E647" s="158" t="s">
        <v>213</v>
      </c>
      <c r="F647" s="209">
        <v>1</v>
      </c>
      <c r="G647" s="158" t="s">
        <v>4</v>
      </c>
      <c r="H647" s="159">
        <v>0.14249999999999999</v>
      </c>
      <c r="I647" s="158" t="s">
        <v>539</v>
      </c>
      <c r="J647" s="213">
        <v>4.4930000000000003</v>
      </c>
      <c r="K647" s="213">
        <v>4.4930000000000003</v>
      </c>
      <c r="L647" s="213">
        <v>0.64</v>
      </c>
    </row>
    <row r="648" spans="1:12" x14ac:dyDescent="0.25">
      <c r="A648" s="158" t="s">
        <v>721</v>
      </c>
      <c r="B648" s="158" t="s">
        <v>599</v>
      </c>
      <c r="C648" s="158" t="s">
        <v>791</v>
      </c>
      <c r="D648" s="158" t="s">
        <v>732</v>
      </c>
      <c r="E648" s="158" t="s">
        <v>213</v>
      </c>
      <c r="F648" s="209">
        <v>1</v>
      </c>
      <c r="G648" s="158" t="s">
        <v>4</v>
      </c>
      <c r="H648" s="159">
        <v>0.14249999999999999</v>
      </c>
      <c r="I648" s="158" t="s">
        <v>539</v>
      </c>
      <c r="J648" s="213">
        <v>4.5</v>
      </c>
      <c r="K648" s="213">
        <v>4.5</v>
      </c>
      <c r="L648" s="213">
        <v>0.64100000000000001</v>
      </c>
    </row>
    <row r="649" spans="1:12" x14ac:dyDescent="0.25">
      <c r="A649" s="158" t="s">
        <v>721</v>
      </c>
      <c r="B649" s="158" t="s">
        <v>599</v>
      </c>
      <c r="C649" s="158" t="s">
        <v>792</v>
      </c>
      <c r="D649" s="158" t="s">
        <v>732</v>
      </c>
      <c r="E649" s="158" t="s">
        <v>213</v>
      </c>
      <c r="F649" s="209">
        <v>1</v>
      </c>
      <c r="G649" s="158" t="s">
        <v>4</v>
      </c>
      <c r="H649" s="159">
        <v>9.5000000000000001E-2</v>
      </c>
      <c r="I649" s="158" t="s">
        <v>539</v>
      </c>
      <c r="J649" s="213">
        <v>7.29</v>
      </c>
      <c r="K649" s="213">
        <v>7.29</v>
      </c>
      <c r="L649" s="213">
        <v>0.69299999999999995</v>
      </c>
    </row>
    <row r="650" spans="1:12" x14ac:dyDescent="0.25">
      <c r="A650" s="158" t="s">
        <v>721</v>
      </c>
      <c r="B650" s="158" t="s">
        <v>599</v>
      </c>
      <c r="C650" s="158" t="s">
        <v>793</v>
      </c>
      <c r="D650" s="158" t="s">
        <v>732</v>
      </c>
      <c r="E650" s="158" t="s">
        <v>213</v>
      </c>
      <c r="F650" s="209">
        <v>1</v>
      </c>
      <c r="G650" s="158" t="s">
        <v>4</v>
      </c>
      <c r="H650" s="159">
        <v>0.14249999999999999</v>
      </c>
      <c r="I650" s="158" t="s">
        <v>539</v>
      </c>
      <c r="J650" s="213">
        <v>4</v>
      </c>
      <c r="K650" s="213">
        <v>4</v>
      </c>
      <c r="L650" s="213">
        <v>0.56999999999999995</v>
      </c>
    </row>
    <row r="651" spans="1:12" x14ac:dyDescent="0.25">
      <c r="A651" s="158" t="s">
        <v>721</v>
      </c>
      <c r="B651" s="158" t="s">
        <v>599</v>
      </c>
      <c r="C651" s="158" t="s">
        <v>794</v>
      </c>
      <c r="D651" s="158" t="s">
        <v>732</v>
      </c>
      <c r="E651" s="158" t="s">
        <v>213</v>
      </c>
      <c r="F651" s="209">
        <v>1</v>
      </c>
      <c r="G651" s="158" t="s">
        <v>4</v>
      </c>
      <c r="H651" s="159">
        <v>9.5000000000000001E-2</v>
      </c>
      <c r="I651" s="158" t="s">
        <v>539</v>
      </c>
      <c r="J651" s="213">
        <v>7.7220000000000004</v>
      </c>
      <c r="K651" s="213">
        <v>7.7220000000000004</v>
      </c>
      <c r="L651" s="213">
        <v>0.73399999999999999</v>
      </c>
    </row>
    <row r="652" spans="1:12" x14ac:dyDescent="0.25">
      <c r="A652" s="158" t="s">
        <v>721</v>
      </c>
      <c r="B652" s="158" t="s">
        <v>599</v>
      </c>
      <c r="C652" s="158" t="s">
        <v>795</v>
      </c>
      <c r="D652" s="158" t="s">
        <v>732</v>
      </c>
      <c r="E652" s="158" t="s">
        <v>213</v>
      </c>
      <c r="F652" s="209">
        <v>1</v>
      </c>
      <c r="G652" s="158" t="s">
        <v>4</v>
      </c>
      <c r="H652" s="159">
        <v>0.19914000000000001</v>
      </c>
      <c r="I652" s="158" t="s">
        <v>539</v>
      </c>
      <c r="J652" s="213">
        <v>8.7040000000000006</v>
      </c>
      <c r="K652" s="213">
        <v>8.7040000000000006</v>
      </c>
      <c r="L652" s="213">
        <v>1.7330000000000001</v>
      </c>
    </row>
    <row r="653" spans="1:12" x14ac:dyDescent="0.25">
      <c r="A653" s="158" t="s">
        <v>721</v>
      </c>
      <c r="B653" s="158" t="s">
        <v>599</v>
      </c>
      <c r="C653" s="158" t="s">
        <v>796</v>
      </c>
      <c r="D653" s="158" t="s">
        <v>732</v>
      </c>
      <c r="E653" s="158" t="s">
        <v>213</v>
      </c>
      <c r="F653" s="209">
        <v>1</v>
      </c>
      <c r="G653" s="158" t="s">
        <v>4</v>
      </c>
      <c r="H653" s="159">
        <v>0.95</v>
      </c>
      <c r="I653" s="158" t="s">
        <v>674</v>
      </c>
      <c r="J653" s="213">
        <v>4.6900000000000004</v>
      </c>
      <c r="K653" s="213">
        <v>4.6900000000000004</v>
      </c>
      <c r="L653" s="213">
        <v>4.4560000000000004</v>
      </c>
    </row>
    <row r="654" spans="1:12" x14ac:dyDescent="0.25">
      <c r="A654" s="158" t="s">
        <v>721</v>
      </c>
      <c r="B654" s="158" t="s">
        <v>599</v>
      </c>
      <c r="C654" s="158" t="s">
        <v>797</v>
      </c>
      <c r="D654" s="158" t="s">
        <v>732</v>
      </c>
      <c r="E654" s="158" t="s">
        <v>213</v>
      </c>
      <c r="F654" s="209">
        <v>1</v>
      </c>
      <c r="G654" s="158" t="s">
        <v>4</v>
      </c>
      <c r="H654" s="159">
        <v>9.5000000000000001E-2</v>
      </c>
      <c r="I654" s="158" t="s">
        <v>539</v>
      </c>
      <c r="J654" s="213">
        <v>8.74</v>
      </c>
      <c r="K654" s="213">
        <v>8.74</v>
      </c>
      <c r="L654" s="213">
        <v>0.83</v>
      </c>
    </row>
    <row r="655" spans="1:12" x14ac:dyDescent="0.25">
      <c r="A655" s="158" t="s">
        <v>721</v>
      </c>
      <c r="B655" s="158" t="s">
        <v>599</v>
      </c>
      <c r="C655" s="158" t="s">
        <v>798</v>
      </c>
      <c r="D655" s="158" t="s">
        <v>732</v>
      </c>
      <c r="E655" s="158" t="s">
        <v>213</v>
      </c>
      <c r="F655" s="209">
        <v>1</v>
      </c>
      <c r="G655" s="158" t="s">
        <v>4</v>
      </c>
      <c r="H655" s="159">
        <v>0.95</v>
      </c>
      <c r="I655" s="158" t="s">
        <v>674</v>
      </c>
      <c r="J655" s="213">
        <v>10.26</v>
      </c>
      <c r="K655" s="213">
        <v>10.26</v>
      </c>
      <c r="L655" s="213">
        <v>9.7469999999999999</v>
      </c>
    </row>
    <row r="656" spans="1:12" x14ac:dyDescent="0.25">
      <c r="A656" s="158" t="s">
        <v>721</v>
      </c>
      <c r="B656" s="158" t="s">
        <v>599</v>
      </c>
      <c r="C656" s="158" t="s">
        <v>799</v>
      </c>
      <c r="D656" s="158" t="s">
        <v>732</v>
      </c>
      <c r="E656" s="158" t="s">
        <v>213</v>
      </c>
      <c r="F656" s="209">
        <v>1</v>
      </c>
      <c r="G656" s="158" t="s">
        <v>4</v>
      </c>
      <c r="H656" s="159">
        <v>0.95</v>
      </c>
      <c r="I656" s="158" t="s">
        <v>674</v>
      </c>
      <c r="J656" s="213">
        <v>6.14</v>
      </c>
      <c r="K656" s="213">
        <v>6.14</v>
      </c>
      <c r="L656" s="213">
        <v>5.8330000000000002</v>
      </c>
    </row>
    <row r="657" spans="1:12" x14ac:dyDescent="0.25">
      <c r="A657" s="158" t="s">
        <v>721</v>
      </c>
      <c r="B657" s="158" t="s">
        <v>599</v>
      </c>
      <c r="C657" s="158" t="s">
        <v>800</v>
      </c>
      <c r="D657" s="158" t="s">
        <v>732</v>
      </c>
      <c r="E657" s="158" t="s">
        <v>213</v>
      </c>
      <c r="F657" s="209">
        <v>1</v>
      </c>
      <c r="G657" s="158" t="s">
        <v>4</v>
      </c>
      <c r="H657" s="159">
        <v>0.16494</v>
      </c>
      <c r="I657" s="158" t="s">
        <v>539</v>
      </c>
      <c r="J657" s="213">
        <v>2</v>
      </c>
      <c r="K657" s="213">
        <v>2</v>
      </c>
      <c r="L657" s="213">
        <v>0.33</v>
      </c>
    </row>
    <row r="658" spans="1:12" x14ac:dyDescent="0.25">
      <c r="A658" s="158" t="s">
        <v>721</v>
      </c>
      <c r="B658" s="158" t="s">
        <v>599</v>
      </c>
      <c r="C658" s="158" t="s">
        <v>801</v>
      </c>
      <c r="D658" s="158" t="s">
        <v>732</v>
      </c>
      <c r="E658" s="158" t="s">
        <v>213</v>
      </c>
      <c r="F658" s="209">
        <v>1</v>
      </c>
      <c r="G658" s="158" t="s">
        <v>4</v>
      </c>
      <c r="H658" s="159">
        <v>9.5000000000000001E-2</v>
      </c>
      <c r="I658" s="158" t="s">
        <v>539</v>
      </c>
      <c r="J658" s="213">
        <v>11.419</v>
      </c>
      <c r="K658" s="213">
        <v>11.419</v>
      </c>
      <c r="L658" s="213">
        <v>1.085</v>
      </c>
    </row>
    <row r="659" spans="1:12" x14ac:dyDescent="0.25">
      <c r="A659" s="158" t="s">
        <v>721</v>
      </c>
      <c r="B659" s="158" t="s">
        <v>599</v>
      </c>
      <c r="C659" s="158" t="s">
        <v>802</v>
      </c>
      <c r="D659" s="158" t="s">
        <v>732</v>
      </c>
      <c r="E659" s="158" t="s">
        <v>213</v>
      </c>
      <c r="F659" s="209">
        <v>1</v>
      </c>
      <c r="G659" s="158" t="s">
        <v>4</v>
      </c>
      <c r="H659" s="159">
        <v>0.95</v>
      </c>
      <c r="I659" s="158" t="s">
        <v>674</v>
      </c>
      <c r="J659" s="213">
        <v>2.95</v>
      </c>
      <c r="K659" s="213">
        <v>2.95</v>
      </c>
      <c r="L659" s="213">
        <v>2.8029999999999999</v>
      </c>
    </row>
    <row r="660" spans="1:12" x14ac:dyDescent="0.25">
      <c r="A660" s="158" t="s">
        <v>721</v>
      </c>
      <c r="B660" s="158" t="s">
        <v>599</v>
      </c>
      <c r="C660" s="158" t="s">
        <v>803</v>
      </c>
      <c r="D660" s="158" t="s">
        <v>732</v>
      </c>
      <c r="E660" s="158" t="s">
        <v>213</v>
      </c>
      <c r="F660" s="209">
        <v>1</v>
      </c>
      <c r="G660" s="158" t="s">
        <v>4</v>
      </c>
      <c r="H660" s="159">
        <v>0.33190999999999998</v>
      </c>
      <c r="I660" s="158" t="s">
        <v>539</v>
      </c>
      <c r="J660" s="213">
        <v>10.836</v>
      </c>
      <c r="K660" s="213">
        <v>10.836</v>
      </c>
      <c r="L660" s="213">
        <v>3.597</v>
      </c>
    </row>
    <row r="661" spans="1:12" x14ac:dyDescent="0.25">
      <c r="A661" s="158" t="s">
        <v>721</v>
      </c>
      <c r="B661" s="158" t="s">
        <v>599</v>
      </c>
      <c r="C661" s="158" t="s">
        <v>804</v>
      </c>
      <c r="D661" s="158" t="s">
        <v>732</v>
      </c>
      <c r="E661" s="158" t="s">
        <v>213</v>
      </c>
      <c r="F661" s="209">
        <v>1</v>
      </c>
      <c r="G661" s="158" t="s">
        <v>4</v>
      </c>
      <c r="H661" s="159">
        <v>9.5000000000000001E-2</v>
      </c>
      <c r="I661" s="158" t="s">
        <v>539</v>
      </c>
      <c r="J661" s="213">
        <v>9.99</v>
      </c>
      <c r="K661" s="213">
        <v>9.99</v>
      </c>
      <c r="L661" s="213">
        <v>0.94899999999999995</v>
      </c>
    </row>
    <row r="662" spans="1:12" x14ac:dyDescent="0.25">
      <c r="A662" s="158" t="s">
        <v>721</v>
      </c>
      <c r="B662" s="158" t="s">
        <v>599</v>
      </c>
      <c r="C662" s="158" t="s">
        <v>805</v>
      </c>
      <c r="D662" s="158" t="s">
        <v>732</v>
      </c>
      <c r="E662" s="158" t="s">
        <v>213</v>
      </c>
      <c r="F662" s="209">
        <v>1</v>
      </c>
      <c r="G662" s="158" t="s">
        <v>4</v>
      </c>
      <c r="H662" s="159">
        <v>9.5000000000000001E-2</v>
      </c>
      <c r="I662" s="158" t="s">
        <v>539</v>
      </c>
      <c r="J662" s="213">
        <v>4.5990000000000002</v>
      </c>
      <c r="K662" s="213">
        <v>4.5990000000000002</v>
      </c>
      <c r="L662" s="213">
        <v>0.437</v>
      </c>
    </row>
    <row r="663" spans="1:12" x14ac:dyDescent="0.25">
      <c r="A663" s="158" t="s">
        <v>721</v>
      </c>
      <c r="B663" s="158" t="s">
        <v>627</v>
      </c>
      <c r="C663" s="158" t="s">
        <v>806</v>
      </c>
      <c r="D663" s="158" t="s">
        <v>732</v>
      </c>
      <c r="E663" s="158" t="s">
        <v>213</v>
      </c>
      <c r="F663" s="209">
        <v>1</v>
      </c>
      <c r="G663" s="158" t="s">
        <v>4</v>
      </c>
      <c r="H663" s="159">
        <v>0.95</v>
      </c>
      <c r="I663" s="158" t="s">
        <v>539</v>
      </c>
      <c r="J663" s="213">
        <v>21</v>
      </c>
      <c r="K663" s="213">
        <v>21</v>
      </c>
      <c r="L663" s="213">
        <v>19.95</v>
      </c>
    </row>
    <row r="664" spans="1:12" x14ac:dyDescent="0.25">
      <c r="A664" s="158" t="s">
        <v>721</v>
      </c>
      <c r="B664" s="158" t="s">
        <v>627</v>
      </c>
      <c r="C664" s="158" t="s">
        <v>807</v>
      </c>
      <c r="D664" s="158" t="s">
        <v>732</v>
      </c>
      <c r="E664" s="158" t="s">
        <v>213</v>
      </c>
      <c r="F664" s="209">
        <v>1</v>
      </c>
      <c r="G664" s="158" t="s">
        <v>4</v>
      </c>
      <c r="H664" s="159">
        <v>0.95</v>
      </c>
      <c r="I664" s="158" t="s">
        <v>539</v>
      </c>
      <c r="J664" s="213">
        <v>5.6</v>
      </c>
      <c r="K664" s="213">
        <v>5.6</v>
      </c>
      <c r="L664" s="213">
        <v>5.32</v>
      </c>
    </row>
    <row r="665" spans="1:12" x14ac:dyDescent="0.25">
      <c r="A665" s="158" t="s">
        <v>721</v>
      </c>
      <c r="B665" s="158" t="s">
        <v>627</v>
      </c>
      <c r="C665" s="158" t="s">
        <v>808</v>
      </c>
      <c r="D665" s="158" t="s">
        <v>732</v>
      </c>
      <c r="E665" s="158" t="s">
        <v>213</v>
      </c>
      <c r="F665" s="209">
        <v>1</v>
      </c>
      <c r="G665" s="158" t="s">
        <v>4</v>
      </c>
      <c r="H665" s="159">
        <v>0.95</v>
      </c>
      <c r="I665" s="158" t="s">
        <v>539</v>
      </c>
      <c r="J665" s="213">
        <v>35</v>
      </c>
      <c r="K665" s="213">
        <v>35</v>
      </c>
      <c r="L665" s="213">
        <v>33.25</v>
      </c>
    </row>
    <row r="666" spans="1:12" x14ac:dyDescent="0.25">
      <c r="A666" s="158" t="s">
        <v>721</v>
      </c>
      <c r="B666" s="158" t="s">
        <v>627</v>
      </c>
      <c r="C666" s="158" t="s">
        <v>1041</v>
      </c>
      <c r="D666" s="158" t="s">
        <v>732</v>
      </c>
      <c r="E666" s="158" t="s">
        <v>213</v>
      </c>
      <c r="F666" s="209">
        <v>1</v>
      </c>
      <c r="G666" s="158" t="s">
        <v>4</v>
      </c>
      <c r="H666" s="159">
        <v>0.95</v>
      </c>
      <c r="I666" s="158" t="s">
        <v>539</v>
      </c>
      <c r="J666" s="213">
        <v>50</v>
      </c>
      <c r="K666" s="213">
        <v>50</v>
      </c>
      <c r="L666" s="213">
        <v>47.5</v>
      </c>
    </row>
    <row r="667" spans="1:12" x14ac:dyDescent="0.25">
      <c r="A667" s="158" t="s">
        <v>721</v>
      </c>
      <c r="B667" s="158" t="s">
        <v>627</v>
      </c>
      <c r="C667" s="158" t="s">
        <v>1042</v>
      </c>
      <c r="D667" s="158" t="s">
        <v>732</v>
      </c>
      <c r="E667" s="158" t="s">
        <v>213</v>
      </c>
      <c r="F667" s="209">
        <v>1</v>
      </c>
      <c r="G667" s="158" t="s">
        <v>4</v>
      </c>
      <c r="H667" s="159">
        <v>0.95</v>
      </c>
      <c r="I667" s="158" t="s">
        <v>539</v>
      </c>
      <c r="J667" s="213">
        <v>12</v>
      </c>
      <c r="K667" s="213">
        <v>12</v>
      </c>
      <c r="L667" s="213">
        <v>11.4</v>
      </c>
    </row>
    <row r="668" spans="1:12" x14ac:dyDescent="0.25">
      <c r="A668" s="158" t="s">
        <v>721</v>
      </c>
      <c r="B668" s="158" t="s">
        <v>627</v>
      </c>
      <c r="C668" s="158" t="s">
        <v>1042</v>
      </c>
      <c r="D668" s="158" t="s">
        <v>732</v>
      </c>
      <c r="E668" s="158" t="s">
        <v>213</v>
      </c>
      <c r="F668" s="209">
        <v>1</v>
      </c>
      <c r="G668" s="158" t="s">
        <v>4</v>
      </c>
      <c r="H668" s="159">
        <v>0.95</v>
      </c>
      <c r="I668" s="158" t="s">
        <v>674</v>
      </c>
      <c r="J668" s="213">
        <v>46</v>
      </c>
      <c r="K668" s="213">
        <v>46</v>
      </c>
      <c r="L668" s="213">
        <v>43.7</v>
      </c>
    </row>
    <row r="669" spans="1:12" x14ac:dyDescent="0.25">
      <c r="A669" s="158" t="s">
        <v>721</v>
      </c>
      <c r="B669" s="158" t="s">
        <v>634</v>
      </c>
      <c r="C669" s="158" t="s">
        <v>809</v>
      </c>
      <c r="D669" s="158" t="s">
        <v>732</v>
      </c>
      <c r="E669" s="158" t="s">
        <v>213</v>
      </c>
      <c r="F669" s="209">
        <v>1</v>
      </c>
      <c r="G669" s="158" t="s">
        <v>4</v>
      </c>
      <c r="H669" s="159">
        <v>0.76</v>
      </c>
      <c r="I669" s="158" t="s">
        <v>539</v>
      </c>
      <c r="J669" s="213">
        <v>10.5</v>
      </c>
      <c r="K669" s="213">
        <v>10.5</v>
      </c>
      <c r="L669" s="213">
        <v>7.98</v>
      </c>
    </row>
    <row r="670" spans="1:12" x14ac:dyDescent="0.25">
      <c r="A670" s="158" t="s">
        <v>721</v>
      </c>
      <c r="B670" s="158" t="s">
        <v>634</v>
      </c>
      <c r="C670" s="158" t="s">
        <v>810</v>
      </c>
      <c r="D670" s="158" t="s">
        <v>732</v>
      </c>
      <c r="E670" s="158" t="s">
        <v>213</v>
      </c>
      <c r="F670" s="209">
        <v>1</v>
      </c>
      <c r="G670" s="158" t="s">
        <v>4</v>
      </c>
      <c r="H670" s="159">
        <v>0.76</v>
      </c>
      <c r="I670" s="158" t="s">
        <v>539</v>
      </c>
      <c r="J670" s="213">
        <v>10.5</v>
      </c>
      <c r="K670" s="213">
        <v>10.5</v>
      </c>
      <c r="L670" s="213">
        <v>7.98</v>
      </c>
    </row>
    <row r="671" spans="1:12" x14ac:dyDescent="0.25">
      <c r="A671" s="158" t="s">
        <v>1093</v>
      </c>
      <c r="B671" s="158" t="s">
        <v>607</v>
      </c>
      <c r="C671" s="158" t="s">
        <v>63</v>
      </c>
      <c r="D671" s="158" t="s">
        <v>8</v>
      </c>
      <c r="E671" s="158" t="s">
        <v>658</v>
      </c>
      <c r="F671" s="209">
        <v>1</v>
      </c>
      <c r="G671" s="158" t="s">
        <v>4</v>
      </c>
      <c r="H671" s="159">
        <v>1</v>
      </c>
      <c r="I671" s="158" t="s">
        <v>539</v>
      </c>
      <c r="J671" s="213">
        <v>1100</v>
      </c>
      <c r="K671" s="213">
        <v>1100</v>
      </c>
      <c r="L671" s="213">
        <v>1100</v>
      </c>
    </row>
    <row r="672" spans="1:12" x14ac:dyDescent="0.25">
      <c r="A672" s="158" t="s">
        <v>1092</v>
      </c>
      <c r="B672" s="158" t="s">
        <v>596</v>
      </c>
      <c r="C672" s="158" t="s">
        <v>550</v>
      </c>
      <c r="D672" s="158" t="s">
        <v>5</v>
      </c>
      <c r="E672" s="158" t="s">
        <v>658</v>
      </c>
      <c r="F672" s="209">
        <v>1</v>
      </c>
      <c r="G672" s="158" t="s">
        <v>4</v>
      </c>
      <c r="H672" s="159">
        <v>1</v>
      </c>
      <c r="I672" s="158" t="s">
        <v>539</v>
      </c>
      <c r="J672" s="213">
        <v>8</v>
      </c>
      <c r="K672" s="213">
        <v>8</v>
      </c>
      <c r="L672" s="213">
        <v>8</v>
      </c>
    </row>
    <row r="673" spans="1:12" x14ac:dyDescent="0.25">
      <c r="A673" s="158" t="s">
        <v>1092</v>
      </c>
      <c r="B673" s="158" t="s">
        <v>596</v>
      </c>
      <c r="C673" s="158" t="s">
        <v>175</v>
      </c>
      <c r="D673" s="158" t="s">
        <v>8</v>
      </c>
      <c r="E673" s="158" t="s">
        <v>213</v>
      </c>
      <c r="F673" s="209">
        <v>1</v>
      </c>
      <c r="G673" s="158" t="s">
        <v>4</v>
      </c>
      <c r="H673" s="159">
        <v>1</v>
      </c>
      <c r="I673" s="158" t="s">
        <v>539</v>
      </c>
      <c r="J673" s="213">
        <v>9</v>
      </c>
      <c r="K673" s="213">
        <v>9</v>
      </c>
      <c r="L673" s="213">
        <v>9</v>
      </c>
    </row>
    <row r="674" spans="1:12" x14ac:dyDescent="0.25">
      <c r="A674" s="158" t="s">
        <v>1092</v>
      </c>
      <c r="B674" s="158" t="s">
        <v>596</v>
      </c>
      <c r="C674" s="158" t="s">
        <v>36</v>
      </c>
      <c r="D674" s="158" t="s">
        <v>8</v>
      </c>
      <c r="E674" s="158" t="s">
        <v>659</v>
      </c>
      <c r="F674" s="209">
        <v>0.499</v>
      </c>
      <c r="G674" s="158" t="s">
        <v>7</v>
      </c>
      <c r="H674" s="159">
        <v>0.499</v>
      </c>
      <c r="I674" s="158" t="s">
        <v>539</v>
      </c>
      <c r="J674" s="213">
        <v>75</v>
      </c>
      <c r="K674" s="213">
        <v>37.424999999999997</v>
      </c>
      <c r="L674" s="213">
        <v>37.424999999999997</v>
      </c>
    </row>
    <row r="675" spans="1:12" x14ac:dyDescent="0.25">
      <c r="A675" s="158" t="s">
        <v>1092</v>
      </c>
      <c r="B675" s="158" t="s">
        <v>596</v>
      </c>
      <c r="C675" s="158" t="s">
        <v>577</v>
      </c>
      <c r="D675" s="158" t="s">
        <v>5</v>
      </c>
      <c r="E675" s="158" t="s">
        <v>659</v>
      </c>
      <c r="F675" s="209">
        <v>1</v>
      </c>
      <c r="G675" s="158" t="s">
        <v>4</v>
      </c>
      <c r="H675" s="159">
        <v>1</v>
      </c>
      <c r="I675" s="158" t="s">
        <v>539</v>
      </c>
      <c r="J675" s="213">
        <v>2</v>
      </c>
      <c r="K675" s="213">
        <v>2</v>
      </c>
      <c r="L675" s="213">
        <v>2</v>
      </c>
    </row>
    <row r="676" spans="1:12" x14ac:dyDescent="0.25">
      <c r="A676" s="158" t="s">
        <v>1092</v>
      </c>
      <c r="B676" s="158" t="s">
        <v>596</v>
      </c>
      <c r="C676" s="158" t="s">
        <v>962</v>
      </c>
      <c r="D676" s="158" t="s">
        <v>5</v>
      </c>
      <c r="E676" s="158" t="s">
        <v>658</v>
      </c>
      <c r="F676" s="209">
        <v>1</v>
      </c>
      <c r="G676" s="158" t="s">
        <v>4</v>
      </c>
      <c r="H676" s="159">
        <v>0.67218999999999995</v>
      </c>
      <c r="I676" s="158" t="s">
        <v>539</v>
      </c>
      <c r="J676" s="213">
        <v>12.5</v>
      </c>
      <c r="K676" s="213">
        <v>12.5</v>
      </c>
      <c r="L676" s="213">
        <v>8.4019999999999992</v>
      </c>
    </row>
    <row r="677" spans="1:12" x14ac:dyDescent="0.25">
      <c r="A677" s="158" t="s">
        <v>1092</v>
      </c>
      <c r="B677" s="158" t="s">
        <v>596</v>
      </c>
      <c r="C677" s="158" t="s">
        <v>551</v>
      </c>
      <c r="D677" s="158" t="s">
        <v>5</v>
      </c>
      <c r="E677" s="158" t="s">
        <v>658</v>
      </c>
      <c r="F677" s="209">
        <v>1</v>
      </c>
      <c r="G677" s="158" t="s">
        <v>4</v>
      </c>
      <c r="H677" s="159">
        <v>1</v>
      </c>
      <c r="I677" s="158" t="s">
        <v>539</v>
      </c>
      <c r="J677" s="213">
        <v>8</v>
      </c>
      <c r="K677" s="213">
        <v>8</v>
      </c>
      <c r="L677" s="213">
        <v>8</v>
      </c>
    </row>
    <row r="678" spans="1:12" x14ac:dyDescent="0.25">
      <c r="A678" s="158" t="s">
        <v>1092</v>
      </c>
      <c r="B678" s="158" t="s">
        <v>596</v>
      </c>
      <c r="C678" s="158" t="s">
        <v>963</v>
      </c>
      <c r="D678" s="158" t="s">
        <v>5</v>
      </c>
      <c r="E678" s="158" t="s">
        <v>658</v>
      </c>
      <c r="F678" s="209">
        <v>1</v>
      </c>
      <c r="G678" s="158" t="s">
        <v>4</v>
      </c>
      <c r="H678" s="159">
        <v>1</v>
      </c>
      <c r="I678" s="158" t="s">
        <v>539</v>
      </c>
      <c r="J678" s="213">
        <v>41.6</v>
      </c>
      <c r="K678" s="213">
        <v>41.6</v>
      </c>
      <c r="L678" s="213">
        <v>41.6</v>
      </c>
    </row>
    <row r="679" spans="1:12" x14ac:dyDescent="0.25">
      <c r="A679" s="158" t="s">
        <v>1092</v>
      </c>
      <c r="B679" s="158" t="s">
        <v>596</v>
      </c>
      <c r="C679" s="158" t="s">
        <v>552</v>
      </c>
      <c r="D679" s="158" t="s">
        <v>5</v>
      </c>
      <c r="E679" s="158" t="s">
        <v>658</v>
      </c>
      <c r="F679" s="209">
        <v>1</v>
      </c>
      <c r="G679" s="158" t="s">
        <v>4</v>
      </c>
      <c r="H679" s="159">
        <v>1</v>
      </c>
      <c r="I679" s="158" t="s">
        <v>539</v>
      </c>
      <c r="J679" s="213">
        <v>22</v>
      </c>
      <c r="K679" s="213">
        <v>22</v>
      </c>
      <c r="L679" s="213">
        <v>22</v>
      </c>
    </row>
    <row r="680" spans="1:12" x14ac:dyDescent="0.25">
      <c r="A680" s="158" t="s">
        <v>1092</v>
      </c>
      <c r="B680" s="158" t="s">
        <v>596</v>
      </c>
      <c r="C680" s="158" t="s">
        <v>553</v>
      </c>
      <c r="D680" s="158" t="s">
        <v>5</v>
      </c>
      <c r="E680" s="158" t="s">
        <v>658</v>
      </c>
      <c r="F680" s="209">
        <v>1</v>
      </c>
      <c r="G680" s="158" t="s">
        <v>4</v>
      </c>
      <c r="H680" s="159">
        <v>1</v>
      </c>
      <c r="I680" s="158" t="s">
        <v>539</v>
      </c>
      <c r="J680" s="213">
        <v>10.4</v>
      </c>
      <c r="K680" s="213">
        <v>10.4</v>
      </c>
      <c r="L680" s="213">
        <v>10.4</v>
      </c>
    </row>
    <row r="681" spans="1:12" x14ac:dyDescent="0.25">
      <c r="A681" s="158" t="s">
        <v>1092</v>
      </c>
      <c r="B681" s="158" t="s">
        <v>596</v>
      </c>
      <c r="C681" s="158" t="s">
        <v>964</v>
      </c>
      <c r="D681" s="158" t="s">
        <v>5</v>
      </c>
      <c r="E681" s="158" t="s">
        <v>658</v>
      </c>
      <c r="F681" s="209">
        <v>1</v>
      </c>
      <c r="G681" s="158" t="s">
        <v>4</v>
      </c>
      <c r="H681" s="159">
        <v>1</v>
      </c>
      <c r="I681" s="158" t="s">
        <v>539</v>
      </c>
      <c r="J681" s="213">
        <v>26.4</v>
      </c>
      <c r="K681" s="213">
        <v>26.4</v>
      </c>
      <c r="L681" s="213">
        <v>26.4</v>
      </c>
    </row>
    <row r="682" spans="1:12" x14ac:dyDescent="0.25">
      <c r="A682" s="158" t="s">
        <v>1092</v>
      </c>
      <c r="B682" s="158" t="s">
        <v>596</v>
      </c>
      <c r="C682" s="158" t="s">
        <v>554</v>
      </c>
      <c r="D682" s="158" t="s">
        <v>5</v>
      </c>
      <c r="E682" s="158" t="s">
        <v>658</v>
      </c>
      <c r="F682" s="209">
        <v>1</v>
      </c>
      <c r="G682" s="158" t="s">
        <v>4</v>
      </c>
      <c r="H682" s="159">
        <v>1</v>
      </c>
      <c r="I682" s="158" t="s">
        <v>539</v>
      </c>
      <c r="J682" s="213">
        <v>6</v>
      </c>
      <c r="K682" s="213">
        <v>6</v>
      </c>
      <c r="L682" s="213">
        <v>6</v>
      </c>
    </row>
    <row r="683" spans="1:12" x14ac:dyDescent="0.25">
      <c r="A683" s="158" t="s">
        <v>1092</v>
      </c>
      <c r="B683" s="158" t="s">
        <v>596</v>
      </c>
      <c r="C683" s="158" t="s">
        <v>38</v>
      </c>
      <c r="D683" s="158" t="s">
        <v>1081</v>
      </c>
      <c r="E683" s="158" t="s">
        <v>658</v>
      </c>
      <c r="F683" s="209">
        <v>1</v>
      </c>
      <c r="G683" s="158" t="s">
        <v>4</v>
      </c>
      <c r="H683" s="159">
        <v>1</v>
      </c>
      <c r="I683" s="158" t="s">
        <v>539</v>
      </c>
      <c r="J683" s="213">
        <v>137</v>
      </c>
      <c r="K683" s="213">
        <v>137</v>
      </c>
      <c r="L683" s="213">
        <v>137</v>
      </c>
    </row>
    <row r="684" spans="1:12" x14ac:dyDescent="0.25">
      <c r="A684" s="158" t="s">
        <v>1092</v>
      </c>
      <c r="B684" s="158" t="s">
        <v>596</v>
      </c>
      <c r="C684" s="158" t="s">
        <v>38</v>
      </c>
      <c r="D684" s="158" t="s">
        <v>1081</v>
      </c>
      <c r="E684" s="158" t="s">
        <v>658</v>
      </c>
      <c r="F684" s="209">
        <v>1</v>
      </c>
      <c r="G684" s="158" t="s">
        <v>4</v>
      </c>
      <c r="H684" s="159">
        <v>1</v>
      </c>
      <c r="I684" s="158" t="s">
        <v>539</v>
      </c>
      <c r="J684" s="213">
        <v>5.0999999999999996</v>
      </c>
      <c r="K684" s="213">
        <v>5.0999999999999996</v>
      </c>
      <c r="L684" s="213">
        <v>5.0999999999999996</v>
      </c>
    </row>
    <row r="685" spans="1:12" x14ac:dyDescent="0.25">
      <c r="A685" s="158" t="s">
        <v>1092</v>
      </c>
      <c r="B685" s="158" t="s">
        <v>596</v>
      </c>
      <c r="C685" s="158" t="s">
        <v>555</v>
      </c>
      <c r="D685" s="158" t="s">
        <v>5</v>
      </c>
      <c r="E685" s="158" t="s">
        <v>658</v>
      </c>
      <c r="F685" s="209">
        <v>1</v>
      </c>
      <c r="G685" s="158" t="s">
        <v>4</v>
      </c>
      <c r="H685" s="159">
        <v>1</v>
      </c>
      <c r="I685" s="158" t="s">
        <v>539</v>
      </c>
      <c r="J685" s="213">
        <v>13.86</v>
      </c>
      <c r="K685" s="213">
        <v>13.86</v>
      </c>
      <c r="L685" s="213">
        <v>13.86</v>
      </c>
    </row>
    <row r="686" spans="1:12" x14ac:dyDescent="0.25">
      <c r="A686" s="158" t="s">
        <v>1092</v>
      </c>
      <c r="B686" s="158" t="s">
        <v>596</v>
      </c>
      <c r="C686" s="158" t="s">
        <v>965</v>
      </c>
      <c r="D686" s="158" t="s">
        <v>5</v>
      </c>
      <c r="E686" s="158" t="s">
        <v>658</v>
      </c>
      <c r="F686" s="209">
        <v>1</v>
      </c>
      <c r="G686" s="158" t="s">
        <v>4</v>
      </c>
      <c r="H686" s="159">
        <v>1</v>
      </c>
      <c r="I686" s="158" t="s">
        <v>539</v>
      </c>
      <c r="J686" s="213">
        <v>4</v>
      </c>
      <c r="K686" s="213">
        <v>4</v>
      </c>
      <c r="L686" s="213">
        <v>4</v>
      </c>
    </row>
    <row r="687" spans="1:12" x14ac:dyDescent="0.25">
      <c r="A687" s="158" t="s">
        <v>1092</v>
      </c>
      <c r="B687" s="158" t="s">
        <v>596</v>
      </c>
      <c r="C687" s="158" t="s">
        <v>37</v>
      </c>
      <c r="D687" s="158" t="s">
        <v>8</v>
      </c>
      <c r="E687" s="158" t="s">
        <v>659</v>
      </c>
      <c r="F687" s="211">
        <v>1</v>
      </c>
      <c r="G687" s="158" t="s">
        <v>4</v>
      </c>
      <c r="H687" s="179">
        <v>0.51</v>
      </c>
      <c r="I687" s="158" t="s">
        <v>539</v>
      </c>
      <c r="J687" s="213">
        <v>127</v>
      </c>
      <c r="K687" s="213">
        <v>127</v>
      </c>
      <c r="L687" s="213">
        <v>64.77</v>
      </c>
    </row>
    <row r="688" spans="1:12" x14ac:dyDescent="0.25">
      <c r="A688" s="158" t="s">
        <v>1092</v>
      </c>
      <c r="B688" s="158" t="s">
        <v>596</v>
      </c>
      <c r="C688" s="158" t="s">
        <v>110</v>
      </c>
      <c r="D688" s="158" t="s">
        <v>5</v>
      </c>
      <c r="E688" s="158" t="s">
        <v>658</v>
      </c>
      <c r="F688" s="211">
        <v>1</v>
      </c>
      <c r="G688" s="158" t="s">
        <v>4</v>
      </c>
      <c r="H688" s="179">
        <v>1</v>
      </c>
      <c r="I688" s="158" t="s">
        <v>539</v>
      </c>
      <c r="J688" s="213">
        <v>27.6</v>
      </c>
      <c r="K688" s="213">
        <v>27.6</v>
      </c>
      <c r="L688" s="213">
        <v>27.6</v>
      </c>
    </row>
    <row r="689" spans="1:12" x14ac:dyDescent="0.25">
      <c r="A689" s="158" t="s">
        <v>1092</v>
      </c>
      <c r="B689" s="158" t="s">
        <v>596</v>
      </c>
      <c r="C689" s="158" t="s">
        <v>556</v>
      </c>
      <c r="D689" s="158" t="s">
        <v>5</v>
      </c>
      <c r="E689" s="158" t="s">
        <v>658</v>
      </c>
      <c r="F689" s="211">
        <v>1</v>
      </c>
      <c r="G689" s="158" t="s">
        <v>4</v>
      </c>
      <c r="H689" s="179">
        <v>1</v>
      </c>
      <c r="I689" s="158" t="s">
        <v>539</v>
      </c>
      <c r="J689" s="213">
        <v>14</v>
      </c>
      <c r="K689" s="213">
        <v>14</v>
      </c>
      <c r="L689" s="213">
        <v>14</v>
      </c>
    </row>
    <row r="690" spans="1:12" x14ac:dyDescent="0.25">
      <c r="A690" s="158" t="s">
        <v>1092</v>
      </c>
      <c r="B690" s="158" t="s">
        <v>596</v>
      </c>
      <c r="C690" s="158" t="s">
        <v>33</v>
      </c>
      <c r="D690" s="158" t="s">
        <v>31</v>
      </c>
      <c r="E690" s="158" t="s">
        <v>659</v>
      </c>
      <c r="F690" s="211">
        <v>0.33100000000000002</v>
      </c>
      <c r="G690" s="158" t="s">
        <v>7</v>
      </c>
      <c r="H690" s="179">
        <v>0.33100000000000002</v>
      </c>
      <c r="I690" s="158" t="s">
        <v>539</v>
      </c>
      <c r="J690" s="213">
        <v>87.518000000000001</v>
      </c>
      <c r="K690" s="213">
        <v>28.968</v>
      </c>
      <c r="L690" s="213">
        <v>28.968</v>
      </c>
    </row>
    <row r="691" spans="1:12" x14ac:dyDescent="0.25">
      <c r="A691" s="158" t="s">
        <v>1092</v>
      </c>
      <c r="B691" s="158" t="s">
        <v>596</v>
      </c>
      <c r="C691" s="158" t="s">
        <v>33</v>
      </c>
      <c r="D691" s="158" t="s">
        <v>8</v>
      </c>
      <c r="E691" s="158" t="s">
        <v>659</v>
      </c>
      <c r="F691" s="211">
        <v>0.33100000000000002</v>
      </c>
      <c r="G691" s="158" t="s">
        <v>7</v>
      </c>
      <c r="H691" s="179">
        <v>0.33100000000000002</v>
      </c>
      <c r="I691" s="158" t="s">
        <v>539</v>
      </c>
      <c r="J691" s="213">
        <v>81.481999999999999</v>
      </c>
      <c r="K691" s="213">
        <v>26.971</v>
      </c>
      <c r="L691" s="213">
        <v>26.971</v>
      </c>
    </row>
    <row r="692" spans="1:12" x14ac:dyDescent="0.25">
      <c r="A692" s="158" t="s">
        <v>1092</v>
      </c>
      <c r="B692" s="158" t="s">
        <v>596</v>
      </c>
      <c r="C692" s="158" t="s">
        <v>33</v>
      </c>
      <c r="D692" s="158" t="s">
        <v>28</v>
      </c>
      <c r="E692" s="158" t="s">
        <v>659</v>
      </c>
      <c r="F692" s="211">
        <v>0.33100000000000002</v>
      </c>
      <c r="G692" s="158" t="s">
        <v>7</v>
      </c>
      <c r="H692" s="179">
        <v>0.33100000000000002</v>
      </c>
      <c r="I692" s="158" t="s">
        <v>539</v>
      </c>
      <c r="J692" s="213">
        <v>60</v>
      </c>
      <c r="K692" s="213">
        <v>19.86</v>
      </c>
      <c r="L692" s="213">
        <v>19.86</v>
      </c>
    </row>
    <row r="693" spans="1:12" x14ac:dyDescent="0.25">
      <c r="A693" s="158" t="s">
        <v>1092</v>
      </c>
      <c r="B693" s="158" t="s">
        <v>606</v>
      </c>
      <c r="C693" s="158" t="s">
        <v>53</v>
      </c>
      <c r="D693" s="158" t="s">
        <v>8</v>
      </c>
      <c r="E693" s="158" t="s">
        <v>658</v>
      </c>
      <c r="F693" s="211">
        <v>0.5</v>
      </c>
      <c r="G693" s="158" t="s">
        <v>7</v>
      </c>
      <c r="H693" s="179">
        <v>0.5</v>
      </c>
      <c r="I693" s="158" t="s">
        <v>539</v>
      </c>
      <c r="J693" s="213">
        <v>147.762</v>
      </c>
      <c r="K693" s="213">
        <v>73.881</v>
      </c>
      <c r="L693" s="213">
        <v>73.881</v>
      </c>
    </row>
    <row r="694" spans="1:12" x14ac:dyDescent="0.25">
      <c r="A694" s="158" t="s">
        <v>1092</v>
      </c>
      <c r="B694" s="158" t="s">
        <v>607</v>
      </c>
      <c r="C694" s="158" t="s">
        <v>462</v>
      </c>
      <c r="D694" s="158" t="s">
        <v>5</v>
      </c>
      <c r="E694" s="158" t="s">
        <v>658</v>
      </c>
      <c r="F694" s="211">
        <v>0.51</v>
      </c>
      <c r="G694" s="158" t="s">
        <v>7</v>
      </c>
      <c r="H694" s="179">
        <v>0.51</v>
      </c>
      <c r="I694" s="158" t="s">
        <v>539</v>
      </c>
      <c r="J694" s="213">
        <v>9.35</v>
      </c>
      <c r="K694" s="213">
        <v>4.7690000000000001</v>
      </c>
      <c r="L694" s="213">
        <v>4.7690000000000001</v>
      </c>
    </row>
    <row r="695" spans="1:12" x14ac:dyDescent="0.25">
      <c r="A695" s="158" t="s">
        <v>1092</v>
      </c>
      <c r="B695" s="158" t="s">
        <v>607</v>
      </c>
      <c r="C695" s="158" t="s">
        <v>536</v>
      </c>
      <c r="D695" s="158" t="s">
        <v>8</v>
      </c>
      <c r="E695" s="158" t="s">
        <v>213</v>
      </c>
      <c r="F695" s="211">
        <v>1</v>
      </c>
      <c r="G695" s="158" t="s">
        <v>4</v>
      </c>
      <c r="H695" s="179">
        <v>1</v>
      </c>
      <c r="I695" s="158" t="s">
        <v>539</v>
      </c>
      <c r="J695" s="213">
        <v>57.09</v>
      </c>
      <c r="K695" s="213">
        <v>57.09</v>
      </c>
      <c r="L695" s="213">
        <v>57.09</v>
      </c>
    </row>
    <row r="696" spans="1:12" x14ac:dyDescent="0.25">
      <c r="A696" s="158" t="s">
        <v>1092</v>
      </c>
      <c r="B696" s="158" t="s">
        <v>607</v>
      </c>
      <c r="C696" s="158" t="s">
        <v>537</v>
      </c>
      <c r="D696" s="158" t="s">
        <v>8</v>
      </c>
      <c r="E696" s="158" t="s">
        <v>213</v>
      </c>
      <c r="F696" s="211">
        <v>1</v>
      </c>
      <c r="G696" s="158" t="s">
        <v>4</v>
      </c>
      <c r="H696" s="179">
        <v>1</v>
      </c>
      <c r="I696" s="158" t="s">
        <v>539</v>
      </c>
      <c r="J696" s="213">
        <v>22.87</v>
      </c>
      <c r="K696" s="213">
        <v>22.87</v>
      </c>
      <c r="L696" s="213">
        <v>22.87</v>
      </c>
    </row>
    <row r="697" spans="1:12" x14ac:dyDescent="0.25">
      <c r="A697" s="158" t="s">
        <v>1092</v>
      </c>
      <c r="B697" s="158" t="s">
        <v>607</v>
      </c>
      <c r="C697" s="158" t="s">
        <v>538</v>
      </c>
      <c r="D697" s="158" t="s">
        <v>26</v>
      </c>
      <c r="E697" s="158" t="s">
        <v>213</v>
      </c>
      <c r="F697" s="211">
        <v>1</v>
      </c>
      <c r="G697" s="158" t="s">
        <v>4</v>
      </c>
      <c r="H697" s="179">
        <v>1</v>
      </c>
      <c r="I697" s="158" t="s">
        <v>539</v>
      </c>
      <c r="J697" s="213">
        <v>9</v>
      </c>
      <c r="K697" s="213">
        <v>9</v>
      </c>
      <c r="L697" s="213">
        <v>9</v>
      </c>
    </row>
    <row r="698" spans="1:12" x14ac:dyDescent="0.25">
      <c r="A698" s="158" t="s">
        <v>1092</v>
      </c>
      <c r="B698" s="158" t="s">
        <v>607</v>
      </c>
      <c r="C698" s="158" t="s">
        <v>538</v>
      </c>
      <c r="D698" s="158" t="s">
        <v>8</v>
      </c>
      <c r="E698" s="158" t="s">
        <v>213</v>
      </c>
      <c r="F698" s="211">
        <v>1</v>
      </c>
      <c r="G698" s="158" t="s">
        <v>4</v>
      </c>
      <c r="H698" s="179">
        <v>1</v>
      </c>
      <c r="I698" s="158" t="s">
        <v>539</v>
      </c>
      <c r="J698" s="213">
        <v>52</v>
      </c>
      <c r="K698" s="213">
        <v>52</v>
      </c>
      <c r="L698" s="213">
        <v>52</v>
      </c>
    </row>
    <row r="699" spans="1:12" x14ac:dyDescent="0.25">
      <c r="A699" s="158" t="s">
        <v>1092</v>
      </c>
      <c r="B699" s="158" t="s">
        <v>607</v>
      </c>
      <c r="C699" s="158" t="s">
        <v>176</v>
      </c>
      <c r="D699" s="158" t="s">
        <v>732</v>
      </c>
      <c r="E699" s="158" t="s">
        <v>213</v>
      </c>
      <c r="F699" s="211">
        <v>1</v>
      </c>
      <c r="G699" s="158" t="s">
        <v>4</v>
      </c>
      <c r="H699" s="179">
        <v>1</v>
      </c>
      <c r="I699" s="158" t="s">
        <v>539</v>
      </c>
      <c r="J699" s="213">
        <v>4</v>
      </c>
      <c r="K699" s="213">
        <v>4</v>
      </c>
      <c r="L699" s="213">
        <v>4</v>
      </c>
    </row>
    <row r="700" spans="1:12" x14ac:dyDescent="0.25">
      <c r="A700" s="158" t="s">
        <v>1092</v>
      </c>
      <c r="B700" s="158" t="s">
        <v>607</v>
      </c>
      <c r="C700" s="158" t="s">
        <v>966</v>
      </c>
      <c r="D700" s="158" t="s">
        <v>5</v>
      </c>
      <c r="E700" s="158" t="s">
        <v>658</v>
      </c>
      <c r="F700" s="211">
        <v>1</v>
      </c>
      <c r="G700" s="158" t="s">
        <v>4</v>
      </c>
      <c r="H700" s="179">
        <v>1</v>
      </c>
      <c r="I700" s="158" t="s">
        <v>539</v>
      </c>
      <c r="J700" s="213">
        <v>27.5</v>
      </c>
      <c r="K700" s="213">
        <v>27.5</v>
      </c>
      <c r="L700" s="213">
        <v>27.5</v>
      </c>
    </row>
    <row r="701" spans="1:12" x14ac:dyDescent="0.25">
      <c r="A701" s="158" t="s">
        <v>1092</v>
      </c>
      <c r="B701" s="158" t="s">
        <v>607</v>
      </c>
      <c r="C701" s="158" t="s">
        <v>463</v>
      </c>
      <c r="D701" s="158" t="s">
        <v>5</v>
      </c>
      <c r="E701" s="158" t="s">
        <v>658</v>
      </c>
      <c r="F701" s="211">
        <v>0.51</v>
      </c>
      <c r="G701" s="158" t="s">
        <v>7</v>
      </c>
      <c r="H701" s="179">
        <v>0.51</v>
      </c>
      <c r="I701" s="158" t="s">
        <v>539</v>
      </c>
      <c r="J701" s="213">
        <v>10.199999999999999</v>
      </c>
      <c r="K701" s="213">
        <v>5.202</v>
      </c>
      <c r="L701" s="213">
        <v>5.202</v>
      </c>
    </row>
    <row r="702" spans="1:12" x14ac:dyDescent="0.25">
      <c r="A702" s="158" t="s">
        <v>1092</v>
      </c>
      <c r="B702" s="158" t="s">
        <v>607</v>
      </c>
      <c r="C702" s="158" t="s">
        <v>464</v>
      </c>
      <c r="D702" s="158" t="s">
        <v>5</v>
      </c>
      <c r="E702" s="158" t="s">
        <v>658</v>
      </c>
      <c r="F702" s="211">
        <v>1</v>
      </c>
      <c r="G702" s="158" t="s">
        <v>4</v>
      </c>
      <c r="H702" s="179">
        <v>1</v>
      </c>
      <c r="I702" s="158" t="s">
        <v>539</v>
      </c>
      <c r="J702" s="213">
        <v>28.9</v>
      </c>
      <c r="K702" s="213">
        <v>28.9</v>
      </c>
      <c r="L702" s="213">
        <v>28.9</v>
      </c>
    </row>
    <row r="703" spans="1:12" x14ac:dyDescent="0.25">
      <c r="A703" s="158" t="s">
        <v>1092</v>
      </c>
      <c r="B703" s="158" t="s">
        <v>607</v>
      </c>
      <c r="C703" s="158" t="s">
        <v>465</v>
      </c>
      <c r="D703" s="158" t="s">
        <v>5</v>
      </c>
      <c r="E703" s="158" t="s">
        <v>658</v>
      </c>
      <c r="F703" s="211">
        <v>1</v>
      </c>
      <c r="G703" s="158" t="s">
        <v>4</v>
      </c>
      <c r="H703" s="179">
        <v>1</v>
      </c>
      <c r="I703" s="158" t="s">
        <v>539</v>
      </c>
      <c r="J703" s="213">
        <v>15.3</v>
      </c>
      <c r="K703" s="213">
        <v>15.3</v>
      </c>
      <c r="L703" s="213">
        <v>15.3</v>
      </c>
    </row>
    <row r="704" spans="1:12" x14ac:dyDescent="0.25">
      <c r="A704" s="158" t="s">
        <v>1092</v>
      </c>
      <c r="B704" s="158" t="s">
        <v>607</v>
      </c>
      <c r="C704" s="158" t="s">
        <v>642</v>
      </c>
      <c r="D704" s="158" t="s">
        <v>732</v>
      </c>
      <c r="E704" s="158" t="s">
        <v>659</v>
      </c>
      <c r="F704" s="211">
        <v>0</v>
      </c>
      <c r="G704" s="158" t="s">
        <v>640</v>
      </c>
      <c r="H704" s="179">
        <v>1</v>
      </c>
      <c r="I704" s="158" t="s">
        <v>539</v>
      </c>
      <c r="J704" s="213">
        <v>2.4700000000000002</v>
      </c>
      <c r="K704" s="213">
        <v>0</v>
      </c>
      <c r="L704" s="213">
        <v>2.4700000000000002</v>
      </c>
    </row>
    <row r="705" spans="1:12" x14ac:dyDescent="0.25">
      <c r="A705" s="158" t="s">
        <v>1092</v>
      </c>
      <c r="B705" s="158" t="s">
        <v>607</v>
      </c>
      <c r="C705" s="158" t="s">
        <v>643</v>
      </c>
      <c r="D705" s="158" t="s">
        <v>732</v>
      </c>
      <c r="E705" s="158" t="s">
        <v>659</v>
      </c>
      <c r="F705" s="211">
        <v>0</v>
      </c>
      <c r="G705" s="158" t="s">
        <v>640</v>
      </c>
      <c r="H705" s="179">
        <v>1</v>
      </c>
      <c r="I705" s="158" t="s">
        <v>539</v>
      </c>
      <c r="J705" s="213">
        <v>0.99</v>
      </c>
      <c r="K705" s="213">
        <v>0</v>
      </c>
      <c r="L705" s="213">
        <v>0.99</v>
      </c>
    </row>
    <row r="706" spans="1:12" x14ac:dyDescent="0.25">
      <c r="A706" s="158" t="s">
        <v>1092</v>
      </c>
      <c r="B706" s="158" t="s">
        <v>607</v>
      </c>
      <c r="C706" s="158" t="s">
        <v>644</v>
      </c>
      <c r="D706" s="158" t="s">
        <v>732</v>
      </c>
      <c r="E706" s="158" t="s">
        <v>659</v>
      </c>
      <c r="F706" s="211">
        <v>0</v>
      </c>
      <c r="G706" s="158" t="s">
        <v>640</v>
      </c>
      <c r="H706" s="179">
        <v>1</v>
      </c>
      <c r="I706" s="158" t="s">
        <v>539</v>
      </c>
      <c r="J706" s="213">
        <v>0.83499999999999996</v>
      </c>
      <c r="K706" s="213">
        <v>0</v>
      </c>
      <c r="L706" s="213">
        <v>0.83499999999999996</v>
      </c>
    </row>
    <row r="707" spans="1:12" x14ac:dyDescent="0.25">
      <c r="A707" s="158" t="s">
        <v>1092</v>
      </c>
      <c r="B707" s="158" t="s">
        <v>607</v>
      </c>
      <c r="C707" s="158" t="s">
        <v>645</v>
      </c>
      <c r="D707" s="158" t="s">
        <v>732</v>
      </c>
      <c r="E707" s="158" t="s">
        <v>659</v>
      </c>
      <c r="F707" s="211">
        <v>0</v>
      </c>
      <c r="G707" s="158" t="s">
        <v>640</v>
      </c>
      <c r="H707" s="179">
        <v>1</v>
      </c>
      <c r="I707" s="158" t="s">
        <v>539</v>
      </c>
      <c r="J707" s="213">
        <v>0.99</v>
      </c>
      <c r="K707" s="213">
        <v>0</v>
      </c>
      <c r="L707" s="213">
        <v>0.99</v>
      </c>
    </row>
    <row r="708" spans="1:12" x14ac:dyDescent="0.25">
      <c r="A708" s="158" t="s">
        <v>1092</v>
      </c>
      <c r="B708" s="158" t="s">
        <v>607</v>
      </c>
      <c r="C708" s="158" t="s">
        <v>466</v>
      </c>
      <c r="D708" s="158" t="s">
        <v>5</v>
      </c>
      <c r="E708" s="158" t="s">
        <v>658</v>
      </c>
      <c r="F708" s="211">
        <v>1</v>
      </c>
      <c r="G708" s="158" t="s">
        <v>4</v>
      </c>
      <c r="H708" s="179">
        <v>1</v>
      </c>
      <c r="I708" s="158" t="s">
        <v>539</v>
      </c>
      <c r="J708" s="213">
        <v>66.25</v>
      </c>
      <c r="K708" s="213">
        <v>66.25</v>
      </c>
      <c r="L708" s="213">
        <v>66.25</v>
      </c>
    </row>
    <row r="709" spans="1:12" x14ac:dyDescent="0.25">
      <c r="A709" s="158" t="s">
        <v>1092</v>
      </c>
      <c r="B709" s="158" t="s">
        <v>608</v>
      </c>
      <c r="C709" s="158" t="s">
        <v>683</v>
      </c>
      <c r="D709" s="158" t="s">
        <v>5</v>
      </c>
      <c r="E709" s="158" t="s">
        <v>658</v>
      </c>
      <c r="F709" s="211">
        <v>1</v>
      </c>
      <c r="G709" s="158" t="s">
        <v>4</v>
      </c>
      <c r="H709" s="179">
        <v>1</v>
      </c>
      <c r="I709" s="158" t="s">
        <v>539</v>
      </c>
      <c r="J709" s="213">
        <v>35.75</v>
      </c>
      <c r="K709" s="213">
        <v>35.75</v>
      </c>
      <c r="L709" s="213">
        <v>35.75</v>
      </c>
    </row>
    <row r="710" spans="1:12" x14ac:dyDescent="0.25">
      <c r="A710" s="158" t="s">
        <v>1092</v>
      </c>
      <c r="B710" s="158" t="s">
        <v>608</v>
      </c>
      <c r="C710" s="158" t="s">
        <v>323</v>
      </c>
      <c r="D710" s="158" t="s">
        <v>5</v>
      </c>
      <c r="E710" s="158" t="s">
        <v>658</v>
      </c>
      <c r="F710" s="211">
        <v>1</v>
      </c>
      <c r="G710" s="158" t="s">
        <v>4</v>
      </c>
      <c r="H710" s="179">
        <v>1</v>
      </c>
      <c r="I710" s="158" t="s">
        <v>539</v>
      </c>
      <c r="J710" s="213">
        <v>20.5</v>
      </c>
      <c r="K710" s="213">
        <v>20.5</v>
      </c>
      <c r="L710" s="213">
        <v>20.5</v>
      </c>
    </row>
    <row r="711" spans="1:12" x14ac:dyDescent="0.25">
      <c r="A711" s="158" t="s">
        <v>1092</v>
      </c>
      <c r="B711" s="158" t="s">
        <v>608</v>
      </c>
      <c r="C711" s="158" t="s">
        <v>324</v>
      </c>
      <c r="D711" s="158" t="s">
        <v>5</v>
      </c>
      <c r="E711" s="158" t="s">
        <v>658</v>
      </c>
      <c r="F711" s="211">
        <v>1</v>
      </c>
      <c r="G711" s="158" t="s">
        <v>4</v>
      </c>
      <c r="H711" s="179">
        <v>1</v>
      </c>
      <c r="I711" s="158" t="s">
        <v>539</v>
      </c>
      <c r="J711" s="213">
        <v>51</v>
      </c>
      <c r="K711" s="213">
        <v>51</v>
      </c>
      <c r="L711" s="213">
        <v>51</v>
      </c>
    </row>
    <row r="712" spans="1:12" x14ac:dyDescent="0.25">
      <c r="A712" s="158" t="s">
        <v>1092</v>
      </c>
      <c r="B712" s="158" t="s">
        <v>608</v>
      </c>
      <c r="C712" s="158" t="s">
        <v>325</v>
      </c>
      <c r="D712" s="158" t="s">
        <v>5</v>
      </c>
      <c r="E712" s="158" t="s">
        <v>658</v>
      </c>
      <c r="F712" s="211">
        <v>1</v>
      </c>
      <c r="G712" s="158" t="s">
        <v>4</v>
      </c>
      <c r="H712" s="179">
        <v>1</v>
      </c>
      <c r="I712" s="158" t="s">
        <v>539</v>
      </c>
      <c r="J712" s="213">
        <v>30.75</v>
      </c>
      <c r="K712" s="213">
        <v>30.75</v>
      </c>
      <c r="L712" s="213">
        <v>30.75</v>
      </c>
    </row>
    <row r="713" spans="1:12" x14ac:dyDescent="0.25">
      <c r="A713" s="158" t="s">
        <v>1092</v>
      </c>
      <c r="B713" s="158" t="s">
        <v>609</v>
      </c>
      <c r="C713" s="158" t="s">
        <v>1086</v>
      </c>
      <c r="D713" s="158" t="s">
        <v>5</v>
      </c>
      <c r="E713" s="158" t="s">
        <v>659</v>
      </c>
      <c r="F713" s="211">
        <v>0.5</v>
      </c>
      <c r="G713" s="158" t="s">
        <v>7</v>
      </c>
      <c r="H713" s="179">
        <v>0.5</v>
      </c>
      <c r="I713" s="158" t="s">
        <v>539</v>
      </c>
      <c r="J713" s="213">
        <v>43.7</v>
      </c>
      <c r="K713" s="213">
        <v>21.85</v>
      </c>
      <c r="L713" s="213">
        <v>21.85</v>
      </c>
    </row>
    <row r="714" spans="1:12" x14ac:dyDescent="0.25">
      <c r="A714" s="158" t="s">
        <v>1092</v>
      </c>
      <c r="B714" s="158" t="s">
        <v>609</v>
      </c>
      <c r="C714" s="158" t="s">
        <v>1043</v>
      </c>
      <c r="D714" s="158" t="s">
        <v>5</v>
      </c>
      <c r="E714" s="158" t="s">
        <v>659</v>
      </c>
      <c r="F714" s="211">
        <v>0.5</v>
      </c>
      <c r="G714" s="158" t="s">
        <v>7</v>
      </c>
      <c r="H714" s="179">
        <v>0.5</v>
      </c>
      <c r="I714" s="158" t="s">
        <v>539</v>
      </c>
      <c r="J714" s="213">
        <v>16</v>
      </c>
      <c r="K714" s="213">
        <v>8</v>
      </c>
      <c r="L714" s="213">
        <v>8</v>
      </c>
    </row>
    <row r="715" spans="1:12" x14ac:dyDescent="0.25">
      <c r="A715" s="158" t="s">
        <v>1092</v>
      </c>
      <c r="B715" s="158" t="s">
        <v>609</v>
      </c>
      <c r="C715" s="158" t="s">
        <v>1044</v>
      </c>
      <c r="D715" s="158" t="s">
        <v>5</v>
      </c>
      <c r="E715" s="158" t="s">
        <v>659</v>
      </c>
      <c r="F715" s="211">
        <v>0.5</v>
      </c>
      <c r="G715" s="158" t="s">
        <v>7</v>
      </c>
      <c r="H715" s="179">
        <v>0.5</v>
      </c>
      <c r="I715" s="158" t="s">
        <v>539</v>
      </c>
      <c r="J715" s="213">
        <v>13.8</v>
      </c>
      <c r="K715" s="213">
        <v>6.9</v>
      </c>
      <c r="L715" s="213">
        <v>6.9</v>
      </c>
    </row>
    <row r="716" spans="1:12" x14ac:dyDescent="0.25">
      <c r="A716" s="158" t="s">
        <v>1092</v>
      </c>
      <c r="B716" s="158" t="s">
        <v>609</v>
      </c>
      <c r="C716" s="158" t="s">
        <v>467</v>
      </c>
      <c r="D716" s="158" t="s">
        <v>5</v>
      </c>
      <c r="E716" s="158" t="s">
        <v>659</v>
      </c>
      <c r="F716" s="211">
        <v>0.5</v>
      </c>
      <c r="G716" s="158" t="s">
        <v>7</v>
      </c>
      <c r="H716" s="179">
        <v>0.5</v>
      </c>
      <c r="I716" s="158" t="s">
        <v>539</v>
      </c>
      <c r="J716" s="213">
        <v>106</v>
      </c>
      <c r="K716" s="213">
        <v>53</v>
      </c>
      <c r="L716" s="213">
        <v>53</v>
      </c>
    </row>
    <row r="717" spans="1:12" x14ac:dyDescent="0.25">
      <c r="A717" s="158" t="s">
        <v>1092</v>
      </c>
      <c r="B717" s="158" t="s">
        <v>609</v>
      </c>
      <c r="C717" s="158" t="s">
        <v>1045</v>
      </c>
      <c r="D717" s="158" t="s">
        <v>5</v>
      </c>
      <c r="E717" s="158" t="s">
        <v>659</v>
      </c>
      <c r="F717" s="211">
        <v>0.5</v>
      </c>
      <c r="G717" s="158" t="s">
        <v>7</v>
      </c>
      <c r="H717" s="179">
        <v>0.5</v>
      </c>
      <c r="I717" s="158" t="s">
        <v>539</v>
      </c>
      <c r="J717" s="213">
        <v>24.6</v>
      </c>
      <c r="K717" s="213">
        <v>12.3</v>
      </c>
      <c r="L717" s="213">
        <v>12.3</v>
      </c>
    </row>
    <row r="718" spans="1:12" x14ac:dyDescent="0.25">
      <c r="A718" s="158" t="s">
        <v>1092</v>
      </c>
      <c r="B718" s="158" t="s">
        <v>609</v>
      </c>
      <c r="C718" s="158" t="s">
        <v>1046</v>
      </c>
      <c r="D718" s="158" t="s">
        <v>5</v>
      </c>
      <c r="E718" s="158" t="s">
        <v>659</v>
      </c>
      <c r="F718" s="211">
        <v>0.5</v>
      </c>
      <c r="G718" s="158" t="s">
        <v>7</v>
      </c>
      <c r="H718" s="179">
        <v>0.5</v>
      </c>
      <c r="I718" s="158" t="s">
        <v>539</v>
      </c>
      <c r="J718" s="213">
        <v>8</v>
      </c>
      <c r="K718" s="213">
        <v>4</v>
      </c>
      <c r="L718" s="213">
        <v>4</v>
      </c>
    </row>
    <row r="719" spans="1:12" x14ac:dyDescent="0.25">
      <c r="A719" s="158" t="s">
        <v>1092</v>
      </c>
      <c r="B719" s="158" t="s">
        <v>609</v>
      </c>
      <c r="C719" s="158" t="s">
        <v>468</v>
      </c>
      <c r="D719" s="158" t="s">
        <v>5</v>
      </c>
      <c r="E719" s="158" t="s">
        <v>659</v>
      </c>
      <c r="F719" s="211">
        <v>0.5</v>
      </c>
      <c r="G719" s="158" t="s">
        <v>7</v>
      </c>
      <c r="H719" s="179">
        <v>0.5</v>
      </c>
      <c r="I719" s="158" t="s">
        <v>539</v>
      </c>
      <c r="J719" s="213">
        <v>38</v>
      </c>
      <c r="K719" s="213">
        <v>19</v>
      </c>
      <c r="L719" s="213">
        <v>19</v>
      </c>
    </row>
    <row r="720" spans="1:12" x14ac:dyDescent="0.25">
      <c r="A720" s="158" t="s">
        <v>1092</v>
      </c>
      <c r="B720" s="158" t="s">
        <v>609</v>
      </c>
      <c r="C720" s="158" t="s">
        <v>469</v>
      </c>
      <c r="D720" s="158" t="s">
        <v>5</v>
      </c>
      <c r="E720" s="158" t="s">
        <v>659</v>
      </c>
      <c r="F720" s="211">
        <v>0.5</v>
      </c>
      <c r="G720" s="158" t="s">
        <v>7</v>
      </c>
      <c r="H720" s="179">
        <v>0.5</v>
      </c>
      <c r="I720" s="158" t="s">
        <v>539</v>
      </c>
      <c r="J720" s="213">
        <v>38</v>
      </c>
      <c r="K720" s="213">
        <v>19</v>
      </c>
      <c r="L720" s="213">
        <v>19</v>
      </c>
    </row>
    <row r="721" spans="1:12" x14ac:dyDescent="0.25">
      <c r="A721" s="158" t="s">
        <v>1092</v>
      </c>
      <c r="B721" s="158" t="s">
        <v>609</v>
      </c>
      <c r="C721" s="158" t="s">
        <v>1047</v>
      </c>
      <c r="D721" s="158" t="s">
        <v>5</v>
      </c>
      <c r="E721" s="158" t="s">
        <v>659</v>
      </c>
      <c r="F721" s="211">
        <v>0.5</v>
      </c>
      <c r="G721" s="158" t="s">
        <v>7</v>
      </c>
      <c r="H721" s="179">
        <v>0.5</v>
      </c>
      <c r="I721" s="158" t="s">
        <v>539</v>
      </c>
      <c r="J721" s="213">
        <v>39.1</v>
      </c>
      <c r="K721" s="213">
        <v>19.55</v>
      </c>
      <c r="L721" s="213">
        <v>19.55</v>
      </c>
    </row>
    <row r="722" spans="1:12" x14ac:dyDescent="0.25">
      <c r="A722" s="158" t="s">
        <v>1092</v>
      </c>
      <c r="B722" s="158" t="s">
        <v>609</v>
      </c>
      <c r="C722" s="158" t="s">
        <v>470</v>
      </c>
      <c r="D722" s="158" t="s">
        <v>5</v>
      </c>
      <c r="E722" s="158" t="s">
        <v>659</v>
      </c>
      <c r="F722" s="211">
        <v>0.5</v>
      </c>
      <c r="G722" s="158" t="s">
        <v>7</v>
      </c>
      <c r="H722" s="179">
        <v>0.5</v>
      </c>
      <c r="I722" s="158" t="s">
        <v>539</v>
      </c>
      <c r="J722" s="213">
        <v>32</v>
      </c>
      <c r="K722" s="213">
        <v>16</v>
      </c>
      <c r="L722" s="213">
        <v>16</v>
      </c>
    </row>
    <row r="723" spans="1:12" x14ac:dyDescent="0.25">
      <c r="A723" s="158" t="s">
        <v>1092</v>
      </c>
      <c r="B723" s="158" t="s">
        <v>609</v>
      </c>
      <c r="C723" s="158" t="s">
        <v>1048</v>
      </c>
      <c r="D723" s="158" t="s">
        <v>5</v>
      </c>
      <c r="E723" s="158" t="s">
        <v>659</v>
      </c>
      <c r="F723" s="211">
        <v>0.5</v>
      </c>
      <c r="G723" s="158" t="s">
        <v>7</v>
      </c>
      <c r="H723" s="179">
        <v>0.5</v>
      </c>
      <c r="I723" s="158" t="s">
        <v>539</v>
      </c>
      <c r="J723" s="213">
        <v>104</v>
      </c>
      <c r="K723" s="213">
        <v>52</v>
      </c>
      <c r="L723" s="213">
        <v>52</v>
      </c>
    </row>
    <row r="724" spans="1:12" x14ac:dyDescent="0.25">
      <c r="A724" s="158" t="s">
        <v>1092</v>
      </c>
      <c r="B724" s="158" t="s">
        <v>609</v>
      </c>
      <c r="C724" s="158" t="s">
        <v>1087</v>
      </c>
      <c r="D724" s="158" t="s">
        <v>5</v>
      </c>
      <c r="E724" s="158" t="s">
        <v>659</v>
      </c>
      <c r="F724" s="211">
        <v>0.5</v>
      </c>
      <c r="G724" s="158" t="s">
        <v>7</v>
      </c>
      <c r="H724" s="179">
        <v>0.5</v>
      </c>
      <c r="I724" s="158" t="s">
        <v>539</v>
      </c>
      <c r="J724" s="213">
        <v>25.3</v>
      </c>
      <c r="K724" s="213">
        <v>12.65</v>
      </c>
      <c r="L724" s="213">
        <v>12.65</v>
      </c>
    </row>
    <row r="725" spans="1:12" x14ac:dyDescent="0.25">
      <c r="A725" s="158" t="s">
        <v>1092</v>
      </c>
      <c r="B725" s="158" t="s">
        <v>613</v>
      </c>
      <c r="C725" s="158" t="s">
        <v>561</v>
      </c>
      <c r="D725" s="158" t="s">
        <v>5</v>
      </c>
      <c r="E725" s="158" t="s">
        <v>658</v>
      </c>
      <c r="F725" s="211">
        <v>1</v>
      </c>
      <c r="G725" s="158" t="s">
        <v>4</v>
      </c>
      <c r="H725" s="179">
        <v>0.51</v>
      </c>
      <c r="I725" s="158" t="s">
        <v>539</v>
      </c>
      <c r="J725" s="213">
        <v>50</v>
      </c>
      <c r="K725" s="213">
        <v>50</v>
      </c>
      <c r="L725" s="213">
        <v>25.5</v>
      </c>
    </row>
    <row r="726" spans="1:12" x14ac:dyDescent="0.25">
      <c r="A726" s="158" t="s">
        <v>1092</v>
      </c>
      <c r="B726" s="158" t="s">
        <v>613</v>
      </c>
      <c r="C726" s="158" t="s">
        <v>69</v>
      </c>
      <c r="D726" s="158" t="s">
        <v>5</v>
      </c>
      <c r="E726" s="158" t="s">
        <v>658</v>
      </c>
      <c r="F726" s="211">
        <v>1</v>
      </c>
      <c r="G726" s="158" t="s">
        <v>4</v>
      </c>
      <c r="H726" s="179">
        <v>0.51</v>
      </c>
      <c r="I726" s="158" t="s">
        <v>539</v>
      </c>
      <c r="J726" s="213">
        <v>47.5</v>
      </c>
      <c r="K726" s="213">
        <v>47.5</v>
      </c>
      <c r="L726" s="213">
        <v>24.225000000000001</v>
      </c>
    </row>
    <row r="727" spans="1:12" x14ac:dyDescent="0.25">
      <c r="A727" s="158" t="s">
        <v>1092</v>
      </c>
      <c r="B727" s="158" t="s">
        <v>614</v>
      </c>
      <c r="C727" s="158" t="s">
        <v>736</v>
      </c>
      <c r="D727" s="158" t="s">
        <v>1081</v>
      </c>
      <c r="E727" s="158" t="s">
        <v>658</v>
      </c>
      <c r="F727" s="211">
        <v>1</v>
      </c>
      <c r="G727" s="158" t="s">
        <v>4</v>
      </c>
      <c r="H727" s="179">
        <v>0.7</v>
      </c>
      <c r="I727" s="158" t="s">
        <v>539</v>
      </c>
      <c r="J727" s="213">
        <v>3.74</v>
      </c>
      <c r="K727" s="213">
        <v>3.74</v>
      </c>
      <c r="L727" s="213">
        <v>2.6179999999999999</v>
      </c>
    </row>
    <row r="728" spans="1:12" x14ac:dyDescent="0.25">
      <c r="A728" s="158" t="s">
        <v>1092</v>
      </c>
      <c r="B728" s="158" t="s">
        <v>614</v>
      </c>
      <c r="C728" s="158" t="s">
        <v>737</v>
      </c>
      <c r="D728" s="158" t="s">
        <v>1081</v>
      </c>
      <c r="E728" s="158" t="s">
        <v>658</v>
      </c>
      <c r="F728" s="211">
        <v>1</v>
      </c>
      <c r="G728" s="158" t="s">
        <v>4</v>
      </c>
      <c r="H728" s="179">
        <v>0.7</v>
      </c>
      <c r="I728" s="158" t="s">
        <v>539</v>
      </c>
      <c r="J728" s="213">
        <v>1.2210000000000001</v>
      </c>
      <c r="K728" s="213">
        <v>1.2210000000000001</v>
      </c>
      <c r="L728" s="213">
        <v>0.85499999999999998</v>
      </c>
    </row>
    <row r="729" spans="1:12" x14ac:dyDescent="0.25">
      <c r="A729" s="158" t="s">
        <v>1092</v>
      </c>
      <c r="B729" s="158" t="s">
        <v>614</v>
      </c>
      <c r="C729" s="158" t="s">
        <v>738</v>
      </c>
      <c r="D729" s="158" t="s">
        <v>732</v>
      </c>
      <c r="E729" s="158" t="s">
        <v>658</v>
      </c>
      <c r="F729" s="211">
        <v>1</v>
      </c>
      <c r="G729" s="158" t="s">
        <v>4</v>
      </c>
      <c r="H729" s="179">
        <v>0.69999</v>
      </c>
      <c r="I729" s="158" t="s">
        <v>539</v>
      </c>
      <c r="J729" s="213">
        <v>1.0780000000000001</v>
      </c>
      <c r="K729" s="213">
        <v>1.0780000000000001</v>
      </c>
      <c r="L729" s="213">
        <v>0.755</v>
      </c>
    </row>
    <row r="730" spans="1:12" x14ac:dyDescent="0.25">
      <c r="A730" s="158" t="s">
        <v>1092</v>
      </c>
      <c r="B730" s="158" t="s">
        <v>614</v>
      </c>
      <c r="C730" s="158" t="s">
        <v>739</v>
      </c>
      <c r="D730" s="158" t="s">
        <v>1081</v>
      </c>
      <c r="E730" s="158" t="s">
        <v>658</v>
      </c>
      <c r="F730" s="211">
        <v>1</v>
      </c>
      <c r="G730" s="158" t="s">
        <v>4</v>
      </c>
      <c r="H730" s="179">
        <v>0.7</v>
      </c>
      <c r="I730" s="158" t="s">
        <v>539</v>
      </c>
      <c r="J730" s="213">
        <v>2.0990000000000002</v>
      </c>
      <c r="K730" s="213">
        <v>2.0990000000000002</v>
      </c>
      <c r="L730" s="213">
        <v>1.4690000000000001</v>
      </c>
    </row>
    <row r="731" spans="1:12" x14ac:dyDescent="0.25">
      <c r="A731" s="158" t="s">
        <v>1092</v>
      </c>
      <c r="B731" s="158" t="s">
        <v>614</v>
      </c>
      <c r="C731" s="158" t="s">
        <v>177</v>
      </c>
      <c r="D731" s="158" t="s">
        <v>8</v>
      </c>
      <c r="E731" s="158" t="s">
        <v>213</v>
      </c>
      <c r="F731" s="211">
        <v>1</v>
      </c>
      <c r="G731" s="158" t="s">
        <v>4</v>
      </c>
      <c r="H731" s="179">
        <v>1</v>
      </c>
      <c r="I731" s="158" t="s">
        <v>539</v>
      </c>
      <c r="J731" s="213">
        <v>15</v>
      </c>
      <c r="K731" s="213">
        <v>15</v>
      </c>
      <c r="L731" s="213">
        <v>15</v>
      </c>
    </row>
    <row r="732" spans="1:12" x14ac:dyDescent="0.25">
      <c r="A732" s="158" t="s">
        <v>1092</v>
      </c>
      <c r="B732" s="158" t="s">
        <v>614</v>
      </c>
      <c r="C732" s="158" t="s">
        <v>740</v>
      </c>
      <c r="D732" s="158" t="s">
        <v>1081</v>
      </c>
      <c r="E732" s="158" t="s">
        <v>658</v>
      </c>
      <c r="F732" s="211">
        <v>1</v>
      </c>
      <c r="G732" s="158" t="s">
        <v>4</v>
      </c>
      <c r="H732" s="179">
        <v>0.7</v>
      </c>
      <c r="I732" s="158" t="s">
        <v>539</v>
      </c>
      <c r="J732" s="213">
        <v>5.4720000000000004</v>
      </c>
      <c r="K732" s="213">
        <v>5.4720000000000004</v>
      </c>
      <c r="L732" s="213">
        <v>3.83</v>
      </c>
    </row>
    <row r="733" spans="1:12" x14ac:dyDescent="0.25">
      <c r="A733" s="158" t="s">
        <v>1092</v>
      </c>
      <c r="B733" s="158" t="s">
        <v>614</v>
      </c>
      <c r="C733" s="158" t="s">
        <v>741</v>
      </c>
      <c r="D733" s="158" t="s">
        <v>732</v>
      </c>
      <c r="E733" s="158" t="s">
        <v>658</v>
      </c>
      <c r="F733" s="211">
        <v>1</v>
      </c>
      <c r="G733" s="158" t="s">
        <v>4</v>
      </c>
      <c r="H733" s="179">
        <v>0.69999</v>
      </c>
      <c r="I733" s="158" t="s">
        <v>539</v>
      </c>
      <c r="J733" s="213">
        <v>9.9000000000000005E-2</v>
      </c>
      <c r="K733" s="213">
        <v>9.9000000000000005E-2</v>
      </c>
      <c r="L733" s="213">
        <v>6.9000000000000006E-2</v>
      </c>
    </row>
    <row r="734" spans="1:12" x14ac:dyDescent="0.25">
      <c r="A734" s="158" t="s">
        <v>1092</v>
      </c>
      <c r="B734" s="158" t="s">
        <v>614</v>
      </c>
      <c r="C734" s="158" t="s">
        <v>742</v>
      </c>
      <c r="D734" s="158" t="s">
        <v>732</v>
      </c>
      <c r="E734" s="158" t="s">
        <v>658</v>
      </c>
      <c r="F734" s="211">
        <v>1</v>
      </c>
      <c r="G734" s="158" t="s">
        <v>4</v>
      </c>
      <c r="H734" s="179">
        <v>0.69999</v>
      </c>
      <c r="I734" s="158" t="s">
        <v>539</v>
      </c>
      <c r="J734" s="213">
        <v>9.9000000000000005E-2</v>
      </c>
      <c r="K734" s="213">
        <v>9.9000000000000005E-2</v>
      </c>
      <c r="L734" s="213">
        <v>6.9000000000000006E-2</v>
      </c>
    </row>
    <row r="735" spans="1:12" x14ac:dyDescent="0.25">
      <c r="A735" s="158" t="s">
        <v>1092</v>
      </c>
      <c r="B735" s="158" t="s">
        <v>614</v>
      </c>
      <c r="C735" s="158" t="s">
        <v>743</v>
      </c>
      <c r="D735" s="158" t="s">
        <v>1081</v>
      </c>
      <c r="E735" s="158" t="s">
        <v>658</v>
      </c>
      <c r="F735" s="211">
        <v>1</v>
      </c>
      <c r="G735" s="158" t="s">
        <v>4</v>
      </c>
      <c r="H735" s="179">
        <v>0.7</v>
      </c>
      <c r="I735" s="158" t="s">
        <v>539</v>
      </c>
      <c r="J735" s="213">
        <v>2.3809999999999998</v>
      </c>
      <c r="K735" s="213">
        <v>2.3809999999999998</v>
      </c>
      <c r="L735" s="213">
        <v>1.667</v>
      </c>
    </row>
    <row r="736" spans="1:12" x14ac:dyDescent="0.25">
      <c r="A736" s="158" t="s">
        <v>1092</v>
      </c>
      <c r="B736" s="158" t="s">
        <v>614</v>
      </c>
      <c r="C736" s="158" t="s">
        <v>744</v>
      </c>
      <c r="D736" s="158" t="s">
        <v>1081</v>
      </c>
      <c r="E736" s="158" t="s">
        <v>658</v>
      </c>
      <c r="F736" s="211">
        <v>1</v>
      </c>
      <c r="G736" s="158" t="s">
        <v>4</v>
      </c>
      <c r="H736" s="179">
        <v>0.7</v>
      </c>
      <c r="I736" s="158" t="s">
        <v>539</v>
      </c>
      <c r="J736" s="213">
        <v>2.9460000000000002</v>
      </c>
      <c r="K736" s="213">
        <v>2.9460000000000002</v>
      </c>
      <c r="L736" s="213">
        <v>2.0619999999999998</v>
      </c>
    </row>
    <row r="737" spans="1:12" x14ac:dyDescent="0.25">
      <c r="A737" s="158" t="s">
        <v>1092</v>
      </c>
      <c r="B737" s="158" t="s">
        <v>614</v>
      </c>
      <c r="C737" s="158" t="s">
        <v>745</v>
      </c>
      <c r="D737" s="158" t="s">
        <v>1081</v>
      </c>
      <c r="E737" s="158" t="s">
        <v>658</v>
      </c>
      <c r="F737" s="211">
        <v>1</v>
      </c>
      <c r="G737" s="158" t="s">
        <v>4</v>
      </c>
      <c r="H737" s="179">
        <v>0.7</v>
      </c>
      <c r="I737" s="158" t="s">
        <v>539</v>
      </c>
      <c r="J737" s="213">
        <v>2.137</v>
      </c>
      <c r="K737" s="213">
        <v>2.137</v>
      </c>
      <c r="L737" s="213">
        <v>1.496</v>
      </c>
    </row>
    <row r="738" spans="1:12" x14ac:dyDescent="0.25">
      <c r="A738" s="158" t="s">
        <v>1092</v>
      </c>
      <c r="B738" s="158" t="s">
        <v>614</v>
      </c>
      <c r="C738" s="158" t="s">
        <v>746</v>
      </c>
      <c r="D738" s="158" t="s">
        <v>1081</v>
      </c>
      <c r="E738" s="158" t="s">
        <v>658</v>
      </c>
      <c r="F738" s="211">
        <v>1</v>
      </c>
      <c r="G738" s="158" t="s">
        <v>4</v>
      </c>
      <c r="H738" s="179">
        <v>0.7</v>
      </c>
      <c r="I738" s="158" t="s">
        <v>539</v>
      </c>
      <c r="J738" s="213">
        <v>3.1829999999999998</v>
      </c>
      <c r="K738" s="213">
        <v>3.1829999999999998</v>
      </c>
      <c r="L738" s="213">
        <v>2.2280000000000002</v>
      </c>
    </row>
    <row r="739" spans="1:12" x14ac:dyDescent="0.25">
      <c r="A739" s="158" t="s">
        <v>1092</v>
      </c>
      <c r="B739" s="158" t="s">
        <v>614</v>
      </c>
      <c r="C739" s="158" t="s">
        <v>747</v>
      </c>
      <c r="D739" s="158" t="s">
        <v>1081</v>
      </c>
      <c r="E739" s="158" t="s">
        <v>658</v>
      </c>
      <c r="F739" s="211">
        <v>1</v>
      </c>
      <c r="G739" s="158" t="s">
        <v>4</v>
      </c>
      <c r="H739" s="179">
        <v>0.63900000000000001</v>
      </c>
      <c r="I739" s="158" t="s">
        <v>539</v>
      </c>
      <c r="J739" s="213">
        <v>12.256</v>
      </c>
      <c r="K739" s="213">
        <v>12.256</v>
      </c>
      <c r="L739" s="213">
        <v>7.8319999999999999</v>
      </c>
    </row>
    <row r="740" spans="1:12" x14ac:dyDescent="0.25">
      <c r="A740" s="158" t="s">
        <v>1092</v>
      </c>
      <c r="B740" s="158" t="s">
        <v>614</v>
      </c>
      <c r="C740" s="158" t="s">
        <v>748</v>
      </c>
      <c r="D740" s="158" t="s">
        <v>1081</v>
      </c>
      <c r="E740" s="158" t="s">
        <v>658</v>
      </c>
      <c r="F740" s="211">
        <v>1</v>
      </c>
      <c r="G740" s="158" t="s">
        <v>4</v>
      </c>
      <c r="H740" s="179">
        <v>0.7</v>
      </c>
      <c r="I740" s="158" t="s">
        <v>539</v>
      </c>
      <c r="J740" s="213">
        <v>1.069</v>
      </c>
      <c r="K740" s="213">
        <v>1.069</v>
      </c>
      <c r="L740" s="213">
        <v>0.748</v>
      </c>
    </row>
    <row r="741" spans="1:12" x14ac:dyDescent="0.25">
      <c r="A741" s="158" t="s">
        <v>1092</v>
      </c>
      <c r="B741" s="158" t="s">
        <v>614</v>
      </c>
      <c r="C741" s="158" t="s">
        <v>749</v>
      </c>
      <c r="D741" s="158" t="s">
        <v>1081</v>
      </c>
      <c r="E741" s="158" t="s">
        <v>658</v>
      </c>
      <c r="F741" s="211">
        <v>1</v>
      </c>
      <c r="G741" s="158" t="s">
        <v>4</v>
      </c>
      <c r="H741" s="179">
        <v>0.7</v>
      </c>
      <c r="I741" s="158" t="s">
        <v>539</v>
      </c>
      <c r="J741" s="213">
        <v>1.931</v>
      </c>
      <c r="K741" s="213">
        <v>1.931</v>
      </c>
      <c r="L741" s="213">
        <v>1.3520000000000001</v>
      </c>
    </row>
    <row r="742" spans="1:12" x14ac:dyDescent="0.25">
      <c r="A742" s="158" t="s">
        <v>1092</v>
      </c>
      <c r="B742" s="158" t="s">
        <v>614</v>
      </c>
      <c r="C742" s="158" t="s">
        <v>750</v>
      </c>
      <c r="D742" s="158" t="s">
        <v>1081</v>
      </c>
      <c r="E742" s="158" t="s">
        <v>658</v>
      </c>
      <c r="F742" s="211">
        <v>1</v>
      </c>
      <c r="G742" s="158" t="s">
        <v>4</v>
      </c>
      <c r="H742" s="179">
        <v>0.7</v>
      </c>
      <c r="I742" s="158" t="s">
        <v>539</v>
      </c>
      <c r="J742" s="213">
        <v>1.069</v>
      </c>
      <c r="K742" s="213">
        <v>1.069</v>
      </c>
      <c r="L742" s="213">
        <v>0.748</v>
      </c>
    </row>
    <row r="743" spans="1:12" x14ac:dyDescent="0.25">
      <c r="A743" s="158" t="s">
        <v>1092</v>
      </c>
      <c r="B743" s="158" t="s">
        <v>614</v>
      </c>
      <c r="C743" s="158" t="s">
        <v>751</v>
      </c>
      <c r="D743" s="158" t="s">
        <v>1081</v>
      </c>
      <c r="E743" s="158" t="s">
        <v>658</v>
      </c>
      <c r="F743" s="211">
        <v>1</v>
      </c>
      <c r="G743" s="158" t="s">
        <v>4</v>
      </c>
      <c r="H743" s="179">
        <v>0.7</v>
      </c>
      <c r="I743" s="158" t="s">
        <v>539</v>
      </c>
      <c r="J743" s="213">
        <v>1.069</v>
      </c>
      <c r="K743" s="213">
        <v>1.069</v>
      </c>
      <c r="L743" s="213">
        <v>0.748</v>
      </c>
    </row>
    <row r="744" spans="1:12" x14ac:dyDescent="0.25">
      <c r="A744" s="158" t="s">
        <v>1092</v>
      </c>
      <c r="B744" s="158" t="s">
        <v>614</v>
      </c>
      <c r="C744" s="158" t="s">
        <v>752</v>
      </c>
      <c r="D744" s="158" t="s">
        <v>1081</v>
      </c>
      <c r="E744" s="158" t="s">
        <v>658</v>
      </c>
      <c r="F744" s="211">
        <v>1</v>
      </c>
      <c r="G744" s="158" t="s">
        <v>4</v>
      </c>
      <c r="H744" s="179">
        <v>0.63900000000000001</v>
      </c>
      <c r="I744" s="158" t="s">
        <v>539</v>
      </c>
      <c r="J744" s="213">
        <v>2.0350000000000001</v>
      </c>
      <c r="K744" s="213">
        <v>2.0350000000000001</v>
      </c>
      <c r="L744" s="213">
        <v>1.3</v>
      </c>
    </row>
    <row r="745" spans="1:12" x14ac:dyDescent="0.25">
      <c r="A745" s="158" t="s">
        <v>1092</v>
      </c>
      <c r="B745" s="158" t="s">
        <v>614</v>
      </c>
      <c r="C745" s="158" t="s">
        <v>753</v>
      </c>
      <c r="D745" s="158" t="s">
        <v>1081</v>
      </c>
      <c r="E745" s="158" t="s">
        <v>658</v>
      </c>
      <c r="F745" s="211">
        <v>1</v>
      </c>
      <c r="G745" s="158" t="s">
        <v>4</v>
      </c>
      <c r="H745" s="179">
        <v>0.63900000000000001</v>
      </c>
      <c r="I745" s="158" t="s">
        <v>539</v>
      </c>
      <c r="J745" s="213">
        <v>15.308999999999999</v>
      </c>
      <c r="K745" s="213">
        <v>15.308999999999999</v>
      </c>
      <c r="L745" s="213">
        <v>9.782</v>
      </c>
    </row>
    <row r="746" spans="1:12" x14ac:dyDescent="0.25">
      <c r="A746" s="158" t="s">
        <v>1092</v>
      </c>
      <c r="B746" s="158" t="s">
        <v>614</v>
      </c>
      <c r="C746" s="158" t="s">
        <v>178</v>
      </c>
      <c r="D746" s="158" t="s">
        <v>8</v>
      </c>
      <c r="E746" s="158" t="s">
        <v>213</v>
      </c>
      <c r="F746" s="211">
        <v>1</v>
      </c>
      <c r="G746" s="158" t="s">
        <v>4</v>
      </c>
      <c r="H746" s="179">
        <v>1</v>
      </c>
      <c r="I746" s="158" t="s">
        <v>539</v>
      </c>
      <c r="J746" s="213">
        <v>21</v>
      </c>
      <c r="K746" s="213">
        <v>21</v>
      </c>
      <c r="L746" s="213">
        <v>21</v>
      </c>
    </row>
    <row r="747" spans="1:12" x14ac:dyDescent="0.25">
      <c r="A747" s="158" t="s">
        <v>1092</v>
      </c>
      <c r="B747" s="158" t="s">
        <v>614</v>
      </c>
      <c r="C747" s="158" t="s">
        <v>754</v>
      </c>
      <c r="D747" s="158" t="s">
        <v>1081</v>
      </c>
      <c r="E747" s="158" t="s">
        <v>658</v>
      </c>
      <c r="F747" s="211">
        <v>1</v>
      </c>
      <c r="G747" s="158" t="s">
        <v>4</v>
      </c>
      <c r="H747" s="179">
        <v>0.7</v>
      </c>
      <c r="I747" s="158" t="s">
        <v>539</v>
      </c>
      <c r="J747" s="213">
        <v>2.8620000000000001</v>
      </c>
      <c r="K747" s="213">
        <v>2.8620000000000001</v>
      </c>
      <c r="L747" s="213">
        <v>2.0030000000000001</v>
      </c>
    </row>
    <row r="748" spans="1:12" x14ac:dyDescent="0.25">
      <c r="A748" s="158" t="s">
        <v>1092</v>
      </c>
      <c r="B748" s="158" t="s">
        <v>614</v>
      </c>
      <c r="C748" s="158" t="s">
        <v>755</v>
      </c>
      <c r="D748" s="158" t="s">
        <v>1081</v>
      </c>
      <c r="E748" s="158" t="s">
        <v>658</v>
      </c>
      <c r="F748" s="211">
        <v>1</v>
      </c>
      <c r="G748" s="158" t="s">
        <v>4</v>
      </c>
      <c r="H748" s="179">
        <v>0.7</v>
      </c>
      <c r="I748" s="158" t="s">
        <v>539</v>
      </c>
      <c r="J748" s="213">
        <v>3.4350000000000001</v>
      </c>
      <c r="K748" s="213">
        <v>3.4350000000000001</v>
      </c>
      <c r="L748" s="213">
        <v>2.4049999999999998</v>
      </c>
    </row>
    <row r="749" spans="1:12" x14ac:dyDescent="0.25">
      <c r="A749" s="158" t="s">
        <v>1092</v>
      </c>
      <c r="B749" s="158" t="s">
        <v>614</v>
      </c>
      <c r="C749" s="158" t="s">
        <v>756</v>
      </c>
      <c r="D749" s="158" t="s">
        <v>1081</v>
      </c>
      <c r="E749" s="158" t="s">
        <v>658</v>
      </c>
      <c r="F749" s="211">
        <v>1</v>
      </c>
      <c r="G749" s="158" t="s">
        <v>4</v>
      </c>
      <c r="H749" s="179">
        <v>0.7</v>
      </c>
      <c r="I749" s="158" t="s">
        <v>539</v>
      </c>
      <c r="J749" s="213">
        <v>0.91600000000000004</v>
      </c>
      <c r="K749" s="213">
        <v>0.91600000000000004</v>
      </c>
      <c r="L749" s="213">
        <v>0.64100000000000001</v>
      </c>
    </row>
    <row r="750" spans="1:12" x14ac:dyDescent="0.25">
      <c r="A750" s="158" t="s">
        <v>1092</v>
      </c>
      <c r="B750" s="158" t="s">
        <v>961</v>
      </c>
      <c r="C750" s="158" t="s">
        <v>500</v>
      </c>
      <c r="D750" s="158" t="s">
        <v>5</v>
      </c>
      <c r="E750" s="158" t="s">
        <v>659</v>
      </c>
      <c r="F750" s="211">
        <v>0.5</v>
      </c>
      <c r="G750" s="158" t="s">
        <v>7</v>
      </c>
      <c r="H750" s="179">
        <v>0.5</v>
      </c>
      <c r="I750" s="158" t="s">
        <v>539</v>
      </c>
      <c r="J750" s="213">
        <v>8.1999999999999993</v>
      </c>
      <c r="K750" s="213">
        <v>4.0999999999999996</v>
      </c>
      <c r="L750" s="213">
        <v>4.0999999999999996</v>
      </c>
    </row>
    <row r="751" spans="1:12" x14ac:dyDescent="0.25">
      <c r="A751" s="158" t="s">
        <v>1092</v>
      </c>
      <c r="B751" s="158" t="s">
        <v>961</v>
      </c>
      <c r="C751" s="158" t="s">
        <v>501</v>
      </c>
      <c r="D751" s="158" t="s">
        <v>5</v>
      </c>
      <c r="E751" s="158" t="s">
        <v>659</v>
      </c>
      <c r="F751" s="211">
        <v>0.5</v>
      </c>
      <c r="G751" s="158" t="s">
        <v>7</v>
      </c>
      <c r="H751" s="179">
        <v>0.5</v>
      </c>
      <c r="I751" s="158" t="s">
        <v>539</v>
      </c>
      <c r="J751" s="213">
        <v>12.3</v>
      </c>
      <c r="K751" s="213">
        <v>6.15</v>
      </c>
      <c r="L751" s="213">
        <v>6.15</v>
      </c>
    </row>
    <row r="752" spans="1:12" x14ac:dyDescent="0.25">
      <c r="A752" s="158" t="s">
        <v>1092</v>
      </c>
      <c r="B752" s="158" t="s">
        <v>961</v>
      </c>
      <c r="C752" s="158" t="s">
        <v>502</v>
      </c>
      <c r="D752" s="158" t="s">
        <v>5</v>
      </c>
      <c r="E752" s="158" t="s">
        <v>659</v>
      </c>
      <c r="F752" s="211">
        <v>0.5</v>
      </c>
      <c r="G752" s="158" t="s">
        <v>7</v>
      </c>
      <c r="H752" s="179">
        <v>0.5</v>
      </c>
      <c r="I752" s="158" t="s">
        <v>539</v>
      </c>
      <c r="J752" s="213">
        <v>8.1999999999999993</v>
      </c>
      <c r="K752" s="213">
        <v>4.0999999999999996</v>
      </c>
      <c r="L752" s="213">
        <v>4.0999999999999996</v>
      </c>
    </row>
    <row r="753" spans="1:12" x14ac:dyDescent="0.25">
      <c r="A753" s="158" t="s">
        <v>1092</v>
      </c>
      <c r="B753" s="158" t="s">
        <v>961</v>
      </c>
      <c r="C753" s="158" t="s">
        <v>533</v>
      </c>
      <c r="D753" s="158" t="s">
        <v>8</v>
      </c>
      <c r="E753" s="158" t="s">
        <v>213</v>
      </c>
      <c r="F753" s="211">
        <v>1</v>
      </c>
      <c r="G753" s="158" t="s">
        <v>4</v>
      </c>
      <c r="H753" s="179">
        <v>1</v>
      </c>
      <c r="I753" s="158" t="s">
        <v>539</v>
      </c>
      <c r="J753" s="213">
        <v>9.48</v>
      </c>
      <c r="K753" s="213">
        <v>9.48</v>
      </c>
      <c r="L753" s="213">
        <v>9.48</v>
      </c>
    </row>
    <row r="754" spans="1:12" x14ac:dyDescent="0.25">
      <c r="A754" s="158" t="s">
        <v>1092</v>
      </c>
      <c r="B754" s="158" t="s">
        <v>961</v>
      </c>
      <c r="C754" s="158" t="s">
        <v>532</v>
      </c>
      <c r="D754" s="158" t="s">
        <v>8</v>
      </c>
      <c r="E754" s="158" t="s">
        <v>213</v>
      </c>
      <c r="F754" s="209">
        <v>1</v>
      </c>
      <c r="G754" s="158" t="s">
        <v>4</v>
      </c>
      <c r="H754" s="160">
        <v>1</v>
      </c>
      <c r="I754" s="158" t="s">
        <v>539</v>
      </c>
      <c r="J754" s="213">
        <v>18.54</v>
      </c>
      <c r="K754" s="213">
        <v>18.54</v>
      </c>
      <c r="L754" s="213">
        <v>18.54</v>
      </c>
    </row>
    <row r="755" spans="1:12" x14ac:dyDescent="0.25">
      <c r="A755" s="158" t="s">
        <v>1092</v>
      </c>
      <c r="B755" s="158" t="s">
        <v>961</v>
      </c>
      <c r="C755" s="158" t="s">
        <v>534</v>
      </c>
      <c r="D755" s="158" t="s">
        <v>8</v>
      </c>
      <c r="E755" s="158" t="s">
        <v>213</v>
      </c>
      <c r="F755" s="209">
        <v>1</v>
      </c>
      <c r="G755" s="158" t="s">
        <v>4</v>
      </c>
      <c r="H755" s="160">
        <v>1</v>
      </c>
      <c r="I755" s="158" t="s">
        <v>539</v>
      </c>
      <c r="J755" s="213">
        <v>11.78</v>
      </c>
      <c r="K755" s="213">
        <v>11.78</v>
      </c>
      <c r="L755" s="213">
        <v>11.78</v>
      </c>
    </row>
    <row r="756" spans="1:12" x14ac:dyDescent="0.25">
      <c r="A756" s="158" t="s">
        <v>1092</v>
      </c>
      <c r="B756" s="158" t="s">
        <v>961</v>
      </c>
      <c r="C756" s="158" t="s">
        <v>505</v>
      </c>
      <c r="D756" s="158" t="s">
        <v>5</v>
      </c>
      <c r="E756" s="158" t="s">
        <v>659</v>
      </c>
      <c r="F756" s="209">
        <v>0.5</v>
      </c>
      <c r="G756" s="158" t="s">
        <v>7</v>
      </c>
      <c r="H756" s="160">
        <v>0.5</v>
      </c>
      <c r="I756" s="158" t="s">
        <v>539</v>
      </c>
      <c r="J756" s="213">
        <v>20</v>
      </c>
      <c r="K756" s="213">
        <v>10</v>
      </c>
      <c r="L756" s="213">
        <v>10</v>
      </c>
    </row>
    <row r="757" spans="1:12" x14ac:dyDescent="0.25">
      <c r="A757" s="158" t="s">
        <v>1092</v>
      </c>
      <c r="B757" s="158" t="s">
        <v>961</v>
      </c>
      <c r="C757" s="158" t="s">
        <v>114</v>
      </c>
      <c r="D757" s="158" t="s">
        <v>5</v>
      </c>
      <c r="E757" s="158" t="s">
        <v>659</v>
      </c>
      <c r="F757" s="209">
        <v>0.5</v>
      </c>
      <c r="G757" s="158" t="s">
        <v>7</v>
      </c>
      <c r="H757" s="160">
        <v>0.5</v>
      </c>
      <c r="I757" s="158" t="s">
        <v>539</v>
      </c>
      <c r="J757" s="213">
        <v>2.4</v>
      </c>
      <c r="K757" s="213">
        <v>1.2</v>
      </c>
      <c r="L757" s="213">
        <v>1.2</v>
      </c>
    </row>
    <row r="758" spans="1:12" x14ac:dyDescent="0.25">
      <c r="A758" s="158" t="s">
        <v>1092</v>
      </c>
      <c r="B758" s="158" t="s">
        <v>961</v>
      </c>
      <c r="C758" s="158" t="s">
        <v>1088</v>
      </c>
      <c r="D758" s="158" t="s">
        <v>1081</v>
      </c>
      <c r="E758" s="158" t="s">
        <v>658</v>
      </c>
      <c r="F758" s="209">
        <v>1</v>
      </c>
      <c r="G758" s="158" t="s">
        <v>4</v>
      </c>
      <c r="H758" s="160">
        <v>0.75</v>
      </c>
      <c r="I758" s="158" t="s">
        <v>539</v>
      </c>
      <c r="J758" s="213">
        <v>2088</v>
      </c>
      <c r="K758" s="213">
        <v>2088</v>
      </c>
      <c r="L758" s="213">
        <v>1566</v>
      </c>
    </row>
    <row r="759" spans="1:12" x14ac:dyDescent="0.25">
      <c r="A759" s="158" t="s">
        <v>1092</v>
      </c>
      <c r="B759" s="158" t="s">
        <v>961</v>
      </c>
      <c r="C759" s="158" t="s">
        <v>1049</v>
      </c>
      <c r="D759" s="158" t="s">
        <v>732</v>
      </c>
      <c r="E759" s="158" t="s">
        <v>659</v>
      </c>
      <c r="F759" s="209">
        <v>1</v>
      </c>
      <c r="G759" s="158" t="s">
        <v>4</v>
      </c>
      <c r="H759" s="160">
        <v>1</v>
      </c>
      <c r="I759" s="158" t="s">
        <v>539</v>
      </c>
      <c r="J759" s="213">
        <v>4.9939999999999998</v>
      </c>
      <c r="K759" s="213">
        <v>4.9939999999999998</v>
      </c>
      <c r="L759" s="213">
        <v>4.9939999999999998</v>
      </c>
    </row>
    <row r="760" spans="1:12" x14ac:dyDescent="0.25">
      <c r="A760" s="158" t="s">
        <v>1092</v>
      </c>
      <c r="B760" s="158" t="s">
        <v>961</v>
      </c>
      <c r="C760" s="158" t="s">
        <v>503</v>
      </c>
      <c r="D760" s="158" t="s">
        <v>5</v>
      </c>
      <c r="E760" s="158" t="s">
        <v>659</v>
      </c>
      <c r="F760" s="209">
        <v>0.5</v>
      </c>
      <c r="G760" s="158" t="s">
        <v>7</v>
      </c>
      <c r="H760" s="160">
        <v>0.5</v>
      </c>
      <c r="I760" s="158" t="s">
        <v>539</v>
      </c>
      <c r="J760" s="213">
        <v>6.15</v>
      </c>
      <c r="K760" s="213">
        <v>3.0750000000000002</v>
      </c>
      <c r="L760" s="213">
        <v>3.0750000000000002</v>
      </c>
    </row>
    <row r="761" spans="1:12" x14ac:dyDescent="0.25">
      <c r="A761" s="158" t="s">
        <v>1092</v>
      </c>
      <c r="B761" s="158" t="s">
        <v>961</v>
      </c>
      <c r="C761" s="158" t="s">
        <v>590</v>
      </c>
      <c r="D761" s="158" t="s">
        <v>8</v>
      </c>
      <c r="E761" s="158" t="s">
        <v>213</v>
      </c>
      <c r="F761" s="209">
        <v>1</v>
      </c>
      <c r="G761" s="158" t="s">
        <v>4</v>
      </c>
      <c r="H761" s="160">
        <v>1</v>
      </c>
      <c r="I761" s="158" t="s">
        <v>539</v>
      </c>
      <c r="J761" s="213">
        <v>13</v>
      </c>
      <c r="K761" s="213">
        <v>13</v>
      </c>
      <c r="L761" s="213">
        <v>13</v>
      </c>
    </row>
    <row r="762" spans="1:12" x14ac:dyDescent="0.25">
      <c r="A762" s="158" t="s">
        <v>1092</v>
      </c>
      <c r="B762" s="158" t="s">
        <v>961</v>
      </c>
      <c r="C762" s="158" t="s">
        <v>760</v>
      </c>
      <c r="D762" s="158" t="s">
        <v>5</v>
      </c>
      <c r="E762" s="158" t="s">
        <v>659</v>
      </c>
      <c r="F762" s="209">
        <v>0.5</v>
      </c>
      <c r="G762" s="158" t="s">
        <v>7</v>
      </c>
      <c r="H762" s="160">
        <v>0.5</v>
      </c>
      <c r="I762" s="158" t="s">
        <v>674</v>
      </c>
      <c r="J762" s="213">
        <v>10</v>
      </c>
      <c r="K762" s="213">
        <v>5</v>
      </c>
      <c r="L762" s="213">
        <v>5</v>
      </c>
    </row>
    <row r="763" spans="1:12" x14ac:dyDescent="0.25">
      <c r="A763" s="158" t="s">
        <v>1092</v>
      </c>
      <c r="B763" s="158" t="s">
        <v>961</v>
      </c>
      <c r="C763" s="158" t="s">
        <v>535</v>
      </c>
      <c r="D763" s="158" t="s">
        <v>8</v>
      </c>
      <c r="E763" s="158" t="s">
        <v>213</v>
      </c>
      <c r="F763" s="211">
        <v>1</v>
      </c>
      <c r="G763" s="158" t="s">
        <v>4</v>
      </c>
      <c r="H763" s="212">
        <v>1</v>
      </c>
      <c r="I763" s="158" t="s">
        <v>539</v>
      </c>
      <c r="J763" s="213">
        <v>3.2</v>
      </c>
      <c r="K763" s="213">
        <v>3.2</v>
      </c>
      <c r="L763" s="213">
        <v>3.2</v>
      </c>
    </row>
    <row r="764" spans="1:12" x14ac:dyDescent="0.25">
      <c r="A764" s="158" t="s">
        <v>1092</v>
      </c>
      <c r="B764" s="158" t="s">
        <v>961</v>
      </c>
      <c r="C764" s="158" t="s">
        <v>504</v>
      </c>
      <c r="D764" s="158" t="s">
        <v>5</v>
      </c>
      <c r="E764" s="158" t="s">
        <v>659</v>
      </c>
      <c r="F764" s="211">
        <v>0.5</v>
      </c>
      <c r="G764" s="158" t="s">
        <v>7</v>
      </c>
      <c r="H764" s="212">
        <v>0.5</v>
      </c>
      <c r="I764" s="158" t="s">
        <v>539</v>
      </c>
      <c r="J764" s="213">
        <v>12.3</v>
      </c>
      <c r="K764" s="213">
        <v>6.15</v>
      </c>
      <c r="L764" s="213">
        <v>6.15</v>
      </c>
    </row>
    <row r="766" spans="1:12" ht="15" customHeight="1" x14ac:dyDescent="0.25">
      <c r="A766" s="148"/>
      <c r="B766" s="181" t="s">
        <v>189</v>
      </c>
      <c r="C766" s="148"/>
      <c r="D766" s="148"/>
      <c r="E766" s="148"/>
      <c r="F766" s="148"/>
      <c r="G766" s="148"/>
      <c r="H766" s="148"/>
      <c r="I766" s="148"/>
      <c r="J766" s="148"/>
      <c r="K766" s="148"/>
      <c r="L766" s="148"/>
    </row>
    <row r="767" spans="1:12" ht="15" customHeight="1" x14ac:dyDescent="0.25">
      <c r="A767" s="148"/>
      <c r="B767" s="148" t="s">
        <v>1064</v>
      </c>
      <c r="C767" s="148"/>
      <c r="D767" s="148"/>
      <c r="E767" s="148"/>
      <c r="F767" s="148"/>
      <c r="G767" s="148"/>
      <c r="H767" s="148"/>
      <c r="I767" s="148"/>
      <c r="J767" s="148"/>
      <c r="K767" s="148"/>
      <c r="L767" s="148"/>
    </row>
    <row r="768" spans="1:12" x14ac:dyDescent="0.25">
      <c r="A768" s="148"/>
      <c r="B768" s="148" t="s">
        <v>1065</v>
      </c>
      <c r="C768" s="148"/>
      <c r="D768" s="148"/>
      <c r="E768" s="148"/>
      <c r="F768" s="148"/>
      <c r="G768" s="148"/>
      <c r="H768" s="148"/>
      <c r="I768" s="148"/>
      <c r="J768" s="148"/>
      <c r="K768" s="148"/>
      <c r="L768" s="148"/>
    </row>
    <row r="769" spans="1:12" x14ac:dyDescent="0.25">
      <c r="A769" s="148"/>
      <c r="B769" s="148" t="s">
        <v>1066</v>
      </c>
      <c r="C769" s="148"/>
      <c r="D769" s="148"/>
      <c r="E769" s="148"/>
      <c r="F769" s="148"/>
      <c r="G769" s="148"/>
      <c r="H769" s="148"/>
      <c r="I769" s="148"/>
      <c r="J769" s="148"/>
      <c r="K769" s="148"/>
      <c r="L769" s="148"/>
    </row>
    <row r="770" spans="1:12" x14ac:dyDescent="0.25">
      <c r="A770" s="148"/>
      <c r="B770" s="148" t="s">
        <v>1067</v>
      </c>
      <c r="C770" s="148"/>
      <c r="D770" s="148"/>
      <c r="E770" s="148"/>
      <c r="F770" s="148"/>
      <c r="G770" s="148"/>
      <c r="H770" s="148"/>
      <c r="I770" s="148"/>
      <c r="J770" s="148"/>
      <c r="K770" s="148"/>
      <c r="L770" s="148"/>
    </row>
  </sheetData>
  <mergeCells count="1">
    <mergeCell ref="A2:L2"/>
  </mergeCells>
  <pageMargins left="0.51181102362204722" right="0.55118110236220474" top="0.43307086614173229" bottom="0.51181102362204722" header="0.31496062992125984" footer="0.31496062992125984"/>
  <pageSetup scale="49" fitToHeight="25" orientation="landscape" r:id="rId1"/>
  <headerFooter>
    <oddFooter>&amp;C&amp;P/&amp;N</oddFooter>
  </headerFooter>
  <rowBreaks count="10" manualBreakCount="10">
    <brk id="70" max="12" man="1"/>
    <brk id="140" max="12" man="1"/>
    <brk id="210" max="12" man="1"/>
    <brk id="280" max="12" man="1"/>
    <brk id="350" max="12" man="1"/>
    <brk id="420" max="13" man="1"/>
    <brk id="490" max="12" man="1"/>
    <brk id="560" max="12" man="1"/>
    <brk id="630" max="12" man="1"/>
    <brk id="700" max="12" man="1"/>
  </rowBreaks>
  <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pageSetUpPr fitToPage="1"/>
  </sheetPr>
  <dimension ref="A1:P80"/>
  <sheetViews>
    <sheetView showGridLines="0" view="pageBreakPreview" zoomScale="70" zoomScaleNormal="100" zoomScaleSheetLayoutView="70" workbookViewId="0">
      <selection activeCell="E33" sqref="E33"/>
    </sheetView>
  </sheetViews>
  <sheetFormatPr baseColWidth="10" defaultColWidth="9.140625" defaultRowHeight="15" x14ac:dyDescent="0.25"/>
  <cols>
    <col min="1" max="1" width="5" style="18" customWidth="1"/>
    <col min="2" max="2" width="19.5703125" style="18" customWidth="1"/>
    <col min="3" max="3" width="32.140625" style="109" customWidth="1"/>
    <col min="4" max="4" width="35.42578125" style="109" customWidth="1"/>
    <col min="5" max="5" width="38.5703125" style="109" customWidth="1"/>
    <col min="6" max="6" width="9.140625" style="18"/>
    <col min="7" max="9" width="31.42578125" style="18" customWidth="1"/>
    <col min="10" max="16384" width="9.140625" style="18"/>
  </cols>
  <sheetData>
    <row r="1" spans="1:16" s="51" customFormat="1" x14ac:dyDescent="0.25">
      <c r="C1" s="99"/>
      <c r="D1" s="99"/>
      <c r="E1" s="99"/>
    </row>
    <row r="2" spans="1:16" s="51" customFormat="1" ht="57" customHeight="1" x14ac:dyDescent="0.25">
      <c r="B2" s="107"/>
      <c r="C2" s="229" t="s">
        <v>276</v>
      </c>
      <c r="D2" s="229"/>
      <c r="E2" s="229"/>
      <c r="F2" s="229"/>
      <c r="G2" s="107"/>
      <c r="H2" s="107"/>
      <c r="I2" s="107"/>
      <c r="J2" s="107"/>
      <c r="K2" s="107"/>
      <c r="L2" s="107"/>
    </row>
    <row r="3" spans="1:16" x14ac:dyDescent="0.25">
      <c r="A3" s="51"/>
      <c r="B3" s="101" t="s">
        <v>322</v>
      </c>
      <c r="C3" s="18" t="s">
        <v>539</v>
      </c>
      <c r="D3"/>
      <c r="E3"/>
      <c r="F3"/>
      <c r="G3"/>
      <c r="H3" s="51"/>
      <c r="I3" s="51"/>
      <c r="J3" s="51"/>
      <c r="K3" s="51"/>
      <c r="L3" s="51"/>
      <c r="M3" s="51"/>
      <c r="N3" s="51"/>
      <c r="O3" s="51"/>
      <c r="P3" s="51"/>
    </row>
    <row r="4" spans="1:16" x14ac:dyDescent="0.25">
      <c r="A4" s="51"/>
      <c r="B4" s="101" t="s">
        <v>653</v>
      </c>
      <c r="C4" s="18" t="s">
        <v>591</v>
      </c>
      <c r="D4"/>
      <c r="E4"/>
      <c r="F4"/>
      <c r="G4"/>
      <c r="H4" s="51"/>
      <c r="I4" s="51"/>
      <c r="J4" s="51"/>
      <c r="K4" s="51"/>
      <c r="L4" s="51"/>
      <c r="M4" s="51"/>
      <c r="N4" s="51"/>
      <c r="O4" s="51"/>
      <c r="P4" s="51"/>
    </row>
    <row r="5" spans="1:16" x14ac:dyDescent="0.25">
      <c r="A5" s="51"/>
      <c r="B5"/>
      <c r="C5"/>
      <c r="D5"/>
      <c r="E5"/>
      <c r="F5"/>
      <c r="G5"/>
      <c r="H5" s="51"/>
      <c r="I5" s="51"/>
      <c r="J5" s="51"/>
      <c r="K5" s="51"/>
      <c r="L5" s="51"/>
      <c r="M5" s="51"/>
    </row>
    <row r="6" spans="1:16" x14ac:dyDescent="0.25">
      <c r="A6" s="51"/>
      <c r="B6"/>
      <c r="C6" s="110" t="s">
        <v>646</v>
      </c>
      <c r="D6"/>
      <c r="E6"/>
      <c r="F6"/>
      <c r="G6"/>
      <c r="H6" s="51"/>
      <c r="I6" s="51"/>
      <c r="J6" s="51"/>
      <c r="K6" s="51"/>
      <c r="L6" s="51"/>
      <c r="M6" s="51"/>
    </row>
    <row r="7" spans="1:16" x14ac:dyDescent="0.25">
      <c r="A7" s="51"/>
      <c r="B7" s="101" t="s">
        <v>967</v>
      </c>
      <c r="C7" s="180" t="s">
        <v>654</v>
      </c>
      <c r="D7" s="180" t="s">
        <v>1050</v>
      </c>
      <c r="E7" s="180" t="s">
        <v>1051</v>
      </c>
      <c r="F7"/>
      <c r="G7"/>
      <c r="H7" s="51"/>
      <c r="I7" s="51"/>
      <c r="J7" s="51"/>
      <c r="K7" s="51"/>
      <c r="L7" s="51"/>
      <c r="M7" s="51"/>
    </row>
    <row r="8" spans="1:16" x14ac:dyDescent="0.25">
      <c r="A8" s="51"/>
      <c r="B8" s="57" t="s">
        <v>1089</v>
      </c>
      <c r="C8" s="50">
        <v>40584.917000000001</v>
      </c>
      <c r="D8" s="50">
        <v>18121.402000000002</v>
      </c>
      <c r="E8" s="50">
        <v>15708.668999999998</v>
      </c>
      <c r="F8"/>
      <c r="G8"/>
      <c r="H8" s="51"/>
      <c r="I8" s="51"/>
      <c r="J8" s="51"/>
      <c r="K8" s="51"/>
      <c r="L8" s="51"/>
      <c r="M8" s="51"/>
    </row>
    <row r="9" spans="1:16" x14ac:dyDescent="0.25">
      <c r="A9" s="51"/>
      <c r="B9" s="57" t="s">
        <v>833</v>
      </c>
      <c r="C9" s="50">
        <v>6854.146999999999</v>
      </c>
      <c r="D9" s="50">
        <v>6823.8719999999985</v>
      </c>
      <c r="E9" s="50">
        <v>6805.5239999999985</v>
      </c>
      <c r="F9"/>
      <c r="G9"/>
      <c r="H9" s="51"/>
      <c r="I9" s="51"/>
      <c r="J9" s="51"/>
      <c r="K9" s="51"/>
      <c r="L9" s="51"/>
      <c r="M9" s="51"/>
    </row>
    <row r="10" spans="1:16" x14ac:dyDescent="0.25">
      <c r="A10" s="51"/>
      <c r="B10" s="57" t="s">
        <v>599</v>
      </c>
      <c r="C10" s="50">
        <v>7072.880000000001</v>
      </c>
      <c r="D10" s="50">
        <v>6686.4520000000011</v>
      </c>
      <c r="E10" s="50">
        <v>4807.5310000000009</v>
      </c>
      <c r="F10"/>
      <c r="G10"/>
      <c r="H10" s="51"/>
      <c r="I10" s="51"/>
      <c r="J10" s="51"/>
      <c r="K10" s="51"/>
      <c r="L10" s="51"/>
      <c r="M10" s="51"/>
    </row>
    <row r="11" spans="1:16" x14ac:dyDescent="0.25">
      <c r="A11" s="51"/>
      <c r="B11" s="57" t="s">
        <v>1090</v>
      </c>
      <c r="C11" s="50">
        <v>16192.808000000001</v>
      </c>
      <c r="D11" s="50">
        <v>12264.889000000001</v>
      </c>
      <c r="E11" s="50">
        <v>8445.6450000000023</v>
      </c>
      <c r="F11"/>
      <c r="G11"/>
      <c r="H11" s="112"/>
      <c r="I11" s="51"/>
      <c r="J11" s="51"/>
      <c r="K11" s="51"/>
      <c r="L11" s="51"/>
      <c r="M11" s="51"/>
    </row>
    <row r="12" spans="1:16" x14ac:dyDescent="0.25">
      <c r="A12" s="51"/>
      <c r="B12" s="57" t="s">
        <v>1091</v>
      </c>
      <c r="C12" s="50">
        <v>11322.500000000002</v>
      </c>
      <c r="D12" s="50">
        <v>9385.8029999999999</v>
      </c>
      <c r="E12" s="50">
        <v>9296.3329999999987</v>
      </c>
      <c r="F12"/>
      <c r="G12"/>
      <c r="H12" s="112"/>
      <c r="I12" s="43"/>
      <c r="J12" s="51"/>
      <c r="K12" s="51"/>
      <c r="L12" s="51"/>
      <c r="M12" s="51"/>
    </row>
    <row r="13" spans="1:16" x14ac:dyDescent="0.25">
      <c r="A13" s="51"/>
      <c r="B13" s="57" t="s">
        <v>721</v>
      </c>
      <c r="C13" s="50">
        <v>25090.784000000007</v>
      </c>
      <c r="D13" s="50">
        <v>21884.324000000004</v>
      </c>
      <c r="E13" s="50">
        <v>20571.250000000004</v>
      </c>
      <c r="F13"/>
      <c r="G13"/>
      <c r="H13" s="112"/>
      <c r="I13" s="51"/>
      <c r="J13" s="51"/>
      <c r="K13" s="51"/>
      <c r="L13" s="51"/>
      <c r="M13" s="51"/>
    </row>
    <row r="14" spans="1:16" x14ac:dyDescent="0.25">
      <c r="A14" s="51"/>
      <c r="B14" s="57" t="s">
        <v>1092</v>
      </c>
      <c r="C14" s="50">
        <v>4283.5169999999998</v>
      </c>
      <c r="D14" s="50">
        <v>3724.9710000000009</v>
      </c>
      <c r="E14" s="50">
        <v>3072.4239999999995</v>
      </c>
      <c r="F14"/>
      <c r="G14"/>
      <c r="H14" s="112"/>
      <c r="I14" s="51"/>
      <c r="J14" s="51"/>
      <c r="K14" s="51"/>
      <c r="L14" s="51"/>
      <c r="M14" s="51"/>
    </row>
    <row r="15" spans="1:16" x14ac:dyDescent="0.25">
      <c r="A15" s="51"/>
      <c r="B15" s="57" t="s">
        <v>1093</v>
      </c>
      <c r="C15" s="50">
        <v>1100</v>
      </c>
      <c r="D15" s="50">
        <v>1100</v>
      </c>
      <c r="E15" s="50">
        <v>1100</v>
      </c>
      <c r="F15"/>
      <c r="G15"/>
      <c r="H15" s="112"/>
      <c r="I15" s="51"/>
      <c r="J15" s="51"/>
      <c r="K15" s="51"/>
      <c r="L15" s="51"/>
      <c r="M15" s="51"/>
    </row>
    <row r="16" spans="1:16" x14ac:dyDescent="0.25">
      <c r="A16" s="51"/>
      <c r="B16" s="57" t="s">
        <v>652</v>
      </c>
      <c r="C16" s="50">
        <v>112501.55300000001</v>
      </c>
      <c r="D16" s="50">
        <v>79991.713000000018</v>
      </c>
      <c r="E16" s="50">
        <v>69807.376000000004</v>
      </c>
      <c r="F16"/>
      <c r="G16"/>
      <c r="H16" s="112"/>
      <c r="I16" s="51"/>
      <c r="J16" s="51"/>
      <c r="K16" s="51"/>
      <c r="L16" s="51"/>
      <c r="M16" s="51"/>
    </row>
    <row r="17" spans="1:13" x14ac:dyDescent="0.25">
      <c r="A17" s="51"/>
      <c r="B17"/>
      <c r="C17"/>
      <c r="D17"/>
      <c r="E17"/>
      <c r="F17"/>
      <c r="G17"/>
      <c r="H17" s="112"/>
      <c r="I17" s="51"/>
      <c r="J17" s="51"/>
      <c r="K17" s="51"/>
      <c r="L17" s="51"/>
      <c r="M17" s="51"/>
    </row>
    <row r="18" spans="1:13" x14ac:dyDescent="0.25">
      <c r="A18" s="51"/>
      <c r="B18"/>
      <c r="C18"/>
      <c r="D18"/>
      <c r="E18"/>
      <c r="H18" s="112"/>
      <c r="I18" s="51"/>
      <c r="J18" s="51"/>
      <c r="K18" s="51"/>
      <c r="L18" s="51"/>
      <c r="M18" s="51"/>
    </row>
    <row r="19" spans="1:13" x14ac:dyDescent="0.25">
      <c r="A19" s="51"/>
      <c r="B19"/>
      <c r="C19"/>
      <c r="D19"/>
      <c r="E19"/>
      <c r="F19"/>
      <c r="G19"/>
      <c r="H19" s="112"/>
      <c r="I19" s="51"/>
      <c r="J19" s="51"/>
      <c r="K19" s="51"/>
      <c r="L19" s="51"/>
      <c r="M19" s="51"/>
    </row>
    <row r="20" spans="1:13" x14ac:dyDescent="0.25">
      <c r="A20" s="51"/>
      <c r="B20" s="52" t="s">
        <v>189</v>
      </c>
      <c r="F20" s="51"/>
      <c r="G20" s="51"/>
      <c r="H20" s="51"/>
      <c r="I20" s="51"/>
      <c r="J20" s="51"/>
      <c r="K20" s="51"/>
      <c r="L20" s="51"/>
      <c r="M20" s="51"/>
    </row>
    <row r="21" spans="1:13" x14ac:dyDescent="0.25">
      <c r="A21" s="51"/>
      <c r="B21" s="53" t="s">
        <v>651</v>
      </c>
      <c r="F21" s="51"/>
      <c r="G21" s="51"/>
      <c r="H21" s="51"/>
      <c r="I21" s="51"/>
      <c r="J21" s="51"/>
      <c r="K21" s="51"/>
      <c r="L21" s="51"/>
      <c r="M21" s="51"/>
    </row>
    <row r="22" spans="1:13" x14ac:dyDescent="0.25">
      <c r="A22" s="51"/>
      <c r="B22" s="53" t="s">
        <v>1071</v>
      </c>
      <c r="F22" s="51"/>
      <c r="G22" s="51"/>
      <c r="H22" s="51"/>
      <c r="I22" s="51"/>
      <c r="J22" s="51"/>
      <c r="K22" s="51"/>
      <c r="L22" s="51"/>
      <c r="M22" s="51"/>
    </row>
    <row r="23" spans="1:13" x14ac:dyDescent="0.25">
      <c r="A23" s="51"/>
      <c r="B23" s="53" t="s">
        <v>824</v>
      </c>
      <c r="F23" s="51"/>
      <c r="G23" s="51"/>
      <c r="H23" s="51"/>
      <c r="I23" s="51"/>
      <c r="J23" s="51"/>
      <c r="K23" s="51"/>
      <c r="L23" s="51"/>
      <c r="M23" s="51"/>
    </row>
    <row r="24" spans="1:13" x14ac:dyDescent="0.25">
      <c r="A24" s="51"/>
      <c r="B24"/>
      <c r="F24" s="51"/>
      <c r="G24" s="51"/>
      <c r="H24" s="51"/>
      <c r="I24" s="51"/>
      <c r="J24" s="51"/>
      <c r="K24" s="51"/>
      <c r="L24" s="51"/>
      <c r="M24" s="51"/>
    </row>
    <row r="25" spans="1:13" x14ac:dyDescent="0.25">
      <c r="A25" s="51"/>
      <c r="F25" s="51"/>
      <c r="G25" s="51"/>
      <c r="H25" s="51"/>
      <c r="I25" s="51"/>
      <c r="J25" s="51"/>
      <c r="K25" s="51"/>
      <c r="L25" s="51"/>
      <c r="M25" s="51"/>
    </row>
    <row r="26" spans="1:13" ht="45" x14ac:dyDescent="0.25">
      <c r="A26" s="51"/>
      <c r="C26" s="229" t="s">
        <v>276</v>
      </c>
      <c r="D26" s="229"/>
      <c r="E26" s="229"/>
      <c r="F26" s="229"/>
      <c r="H26" s="51"/>
      <c r="I26" s="51"/>
      <c r="J26" s="51"/>
      <c r="K26" s="51"/>
      <c r="L26" s="51"/>
      <c r="M26" s="51"/>
    </row>
    <row r="27" spans="1:13" ht="12.75" customHeight="1" x14ac:dyDescent="0.25">
      <c r="A27" s="51"/>
      <c r="C27" s="177"/>
      <c r="D27" s="177"/>
      <c r="E27" s="177"/>
      <c r="F27" s="177"/>
      <c r="H27" s="51"/>
      <c r="I27" s="51"/>
      <c r="J27" s="51"/>
      <c r="K27" s="51"/>
      <c r="L27" s="51"/>
      <c r="M27" s="51"/>
    </row>
    <row r="28" spans="1:13" x14ac:dyDescent="0.25">
      <c r="A28" s="51"/>
      <c r="B28" s="101" t="s">
        <v>322</v>
      </c>
      <c r="C28" s="18" t="s">
        <v>539</v>
      </c>
      <c r="D28"/>
      <c r="E28"/>
      <c r="F28"/>
      <c r="G28"/>
      <c r="H28" s="51"/>
      <c r="I28" s="51"/>
      <c r="J28" s="51"/>
      <c r="K28" s="51"/>
      <c r="L28" s="51"/>
      <c r="M28" s="51"/>
    </row>
    <row r="29" spans="1:13" x14ac:dyDescent="0.25">
      <c r="A29" s="51"/>
      <c r="B29"/>
      <c r="C29"/>
      <c r="D29"/>
      <c r="E29"/>
      <c r="F29"/>
      <c r="G29"/>
      <c r="H29" s="51"/>
      <c r="I29" s="51"/>
      <c r="J29" s="51"/>
      <c r="K29" s="51"/>
      <c r="L29" s="51"/>
      <c r="M29" s="51"/>
    </row>
    <row r="30" spans="1:13" x14ac:dyDescent="0.25">
      <c r="A30" s="51"/>
      <c r="B30" s="101" t="s">
        <v>967</v>
      </c>
      <c r="C30" t="s">
        <v>654</v>
      </c>
      <c r="D30"/>
      <c r="E30"/>
      <c r="F30"/>
      <c r="G30"/>
      <c r="H30" s="111"/>
      <c r="I30" s="51"/>
      <c r="J30" s="51"/>
      <c r="K30" s="51"/>
      <c r="L30" s="51"/>
      <c r="M30" s="51"/>
    </row>
    <row r="31" spans="1:13" x14ac:dyDescent="0.25">
      <c r="A31" s="51"/>
      <c r="B31" s="57" t="s">
        <v>1089</v>
      </c>
      <c r="C31" s="158">
        <v>40584.917000000001</v>
      </c>
      <c r="D31"/>
      <c r="E31"/>
      <c r="F31"/>
      <c r="G31"/>
      <c r="H31" s="51"/>
      <c r="I31" s="51"/>
      <c r="J31" s="51"/>
      <c r="K31" s="51"/>
      <c r="L31" s="51"/>
    </row>
    <row r="32" spans="1:13" x14ac:dyDescent="0.25">
      <c r="A32" s="51"/>
      <c r="B32" s="57" t="s">
        <v>833</v>
      </c>
      <c r="C32" s="158">
        <v>6854.146999999999</v>
      </c>
      <c r="D32"/>
      <c r="E32"/>
      <c r="F32"/>
      <c r="G32"/>
      <c r="H32" s="52"/>
      <c r="I32" s="52"/>
      <c r="J32" s="52"/>
      <c r="K32" s="52"/>
      <c r="L32" s="52"/>
    </row>
    <row r="33" spans="1:12" x14ac:dyDescent="0.25">
      <c r="A33" s="51"/>
      <c r="B33" s="57" t="s">
        <v>599</v>
      </c>
      <c r="C33" s="158">
        <v>7072.880000000001</v>
      </c>
      <c r="D33"/>
      <c r="E33"/>
      <c r="F33"/>
      <c r="G33"/>
      <c r="H33" s="51"/>
      <c r="I33" s="51"/>
      <c r="J33" s="51"/>
      <c r="K33" s="51"/>
      <c r="L33" s="51"/>
    </row>
    <row r="34" spans="1:12" x14ac:dyDescent="0.25">
      <c r="A34" s="51"/>
      <c r="B34" s="57" t="s">
        <v>1090</v>
      </c>
      <c r="C34" s="158">
        <v>16192.808000000001</v>
      </c>
      <c r="D34"/>
      <c r="E34"/>
      <c r="F34"/>
      <c r="G34"/>
      <c r="H34" s="51"/>
      <c r="I34" s="51"/>
      <c r="J34" s="51"/>
      <c r="K34" s="51"/>
      <c r="L34" s="51"/>
    </row>
    <row r="35" spans="1:12" x14ac:dyDescent="0.25">
      <c r="A35" s="51"/>
      <c r="B35" s="57" t="s">
        <v>1091</v>
      </c>
      <c r="C35" s="158">
        <v>11322.500000000002</v>
      </c>
      <c r="D35"/>
      <c r="E35"/>
      <c r="F35"/>
      <c r="G35"/>
      <c r="H35" s="51"/>
      <c r="I35" s="51"/>
      <c r="J35" s="51"/>
      <c r="K35" s="51"/>
      <c r="L35" s="51"/>
    </row>
    <row r="36" spans="1:12" x14ac:dyDescent="0.25">
      <c r="A36" s="51"/>
      <c r="B36" s="57" t="s">
        <v>721</v>
      </c>
      <c r="C36" s="158">
        <v>25090.784000000007</v>
      </c>
      <c r="D36"/>
      <c r="E36"/>
      <c r="F36"/>
      <c r="G36"/>
      <c r="H36" s="51"/>
      <c r="I36" s="51"/>
      <c r="J36" s="51"/>
      <c r="K36" s="51"/>
      <c r="L36" s="51"/>
    </row>
    <row r="37" spans="1:12" x14ac:dyDescent="0.25">
      <c r="A37" s="51"/>
      <c r="B37" s="57" t="s">
        <v>1092</v>
      </c>
      <c r="C37" s="158">
        <v>4283.5169999999998</v>
      </c>
      <c r="D37"/>
      <c r="E37"/>
      <c r="F37"/>
      <c r="G37"/>
      <c r="H37" s="51"/>
      <c r="I37" s="51"/>
      <c r="J37" s="51"/>
      <c r="K37" s="51"/>
      <c r="L37" s="51"/>
    </row>
    <row r="38" spans="1:12" x14ac:dyDescent="0.25">
      <c r="A38" s="51"/>
      <c r="B38" s="57" t="s">
        <v>1093</v>
      </c>
      <c r="C38" s="158">
        <v>1100</v>
      </c>
      <c r="D38"/>
      <c r="E38"/>
      <c r="F38"/>
      <c r="G38"/>
      <c r="H38" s="51"/>
      <c r="I38" s="51"/>
      <c r="J38" s="51"/>
      <c r="K38" s="51"/>
      <c r="L38" s="51"/>
    </row>
    <row r="39" spans="1:12" x14ac:dyDescent="0.25">
      <c r="A39" s="51"/>
      <c r="B39" s="57" t="s">
        <v>652</v>
      </c>
      <c r="C39" s="158">
        <v>112501.55300000001</v>
      </c>
      <c r="D39"/>
      <c r="E39"/>
      <c r="F39"/>
      <c r="G39"/>
      <c r="H39" s="51"/>
      <c r="I39" s="51"/>
      <c r="J39" s="51"/>
      <c r="K39" s="51"/>
      <c r="L39" s="51"/>
    </row>
    <row r="40" spans="1:12" x14ac:dyDescent="0.25">
      <c r="A40" s="51"/>
      <c r="B40"/>
      <c r="C40"/>
      <c r="D40"/>
      <c r="E40"/>
      <c r="F40"/>
      <c r="G40"/>
      <c r="H40" s="51"/>
      <c r="I40" s="51"/>
      <c r="J40" s="51"/>
      <c r="K40" s="51"/>
      <c r="L40" s="51"/>
    </row>
    <row r="41" spans="1:12" x14ac:dyDescent="0.25">
      <c r="A41" s="51"/>
      <c r="B41"/>
      <c r="C41"/>
      <c r="D41"/>
      <c r="E41"/>
      <c r="F41"/>
      <c r="G41"/>
      <c r="H41" s="51"/>
      <c r="I41" s="51"/>
      <c r="J41" s="51"/>
      <c r="K41" s="51"/>
      <c r="L41" s="51"/>
    </row>
    <row r="42" spans="1:12" x14ac:dyDescent="0.25">
      <c r="A42" s="51"/>
      <c r="B42"/>
      <c r="C42"/>
      <c r="D42"/>
      <c r="E42"/>
      <c r="F42"/>
      <c r="G42"/>
      <c r="H42" s="51"/>
      <c r="I42" s="51"/>
      <c r="J42" s="51"/>
      <c r="K42" s="51"/>
      <c r="L42" s="51"/>
    </row>
    <row r="43" spans="1:12" x14ac:dyDescent="0.25">
      <c r="A43" s="51"/>
      <c r="B43"/>
      <c r="C43"/>
      <c r="D43"/>
      <c r="E43"/>
      <c r="F43"/>
      <c r="G43"/>
      <c r="H43" s="51"/>
      <c r="I43" s="51"/>
      <c r="J43" s="51"/>
      <c r="K43" s="51"/>
      <c r="L43" s="51"/>
    </row>
    <row r="44" spans="1:12" x14ac:dyDescent="0.25">
      <c r="B44"/>
      <c r="C44"/>
      <c r="D44"/>
      <c r="E44"/>
      <c r="F44"/>
      <c r="G44"/>
    </row>
    <row r="45" spans="1:12" x14ac:dyDescent="0.25">
      <c r="B45"/>
      <c r="C45"/>
      <c r="D45"/>
      <c r="E45"/>
      <c r="F45"/>
      <c r="G45"/>
    </row>
    <row r="46" spans="1:12" x14ac:dyDescent="0.25">
      <c r="B46"/>
      <c r="C46"/>
      <c r="D46"/>
      <c r="E46"/>
      <c r="F46"/>
      <c r="G46"/>
    </row>
    <row r="47" spans="1:12" x14ac:dyDescent="0.25">
      <c r="B47"/>
      <c r="C47"/>
      <c r="D47"/>
      <c r="E47"/>
      <c r="F47"/>
      <c r="G47"/>
    </row>
    <row r="48" spans="1:12" x14ac:dyDescent="0.25">
      <c r="B48"/>
      <c r="C48"/>
      <c r="D48"/>
      <c r="E48"/>
      <c r="F48"/>
      <c r="G48"/>
    </row>
    <row r="49" spans="1:13" x14ac:dyDescent="0.25">
      <c r="B49"/>
      <c r="C49"/>
      <c r="D49"/>
      <c r="E49" s="55"/>
      <c r="F49"/>
      <c r="G49"/>
    </row>
    <row r="50" spans="1:13" x14ac:dyDescent="0.25">
      <c r="B50"/>
      <c r="C50"/>
      <c r="D50"/>
      <c r="E50" s="55" t="str">
        <f>"Total capacity: "&amp;ROUND(GETPIVOTDATA("Somme de Capa. MW 100%",$B$30)/1000,1) &amp;" GW"</f>
        <v>Total capacity: 112,5 GW</v>
      </c>
      <c r="F50"/>
      <c r="G50"/>
    </row>
    <row r="51" spans="1:13" x14ac:dyDescent="0.25">
      <c r="B51"/>
      <c r="C51"/>
      <c r="D51"/>
      <c r="E51" s="55"/>
      <c r="F51"/>
      <c r="G51"/>
    </row>
    <row r="52" spans="1:13" x14ac:dyDescent="0.25">
      <c r="B52"/>
      <c r="C52"/>
      <c r="D52"/>
      <c r="E52" s="55"/>
      <c r="F52"/>
      <c r="G52"/>
    </row>
    <row r="53" spans="1:13" x14ac:dyDescent="0.25">
      <c r="B53"/>
      <c r="C53"/>
      <c r="D53"/>
      <c r="E53"/>
      <c r="F53"/>
      <c r="G53"/>
    </row>
    <row r="54" spans="1:13" x14ac:dyDescent="0.25">
      <c r="B54"/>
      <c r="C54"/>
      <c r="D54"/>
      <c r="E54"/>
      <c r="F54"/>
      <c r="G54"/>
    </row>
    <row r="55" spans="1:13" x14ac:dyDescent="0.25">
      <c r="B55"/>
      <c r="C55"/>
      <c r="D55"/>
      <c r="E55"/>
      <c r="F55"/>
      <c r="G55"/>
    </row>
    <row r="56" spans="1:13" x14ac:dyDescent="0.25">
      <c r="A56" s="51"/>
      <c r="B56"/>
      <c r="C56"/>
      <c r="D56"/>
      <c r="E56"/>
      <c r="F56"/>
      <c r="G56"/>
      <c r="H56" s="51"/>
      <c r="I56" s="51"/>
      <c r="J56" s="51"/>
      <c r="K56" s="51"/>
      <c r="L56" s="51"/>
      <c r="M56" s="51"/>
    </row>
    <row r="57" spans="1:13" x14ac:dyDescent="0.25">
      <c r="A57" s="51"/>
      <c r="B57"/>
      <c r="C57"/>
      <c r="D57"/>
      <c r="E57"/>
      <c r="F57"/>
      <c r="G57"/>
      <c r="H57" s="51"/>
      <c r="I57" s="51"/>
      <c r="J57" s="51"/>
      <c r="K57" s="51"/>
      <c r="L57" s="51"/>
      <c r="M57" s="51"/>
    </row>
    <row r="58" spans="1:13" x14ac:dyDescent="0.25">
      <c r="A58" s="51"/>
      <c r="B58"/>
      <c r="C58"/>
      <c r="D58"/>
      <c r="E58"/>
      <c r="F58"/>
      <c r="G58"/>
      <c r="H58" s="51"/>
      <c r="I58" s="51"/>
      <c r="J58" s="51"/>
      <c r="K58" s="51"/>
      <c r="L58" s="51"/>
      <c r="M58" s="51"/>
    </row>
    <row r="59" spans="1:13" x14ac:dyDescent="0.25">
      <c r="A59" s="51"/>
      <c r="B59"/>
      <c r="C59"/>
      <c r="F59" s="51"/>
      <c r="G59" s="51"/>
      <c r="H59" s="51"/>
      <c r="I59" s="51"/>
      <c r="J59" s="51"/>
      <c r="K59" s="51"/>
      <c r="L59" s="51"/>
      <c r="M59" s="51"/>
    </row>
    <row r="60" spans="1:13" x14ac:dyDescent="0.25">
      <c r="B60"/>
      <c r="C60"/>
    </row>
    <row r="61" spans="1:13" x14ac:dyDescent="0.25">
      <c r="B61"/>
      <c r="C61"/>
    </row>
    <row r="62" spans="1:13" x14ac:dyDescent="0.25">
      <c r="B62"/>
      <c r="C62"/>
    </row>
    <row r="63" spans="1:13" x14ac:dyDescent="0.25">
      <c r="B63"/>
      <c r="C63"/>
    </row>
    <row r="64" spans="1:13" x14ac:dyDescent="0.25">
      <c r="B64"/>
      <c r="C64"/>
    </row>
    <row r="65" spans="2:3" x14ac:dyDescent="0.25">
      <c r="B65"/>
      <c r="C65"/>
    </row>
    <row r="66" spans="2:3" x14ac:dyDescent="0.25">
      <c r="B66"/>
      <c r="C66"/>
    </row>
    <row r="67" spans="2:3" x14ac:dyDescent="0.25">
      <c r="B67"/>
      <c r="C67"/>
    </row>
    <row r="68" spans="2:3" x14ac:dyDescent="0.25">
      <c r="B68"/>
      <c r="C68"/>
    </row>
    <row r="69" spans="2:3" x14ac:dyDescent="0.25">
      <c r="B69"/>
      <c r="C69"/>
    </row>
    <row r="70" spans="2:3" x14ac:dyDescent="0.25">
      <c r="B70"/>
      <c r="C70"/>
    </row>
    <row r="71" spans="2:3" x14ac:dyDescent="0.25">
      <c r="B71"/>
      <c r="C71"/>
    </row>
    <row r="72" spans="2:3" x14ac:dyDescent="0.25">
      <c r="B72"/>
      <c r="C72"/>
    </row>
    <row r="73" spans="2:3" x14ac:dyDescent="0.25">
      <c r="B73"/>
      <c r="C73"/>
    </row>
    <row r="74" spans="2:3" x14ac:dyDescent="0.25">
      <c r="B74"/>
      <c r="C74"/>
    </row>
    <row r="75" spans="2:3" x14ac:dyDescent="0.25">
      <c r="B75"/>
      <c r="C75"/>
    </row>
    <row r="76" spans="2:3" x14ac:dyDescent="0.25">
      <c r="B76"/>
      <c r="C76"/>
    </row>
    <row r="77" spans="2:3" x14ac:dyDescent="0.25">
      <c r="B77"/>
      <c r="C77"/>
    </row>
    <row r="78" spans="2:3" x14ac:dyDescent="0.25">
      <c r="B78"/>
      <c r="C78"/>
    </row>
    <row r="79" spans="2:3" x14ac:dyDescent="0.25">
      <c r="B79"/>
      <c r="C79"/>
    </row>
    <row r="80" spans="2:3" x14ac:dyDescent="0.25">
      <c r="B80"/>
      <c r="C80"/>
    </row>
  </sheetData>
  <mergeCells count="2">
    <mergeCell ref="C2:F2"/>
    <mergeCell ref="C26:F26"/>
  </mergeCells>
  <printOptions horizontalCentered="1"/>
  <pageMargins left="0.23622047244094491" right="0.23622047244094491" top="0.19685039370078741" bottom="0.19685039370078741" header="0.19685039370078741" footer="0.19685039370078741"/>
  <pageSetup paperSize="9" scale="83" fitToHeight="0" orientation="landscape" r:id="rId3"/>
  <headerFooter differentFirst="1">
    <oddFooter>&amp;C&amp;10Page &amp;P/&amp;N</oddFooter>
  </headerFooter>
  <rowBreaks count="1" manualBreakCount="1">
    <brk id="24" max="6" man="1"/>
  </rowBreaks>
  <drawing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6">
    <pageSetUpPr fitToPage="1"/>
  </sheetPr>
  <dimension ref="A1:AE15"/>
  <sheetViews>
    <sheetView showGridLines="0" view="pageBreakPreview" zoomScale="85" zoomScaleNormal="85" zoomScaleSheetLayoutView="85" workbookViewId="0">
      <selection activeCell="M3" sqref="M3"/>
    </sheetView>
  </sheetViews>
  <sheetFormatPr baseColWidth="10" defaultColWidth="11.42578125" defaultRowHeight="15" x14ac:dyDescent="0.25"/>
  <cols>
    <col min="1" max="1" width="36.5703125" customWidth="1"/>
    <col min="2" max="9" width="13.28515625" customWidth="1"/>
  </cols>
  <sheetData>
    <row r="1" spans="1:31" s="18" customFormat="1" ht="34.5" customHeight="1" x14ac:dyDescent="0.25">
      <c r="A1" s="82"/>
      <c r="B1" s="82"/>
      <c r="C1" s="115" t="s">
        <v>311</v>
      </c>
      <c r="D1" s="82"/>
      <c r="E1" s="82"/>
      <c r="F1" s="82"/>
      <c r="G1" s="82"/>
      <c r="H1" s="82"/>
      <c r="I1" s="82"/>
    </row>
    <row r="2" spans="1:31" s="18" customFormat="1" ht="16.5" x14ac:dyDescent="0.25">
      <c r="A2" s="154" t="s">
        <v>972</v>
      </c>
    </row>
    <row r="3" spans="1:31" s="18" customFormat="1" ht="72" customHeight="1" x14ac:dyDescent="0.25"/>
    <row r="4" spans="1:31" x14ac:dyDescent="0.25">
      <c r="A4" s="18"/>
      <c r="B4" s="18"/>
      <c r="C4" s="18"/>
      <c r="D4" s="18"/>
      <c r="E4" s="18"/>
      <c r="F4" s="18"/>
      <c r="G4" s="18"/>
      <c r="H4" s="18"/>
      <c r="I4" s="18"/>
    </row>
    <row r="5" spans="1:31" x14ac:dyDescent="0.25">
      <c r="A5" s="116"/>
      <c r="B5" s="117" t="s">
        <v>1052</v>
      </c>
      <c r="C5" s="117" t="s">
        <v>1053</v>
      </c>
      <c r="D5" s="117" t="s">
        <v>1056</v>
      </c>
      <c r="E5" s="117" t="s">
        <v>1057</v>
      </c>
      <c r="F5" s="117" t="s">
        <v>1054</v>
      </c>
      <c r="G5" s="117" t="s">
        <v>1058</v>
      </c>
      <c r="H5" s="117" t="s">
        <v>1059</v>
      </c>
      <c r="I5" s="118" t="s">
        <v>308</v>
      </c>
    </row>
    <row r="6" spans="1:31" x14ac:dyDescent="0.25">
      <c r="A6" s="119" t="s">
        <v>310</v>
      </c>
      <c r="B6" s="120">
        <v>433</v>
      </c>
      <c r="C6" s="121">
        <v>433</v>
      </c>
      <c r="D6" s="121">
        <v>1006</v>
      </c>
      <c r="E6" s="122">
        <v>1033</v>
      </c>
      <c r="F6" s="123">
        <v>962</v>
      </c>
      <c r="G6" s="123">
        <v>1008</v>
      </c>
      <c r="H6" s="123">
        <v>1038</v>
      </c>
      <c r="I6" s="134">
        <f>SUM(B6:H6)</f>
        <v>5913</v>
      </c>
      <c r="U6" s="50"/>
      <c r="V6" s="50"/>
      <c r="W6" s="50"/>
      <c r="X6" s="50"/>
      <c r="Y6" s="50"/>
      <c r="Z6" s="50"/>
      <c r="AA6" s="50"/>
      <c r="AB6" s="50"/>
      <c r="AC6" s="50"/>
      <c r="AD6" s="50"/>
      <c r="AE6" s="50"/>
    </row>
    <row r="7" spans="1:31" x14ac:dyDescent="0.25">
      <c r="A7" s="119" t="s">
        <v>309</v>
      </c>
      <c r="B7" s="124">
        <v>27440</v>
      </c>
      <c r="C7" s="125">
        <v>27729</v>
      </c>
      <c r="D7" s="125">
        <v>30225</v>
      </c>
      <c r="E7" s="126">
        <v>31229</v>
      </c>
      <c r="F7" s="127">
        <v>27668</v>
      </c>
      <c r="G7" s="127">
        <v>30468</v>
      </c>
      <c r="H7" s="127">
        <v>31291</v>
      </c>
      <c r="I7" s="135"/>
      <c r="U7" s="50"/>
      <c r="V7" s="50"/>
      <c r="W7" s="50"/>
      <c r="X7" s="50"/>
      <c r="Y7" s="50"/>
      <c r="Z7" s="50"/>
      <c r="AA7" s="50"/>
      <c r="AB7" s="50"/>
      <c r="AC7" s="50"/>
      <c r="AD7" s="50"/>
      <c r="AE7" s="50"/>
    </row>
    <row r="8" spans="1:31" x14ac:dyDescent="0.25">
      <c r="A8" s="119" t="s">
        <v>312</v>
      </c>
      <c r="B8" s="124">
        <v>42050</v>
      </c>
      <c r="C8" s="125">
        <v>42339</v>
      </c>
      <c r="D8" s="125">
        <v>44835</v>
      </c>
      <c r="E8" s="126">
        <v>45839</v>
      </c>
      <c r="F8" s="127">
        <v>42278</v>
      </c>
      <c r="G8" s="127">
        <v>44958</v>
      </c>
      <c r="H8" s="127">
        <v>45901</v>
      </c>
      <c r="I8" s="135"/>
      <c r="U8" s="50"/>
      <c r="V8" s="50"/>
      <c r="W8" s="50"/>
      <c r="X8" s="50"/>
      <c r="Y8" s="50"/>
      <c r="Z8" s="50"/>
      <c r="AA8" s="50"/>
      <c r="AB8" s="50"/>
      <c r="AC8" s="50"/>
      <c r="AD8" s="50"/>
      <c r="AE8" s="50"/>
    </row>
    <row r="9" spans="1:31" x14ac:dyDescent="0.25">
      <c r="A9" s="119" t="s">
        <v>1055</v>
      </c>
      <c r="B9" s="124">
        <v>45703</v>
      </c>
      <c r="C9" s="125">
        <v>45992</v>
      </c>
      <c r="D9" s="151" t="s">
        <v>818</v>
      </c>
      <c r="E9" s="152" t="s">
        <v>818</v>
      </c>
      <c r="F9" s="127">
        <v>45931</v>
      </c>
      <c r="G9" s="153" t="s">
        <v>818</v>
      </c>
      <c r="H9" s="153" t="s">
        <v>818</v>
      </c>
      <c r="I9" s="135"/>
      <c r="U9" s="50"/>
      <c r="V9" s="50"/>
      <c r="W9" s="50"/>
      <c r="X9" s="50"/>
      <c r="Y9" s="50"/>
      <c r="Z9" s="50"/>
      <c r="AA9" s="50"/>
      <c r="AB9" s="50"/>
      <c r="AC9" s="50"/>
      <c r="AD9" s="50"/>
      <c r="AE9" s="50"/>
    </row>
    <row r="10" spans="1:31" x14ac:dyDescent="0.25">
      <c r="A10" s="119" t="s">
        <v>1078</v>
      </c>
      <c r="B10" s="128">
        <v>1</v>
      </c>
      <c r="C10" s="129">
        <v>1</v>
      </c>
      <c r="D10" s="130">
        <v>0.89810000000000001</v>
      </c>
      <c r="E10" s="131">
        <v>0.89810000000000001</v>
      </c>
      <c r="F10" s="132">
        <v>0.5</v>
      </c>
      <c r="G10" s="133">
        <v>0.89810000000000001</v>
      </c>
      <c r="H10" s="133">
        <v>0.89810000000000001</v>
      </c>
      <c r="I10" s="135"/>
    </row>
    <row r="11" spans="1:31" x14ac:dyDescent="0.25">
      <c r="A11" s="18"/>
      <c r="B11" s="18"/>
      <c r="C11" s="18"/>
      <c r="D11" s="18"/>
      <c r="E11" s="18"/>
      <c r="F11" s="18"/>
      <c r="G11" s="18"/>
      <c r="H11" s="18"/>
      <c r="I11" s="18"/>
    </row>
    <row r="12" spans="1:31" s="18" customFormat="1" ht="75" customHeight="1" x14ac:dyDescent="0.25">
      <c r="A12" s="230" t="s">
        <v>1068</v>
      </c>
      <c r="B12" s="230"/>
      <c r="C12" s="230"/>
      <c r="D12" s="230"/>
      <c r="E12" s="230"/>
      <c r="F12" s="230"/>
      <c r="G12" s="230"/>
      <c r="H12" s="230"/>
    </row>
    <row r="13" spans="1:31" x14ac:dyDescent="0.25">
      <c r="A13" s="178"/>
      <c r="B13" s="18"/>
      <c r="C13" s="18"/>
      <c r="D13" s="18"/>
      <c r="E13" s="18"/>
      <c r="F13" s="18"/>
      <c r="G13" s="18"/>
      <c r="H13" s="18"/>
      <c r="I13" s="18"/>
    </row>
    <row r="15" spans="1:31" ht="69" customHeight="1" x14ac:dyDescent="0.25">
      <c r="A15" s="230"/>
      <c r="B15" s="230"/>
      <c r="C15" s="230"/>
      <c r="D15" s="230"/>
      <c r="E15" s="230"/>
      <c r="F15" s="230"/>
      <c r="G15" s="230"/>
      <c r="H15" s="230"/>
    </row>
  </sheetData>
  <mergeCells count="2">
    <mergeCell ref="A12:H12"/>
    <mergeCell ref="A15:H15"/>
  </mergeCells>
  <printOptions horizontalCentered="1"/>
  <pageMargins left="0.23622047244094491" right="0.23622047244094491" top="0.19685039370078741" bottom="0.19685039370078741" header="0.19685039370078741" footer="0.19685039370078741"/>
  <pageSetup paperSize="11" scale="69" fitToHeight="0" orientation="landscape" r:id="rId1"/>
  <headerFooter differentFirst="1">
    <oddFooter>&amp;C&amp;10Page &amp;P/&amp;N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89"/>
  <sheetViews>
    <sheetView showGridLines="0" zoomScaleNormal="100" zoomScaleSheetLayoutView="85" workbookViewId="0">
      <selection activeCell="D73" sqref="D73"/>
    </sheetView>
  </sheetViews>
  <sheetFormatPr baseColWidth="10" defaultColWidth="11.42578125" defaultRowHeight="14.25" x14ac:dyDescent="0.2"/>
  <cols>
    <col min="1" max="1" width="41.28515625" style="1" customWidth="1"/>
    <col min="2" max="2" width="21.42578125" style="1" customWidth="1"/>
    <col min="3" max="3" width="13.42578125" style="7" customWidth="1"/>
    <col min="4" max="4" width="17.140625" style="7" customWidth="1"/>
    <col min="5" max="5" width="62.85546875" style="1" customWidth="1"/>
    <col min="6" max="6" width="2.7109375" style="1" customWidth="1"/>
    <col min="7" max="16384" width="11.42578125" style="1"/>
  </cols>
  <sheetData>
    <row r="1" spans="1:5" ht="46.5" customHeight="1" x14ac:dyDescent="0.2">
      <c r="A1" s="231" t="s">
        <v>976</v>
      </c>
      <c r="B1" s="231"/>
      <c r="C1" s="231"/>
      <c r="D1" s="231"/>
      <c r="E1" s="231"/>
    </row>
    <row r="2" spans="1:5" s="17" customFormat="1" ht="15" customHeight="1" x14ac:dyDescent="0.2">
      <c r="A2" s="108" t="s">
        <v>973</v>
      </c>
    </row>
    <row r="3" spans="1:5" s="23" customFormat="1" ht="24" customHeight="1" x14ac:dyDescent="0.2">
      <c r="A3" s="2" t="s">
        <v>279</v>
      </c>
      <c r="B3" s="2" t="s">
        <v>0</v>
      </c>
      <c r="C3" s="3" t="s">
        <v>202</v>
      </c>
      <c r="D3" s="3" t="s">
        <v>2</v>
      </c>
      <c r="E3" s="2" t="s">
        <v>203</v>
      </c>
    </row>
    <row r="4" spans="1:5" s="27" customFormat="1" ht="15.75" x14ac:dyDescent="0.2">
      <c r="A4" s="163" t="s">
        <v>84</v>
      </c>
      <c r="B4" s="161"/>
      <c r="C4" s="162"/>
      <c r="D4" s="162"/>
      <c r="E4" s="161"/>
    </row>
    <row r="5" spans="1:5" s="27" customFormat="1" x14ac:dyDescent="0.2">
      <c r="A5" s="58" t="s">
        <v>254</v>
      </c>
      <c r="B5" s="46" t="s">
        <v>85</v>
      </c>
      <c r="C5" s="113">
        <v>0.4</v>
      </c>
      <c r="D5" s="113" t="s">
        <v>7</v>
      </c>
      <c r="E5" s="46" t="s">
        <v>569</v>
      </c>
    </row>
    <row r="6" spans="1:5" s="27" customFormat="1" x14ac:dyDescent="0.2">
      <c r="A6" s="24" t="s">
        <v>255</v>
      </c>
      <c r="B6" s="28" t="s">
        <v>256</v>
      </c>
      <c r="C6" s="25">
        <v>1</v>
      </c>
      <c r="D6" s="25" t="s">
        <v>222</v>
      </c>
      <c r="E6" s="28" t="s">
        <v>986</v>
      </c>
    </row>
    <row r="7" spans="1:5" s="27" customFormat="1" x14ac:dyDescent="0.2">
      <c r="A7" s="58" t="s">
        <v>257</v>
      </c>
      <c r="B7" s="46" t="s">
        <v>256</v>
      </c>
      <c r="C7" s="113">
        <v>1</v>
      </c>
      <c r="D7" s="113" t="s">
        <v>222</v>
      </c>
      <c r="E7" s="46" t="s">
        <v>570</v>
      </c>
    </row>
    <row r="8" spans="1:5" s="27" customFormat="1" x14ac:dyDescent="0.2">
      <c r="A8" s="58" t="s">
        <v>265</v>
      </c>
      <c r="B8" s="46" t="s">
        <v>90</v>
      </c>
      <c r="C8" s="113">
        <v>0.35</v>
      </c>
      <c r="D8" s="113" t="s">
        <v>7</v>
      </c>
      <c r="E8" s="46" t="s">
        <v>571</v>
      </c>
    </row>
    <row r="9" spans="1:5" s="27" customFormat="1" ht="6.75" customHeight="1" x14ac:dyDescent="0.2">
      <c r="A9" s="6"/>
      <c r="B9" s="4"/>
      <c r="C9" s="5"/>
      <c r="D9" s="5"/>
      <c r="E9" s="6"/>
    </row>
    <row r="10" spans="1:5" s="26" customFormat="1" ht="15.75" x14ac:dyDescent="0.2">
      <c r="A10" s="163" t="s">
        <v>1072</v>
      </c>
      <c r="B10" s="161"/>
      <c r="C10" s="162"/>
      <c r="D10" s="162"/>
      <c r="E10" s="161"/>
    </row>
    <row r="11" spans="1:5" s="27" customFormat="1" x14ac:dyDescent="0.2">
      <c r="A11" s="58" t="s">
        <v>246</v>
      </c>
      <c r="B11" s="46" t="s">
        <v>247</v>
      </c>
      <c r="C11" s="113">
        <v>0.64200000000000002</v>
      </c>
      <c r="D11" s="113" t="s">
        <v>222</v>
      </c>
      <c r="E11" s="46" t="s">
        <v>987</v>
      </c>
    </row>
    <row r="12" spans="1:5" s="27" customFormat="1" x14ac:dyDescent="0.2">
      <c r="A12" s="24" t="s">
        <v>248</v>
      </c>
      <c r="B12" s="28" t="s">
        <v>249</v>
      </c>
      <c r="C12" s="25">
        <v>0.52759999999999996</v>
      </c>
      <c r="D12" s="25" t="s">
        <v>222</v>
      </c>
      <c r="E12" s="28" t="s">
        <v>568</v>
      </c>
    </row>
    <row r="13" spans="1:5" s="27" customFormat="1" x14ac:dyDescent="0.2">
      <c r="A13" s="58" t="s">
        <v>988</v>
      </c>
      <c r="B13" s="46" t="s">
        <v>72</v>
      </c>
      <c r="C13" s="113">
        <v>1</v>
      </c>
      <c r="D13" s="113" t="s">
        <v>222</v>
      </c>
      <c r="E13" s="46" t="s">
        <v>250</v>
      </c>
    </row>
    <row r="14" spans="1:5" s="27" customFormat="1" x14ac:dyDescent="0.2">
      <c r="A14" s="24" t="s">
        <v>989</v>
      </c>
      <c r="B14" s="28" t="s">
        <v>72</v>
      </c>
      <c r="C14" s="25">
        <v>0.52800000000000002</v>
      </c>
      <c r="D14" s="25" t="s">
        <v>222</v>
      </c>
      <c r="E14" s="28" t="s">
        <v>675</v>
      </c>
    </row>
    <row r="15" spans="1:5" s="27" customFormat="1" x14ac:dyDescent="0.2">
      <c r="A15" s="58" t="s">
        <v>251</v>
      </c>
      <c r="B15" s="46" t="s">
        <v>72</v>
      </c>
      <c r="C15" s="113">
        <v>0.63</v>
      </c>
      <c r="D15" s="113" t="s">
        <v>222</v>
      </c>
      <c r="E15" s="46" t="s">
        <v>592</v>
      </c>
    </row>
    <row r="16" spans="1:5" s="27" customFormat="1" x14ac:dyDescent="0.2">
      <c r="A16" s="24" t="s">
        <v>258</v>
      </c>
      <c r="B16" s="28" t="s">
        <v>87</v>
      </c>
      <c r="C16" s="25">
        <v>1</v>
      </c>
      <c r="D16" s="25" t="s">
        <v>222</v>
      </c>
      <c r="E16" s="28" t="s">
        <v>990</v>
      </c>
    </row>
    <row r="17" spans="1:6" s="27" customFormat="1" x14ac:dyDescent="0.2">
      <c r="A17" s="58" t="s">
        <v>719</v>
      </c>
      <c r="B17" s="46" t="s">
        <v>87</v>
      </c>
      <c r="C17" s="113">
        <v>0.5</v>
      </c>
      <c r="D17" s="113" t="s">
        <v>7</v>
      </c>
      <c r="E17" s="46" t="s">
        <v>677</v>
      </c>
    </row>
    <row r="18" spans="1:6" s="27" customFormat="1" x14ac:dyDescent="0.2">
      <c r="A18" s="24" t="s">
        <v>259</v>
      </c>
      <c r="B18" s="28" t="s">
        <v>87</v>
      </c>
      <c r="C18" s="25">
        <v>1</v>
      </c>
      <c r="D18" s="25" t="s">
        <v>222</v>
      </c>
      <c r="E18" s="28" t="s">
        <v>676</v>
      </c>
    </row>
    <row r="19" spans="1:6" s="26" customFormat="1" x14ac:dyDescent="0.2">
      <c r="A19" s="58" t="s">
        <v>260</v>
      </c>
      <c r="B19" s="46" t="s">
        <v>87</v>
      </c>
      <c r="C19" s="113">
        <v>0.67500000000000004</v>
      </c>
      <c r="D19" s="113" t="s">
        <v>222</v>
      </c>
      <c r="E19" s="46" t="s">
        <v>991</v>
      </c>
    </row>
    <row r="20" spans="1:6" s="27" customFormat="1" x14ac:dyDescent="0.2">
      <c r="A20" s="24" t="s">
        <v>992</v>
      </c>
      <c r="B20" s="28" t="s">
        <v>87</v>
      </c>
      <c r="C20" s="25">
        <v>1</v>
      </c>
      <c r="D20" s="25" t="s">
        <v>222</v>
      </c>
      <c r="E20" s="28" t="s">
        <v>993</v>
      </c>
    </row>
    <row r="21" spans="1:6" s="27" customFormat="1" x14ac:dyDescent="0.2">
      <c r="A21" s="58" t="s">
        <v>261</v>
      </c>
      <c r="B21" s="46" t="s">
        <v>87</v>
      </c>
      <c r="C21" s="113">
        <v>1</v>
      </c>
      <c r="D21" s="113" t="s">
        <v>222</v>
      </c>
      <c r="E21" s="46" t="s">
        <v>994</v>
      </c>
    </row>
    <row r="22" spans="1:6" s="27" customFormat="1" x14ac:dyDescent="0.2">
      <c r="A22" s="24" t="s">
        <v>262</v>
      </c>
      <c r="B22" s="28" t="s">
        <v>87</v>
      </c>
      <c r="C22" s="25">
        <v>1</v>
      </c>
      <c r="D22" s="25" t="s">
        <v>222</v>
      </c>
      <c r="E22" s="28" t="s">
        <v>995</v>
      </c>
    </row>
    <row r="23" spans="1:6" s="27" customFormat="1" x14ac:dyDescent="0.2">
      <c r="A23" s="58" t="s">
        <v>263</v>
      </c>
      <c r="B23" s="46" t="s">
        <v>87</v>
      </c>
      <c r="C23" s="113">
        <v>1</v>
      </c>
      <c r="D23" s="113" t="s">
        <v>222</v>
      </c>
      <c r="E23" s="46" t="s">
        <v>996</v>
      </c>
    </row>
    <row r="24" spans="1:6" s="27" customFormat="1" x14ac:dyDescent="0.2">
      <c r="A24" s="24" t="s">
        <v>264</v>
      </c>
      <c r="B24" s="28" t="s">
        <v>87</v>
      </c>
      <c r="C24" s="25">
        <v>1</v>
      </c>
      <c r="D24" s="25" t="s">
        <v>222</v>
      </c>
      <c r="E24" s="28" t="s">
        <v>997</v>
      </c>
    </row>
    <row r="25" spans="1:6" s="27" customFormat="1" ht="14.25" customHeight="1" x14ac:dyDescent="0.2">
      <c r="A25" s="58" t="s">
        <v>252</v>
      </c>
      <c r="B25" s="46" t="s">
        <v>79</v>
      </c>
      <c r="C25" s="113">
        <v>8.1000000000000003E-2</v>
      </c>
      <c r="D25" s="113" t="s">
        <v>253</v>
      </c>
      <c r="E25" s="46" t="s">
        <v>998</v>
      </c>
    </row>
    <row r="26" spans="1:6" s="27" customFormat="1" x14ac:dyDescent="0.2">
      <c r="A26" s="24" t="s">
        <v>999</v>
      </c>
      <c r="B26" s="28" t="s">
        <v>79</v>
      </c>
      <c r="C26" s="25">
        <v>0.61729999999999996</v>
      </c>
      <c r="D26" s="25" t="s">
        <v>222</v>
      </c>
      <c r="E26" s="28" t="s">
        <v>593</v>
      </c>
    </row>
    <row r="27" spans="1:6" s="27" customFormat="1" ht="6" customHeight="1" x14ac:dyDescent="0.2">
      <c r="A27" s="6"/>
      <c r="B27" s="4"/>
      <c r="C27" s="5"/>
      <c r="D27" s="5"/>
      <c r="E27" s="6"/>
    </row>
    <row r="28" spans="1:6" s="6" customFormat="1" ht="15.75" customHeight="1" x14ac:dyDescent="0.25">
      <c r="A28" s="163" t="s">
        <v>1073</v>
      </c>
      <c r="B28" s="161"/>
      <c r="C28" s="162"/>
      <c r="D28" s="162"/>
      <c r="E28" s="161"/>
      <c r="F28" s="22"/>
    </row>
    <row r="29" spans="1:6" s="23" customFormat="1" x14ac:dyDescent="0.2">
      <c r="A29" s="58" t="s">
        <v>210</v>
      </c>
      <c r="B29" s="46" t="s">
        <v>200</v>
      </c>
      <c r="C29" s="113">
        <v>0.05</v>
      </c>
      <c r="D29" s="113" t="s">
        <v>253</v>
      </c>
      <c r="E29" s="46" t="s">
        <v>211</v>
      </c>
    </row>
    <row r="30" spans="1:6" s="23" customFormat="1" x14ac:dyDescent="0.2">
      <c r="A30" s="24" t="s">
        <v>204</v>
      </c>
      <c r="B30" s="28" t="s">
        <v>205</v>
      </c>
      <c r="C30" s="25">
        <v>0.1</v>
      </c>
      <c r="D30" s="25" t="s">
        <v>253</v>
      </c>
      <c r="E30" s="28" t="s">
        <v>206</v>
      </c>
    </row>
    <row r="31" spans="1:6" s="23" customFormat="1" x14ac:dyDescent="0.2">
      <c r="A31" s="58" t="s">
        <v>207</v>
      </c>
      <c r="B31" s="46" t="s">
        <v>205</v>
      </c>
      <c r="C31" s="113">
        <v>0.1</v>
      </c>
      <c r="D31" s="113" t="s">
        <v>253</v>
      </c>
      <c r="E31" s="46" t="s">
        <v>206</v>
      </c>
    </row>
    <row r="32" spans="1:6" s="6" customFormat="1" ht="15" customHeight="1" x14ac:dyDescent="0.25">
      <c r="A32" s="24" t="s">
        <v>277</v>
      </c>
      <c r="B32" s="28" t="s">
        <v>150</v>
      </c>
      <c r="C32" s="25">
        <v>0.4</v>
      </c>
      <c r="D32" s="25" t="s">
        <v>7</v>
      </c>
      <c r="E32" s="28" t="s">
        <v>1000</v>
      </c>
      <c r="F32" s="22"/>
    </row>
    <row r="33" spans="1:6" s="6" customFormat="1" ht="15" customHeight="1" x14ac:dyDescent="0.25">
      <c r="A33" s="58" t="s">
        <v>278</v>
      </c>
      <c r="B33" s="46" t="s">
        <v>150</v>
      </c>
      <c r="C33" s="113">
        <v>0.32</v>
      </c>
      <c r="D33" s="113" t="s">
        <v>7</v>
      </c>
      <c r="E33" s="46" t="s">
        <v>1001</v>
      </c>
      <c r="F33" s="22"/>
    </row>
    <row r="34" spans="1:6" s="27" customFormat="1" x14ac:dyDescent="0.2">
      <c r="A34" s="24" t="s">
        <v>267</v>
      </c>
      <c r="B34" s="28" t="s">
        <v>139</v>
      </c>
      <c r="C34" s="25">
        <v>0.9</v>
      </c>
      <c r="D34" s="25" t="s">
        <v>222</v>
      </c>
      <c r="E34" s="28" t="s">
        <v>1002</v>
      </c>
    </row>
    <row r="35" spans="1:6" s="27" customFormat="1" ht="6" customHeight="1" x14ac:dyDescent="0.2">
      <c r="A35" s="58"/>
      <c r="B35" s="46"/>
      <c r="C35" s="113"/>
      <c r="D35" s="113"/>
      <c r="E35" s="46"/>
    </row>
    <row r="36" spans="1:6" s="27" customFormat="1" ht="15.75" customHeight="1" x14ac:dyDescent="0.2">
      <c r="A36" s="163" t="s">
        <v>3</v>
      </c>
      <c r="B36" s="161"/>
      <c r="C36" s="162"/>
      <c r="D36" s="162"/>
      <c r="E36" s="161"/>
    </row>
    <row r="37" spans="1:6" s="23" customFormat="1" x14ac:dyDescent="0.2">
      <c r="A37" s="4" t="s">
        <v>229</v>
      </c>
      <c r="B37" s="6" t="s">
        <v>3</v>
      </c>
      <c r="C37" s="5">
        <v>1</v>
      </c>
      <c r="D37" s="5" t="s">
        <v>222</v>
      </c>
      <c r="E37" s="6" t="s">
        <v>704</v>
      </c>
    </row>
    <row r="38" spans="1:6" s="23" customFormat="1" x14ac:dyDescent="0.2">
      <c r="A38" s="24" t="s">
        <v>230</v>
      </c>
      <c r="B38" s="28" t="s">
        <v>3</v>
      </c>
      <c r="C38" s="25">
        <v>1</v>
      </c>
      <c r="D38" s="25" t="s">
        <v>222</v>
      </c>
      <c r="E38" s="49" t="s">
        <v>705</v>
      </c>
    </row>
    <row r="39" spans="1:6" s="23" customFormat="1" x14ac:dyDescent="0.2">
      <c r="A39" s="4" t="s">
        <v>231</v>
      </c>
      <c r="B39" s="6" t="s">
        <v>3</v>
      </c>
      <c r="C39" s="5">
        <v>1</v>
      </c>
      <c r="D39" s="5" t="s">
        <v>222</v>
      </c>
      <c r="E39" s="6" t="s">
        <v>706</v>
      </c>
    </row>
    <row r="40" spans="1:6" s="23" customFormat="1" x14ac:dyDescent="0.2">
      <c r="A40" s="24" t="s">
        <v>232</v>
      </c>
      <c r="B40" s="28" t="s">
        <v>3</v>
      </c>
      <c r="C40" s="25">
        <v>1</v>
      </c>
      <c r="D40" s="25" t="s">
        <v>222</v>
      </c>
      <c r="E40" s="49" t="s">
        <v>707</v>
      </c>
    </row>
    <row r="41" spans="1:6" s="23" customFormat="1" x14ac:dyDescent="0.2">
      <c r="A41" s="4" t="s">
        <v>233</v>
      </c>
      <c r="B41" s="6" t="s">
        <v>3</v>
      </c>
      <c r="C41" s="5">
        <v>1</v>
      </c>
      <c r="D41" s="5" t="s">
        <v>222</v>
      </c>
      <c r="E41" s="6" t="s">
        <v>1003</v>
      </c>
    </row>
    <row r="42" spans="1:6" s="23" customFormat="1" x14ac:dyDescent="0.2">
      <c r="A42" s="24" t="s">
        <v>226</v>
      </c>
      <c r="B42" s="28" t="s">
        <v>3</v>
      </c>
      <c r="C42" s="25">
        <v>0.72460000000000002</v>
      </c>
      <c r="D42" s="25" t="s">
        <v>222</v>
      </c>
      <c r="E42" s="49" t="s">
        <v>701</v>
      </c>
    </row>
    <row r="43" spans="1:6" s="23" customFormat="1" x14ac:dyDescent="0.2">
      <c r="A43" s="4" t="s">
        <v>227</v>
      </c>
      <c r="B43" s="6" t="s">
        <v>3</v>
      </c>
      <c r="C43" s="5">
        <v>1</v>
      </c>
      <c r="D43" s="5" t="s">
        <v>222</v>
      </c>
      <c r="E43" s="6" t="s">
        <v>702</v>
      </c>
    </row>
    <row r="44" spans="1:6" s="23" customFormat="1" x14ac:dyDescent="0.2">
      <c r="A44" s="24" t="s">
        <v>219</v>
      </c>
      <c r="B44" s="28" t="s">
        <v>3</v>
      </c>
      <c r="C44" s="25">
        <v>0.8</v>
      </c>
      <c r="D44" s="25" t="s">
        <v>253</v>
      </c>
      <c r="E44" s="28" t="s">
        <v>220</v>
      </c>
    </row>
    <row r="45" spans="1:6" s="23" customFormat="1" x14ac:dyDescent="0.2">
      <c r="A45" s="4" t="s">
        <v>234</v>
      </c>
      <c r="B45" s="6" t="s">
        <v>3</v>
      </c>
      <c r="C45" s="5">
        <v>1</v>
      </c>
      <c r="D45" s="5" t="s">
        <v>222</v>
      </c>
      <c r="E45" s="6" t="s">
        <v>1004</v>
      </c>
    </row>
    <row r="46" spans="1:6" s="23" customFormat="1" x14ac:dyDescent="0.2">
      <c r="A46" s="24" t="s">
        <v>235</v>
      </c>
      <c r="B46" s="28" t="s">
        <v>3</v>
      </c>
      <c r="C46" s="25">
        <v>1</v>
      </c>
      <c r="D46" s="25" t="s">
        <v>222</v>
      </c>
      <c r="E46" s="28" t="s">
        <v>708</v>
      </c>
    </row>
    <row r="47" spans="1:6" s="23" customFormat="1" x14ac:dyDescent="0.2">
      <c r="A47" s="4" t="s">
        <v>221</v>
      </c>
      <c r="B47" s="4" t="s">
        <v>3</v>
      </c>
      <c r="C47" s="5">
        <v>1</v>
      </c>
      <c r="D47" s="5" t="s">
        <v>222</v>
      </c>
      <c r="E47" s="4" t="s">
        <v>982</v>
      </c>
    </row>
    <row r="48" spans="1:6" s="23" customFormat="1" ht="25.5" x14ac:dyDescent="0.2">
      <c r="A48" s="24" t="s">
        <v>223</v>
      </c>
      <c r="B48" s="28" t="s">
        <v>3</v>
      </c>
      <c r="C48" s="25">
        <v>0.75</v>
      </c>
      <c r="D48" s="25" t="s">
        <v>222</v>
      </c>
      <c r="E48" s="28" t="s">
        <v>725</v>
      </c>
    </row>
    <row r="49" spans="1:5" s="23" customFormat="1" x14ac:dyDescent="0.2">
      <c r="A49" s="4" t="s">
        <v>217</v>
      </c>
      <c r="B49" s="6" t="s">
        <v>3</v>
      </c>
      <c r="C49" s="5">
        <v>0.40400000000000003</v>
      </c>
      <c r="D49" s="5" t="s">
        <v>222</v>
      </c>
      <c r="E49" s="6" t="s">
        <v>218</v>
      </c>
    </row>
    <row r="50" spans="1:5" s="23" customFormat="1" x14ac:dyDescent="0.2">
      <c r="A50" s="24" t="s">
        <v>236</v>
      </c>
      <c r="B50" s="28" t="s">
        <v>3</v>
      </c>
      <c r="C50" s="25">
        <v>0.5</v>
      </c>
      <c r="D50" s="25" t="s">
        <v>222</v>
      </c>
      <c r="E50" s="49" t="s">
        <v>1005</v>
      </c>
    </row>
    <row r="51" spans="1:5" s="23" customFormat="1" x14ac:dyDescent="0.2">
      <c r="A51" s="4" t="s">
        <v>228</v>
      </c>
      <c r="B51" s="4" t="s">
        <v>3</v>
      </c>
      <c r="C51" s="5">
        <v>1</v>
      </c>
      <c r="D51" s="5" t="s">
        <v>222</v>
      </c>
      <c r="E51" s="4" t="s">
        <v>703</v>
      </c>
    </row>
    <row r="52" spans="1:5" s="23" customFormat="1" x14ac:dyDescent="0.2">
      <c r="A52" s="24" t="s">
        <v>715</v>
      </c>
      <c r="B52" s="28" t="s">
        <v>3</v>
      </c>
      <c r="C52" s="25">
        <v>1</v>
      </c>
      <c r="D52" s="25" t="s">
        <v>222</v>
      </c>
      <c r="E52" s="49" t="s">
        <v>709</v>
      </c>
    </row>
    <row r="53" spans="1:5" s="23" customFormat="1" x14ac:dyDescent="0.2">
      <c r="A53" s="4" t="s">
        <v>237</v>
      </c>
      <c r="B53" s="4" t="s">
        <v>3</v>
      </c>
      <c r="C53" s="5">
        <v>1</v>
      </c>
      <c r="D53" s="5" t="s">
        <v>222</v>
      </c>
      <c r="E53" s="4" t="s">
        <v>710</v>
      </c>
    </row>
    <row r="54" spans="1:5" s="23" customFormat="1" x14ac:dyDescent="0.2">
      <c r="A54" s="24" t="s">
        <v>716</v>
      </c>
      <c r="B54" s="28" t="s">
        <v>3</v>
      </c>
      <c r="C54" s="25">
        <v>1</v>
      </c>
      <c r="D54" s="25" t="s">
        <v>222</v>
      </c>
      <c r="E54" s="49" t="s">
        <v>711</v>
      </c>
    </row>
    <row r="55" spans="1:5" s="23" customFormat="1" ht="14.25" customHeight="1" x14ac:dyDescent="0.2">
      <c r="A55" s="4" t="s">
        <v>238</v>
      </c>
      <c r="B55" s="6" t="s">
        <v>3</v>
      </c>
      <c r="C55" s="5">
        <v>1</v>
      </c>
      <c r="D55" s="5" t="s">
        <v>222</v>
      </c>
      <c r="E55" s="6" t="s">
        <v>1006</v>
      </c>
    </row>
    <row r="56" spans="1:5" s="23" customFormat="1" x14ac:dyDescent="0.2">
      <c r="A56" s="24" t="s">
        <v>717</v>
      </c>
      <c r="B56" s="28" t="s">
        <v>3</v>
      </c>
      <c r="C56" s="25">
        <v>1</v>
      </c>
      <c r="D56" s="25" t="s">
        <v>222</v>
      </c>
      <c r="E56" s="49" t="s">
        <v>712</v>
      </c>
    </row>
    <row r="57" spans="1:5" s="27" customFormat="1" ht="6" customHeight="1" x14ac:dyDescent="0.2">
      <c r="A57" s="58"/>
      <c r="B57" s="46"/>
      <c r="C57" s="113"/>
      <c r="D57" s="113"/>
      <c r="E57" s="46"/>
    </row>
    <row r="58" spans="1:5" s="26" customFormat="1" ht="15.75" x14ac:dyDescent="0.2">
      <c r="A58" s="163" t="s">
        <v>970</v>
      </c>
      <c r="B58" s="161"/>
      <c r="C58" s="162"/>
      <c r="D58" s="162"/>
      <c r="E58" s="161"/>
    </row>
    <row r="59" spans="1:5" s="26" customFormat="1" x14ac:dyDescent="0.2">
      <c r="A59" s="58" t="s">
        <v>274</v>
      </c>
      <c r="B59" s="46" t="s">
        <v>12</v>
      </c>
      <c r="C59" s="113">
        <v>0.25</v>
      </c>
      <c r="D59" s="113" t="s">
        <v>273</v>
      </c>
      <c r="E59" s="46" t="s">
        <v>285</v>
      </c>
    </row>
    <row r="60" spans="1:5" s="27" customFormat="1" ht="6.75" customHeight="1" x14ac:dyDescent="0.2">
      <c r="A60" s="4"/>
      <c r="B60" s="6"/>
      <c r="C60" s="5"/>
      <c r="D60" s="5"/>
      <c r="E60" s="6"/>
    </row>
    <row r="61" spans="1:5" s="27" customFormat="1" ht="18" customHeight="1" x14ac:dyDescent="0.2">
      <c r="A61" s="163" t="s">
        <v>971</v>
      </c>
      <c r="B61" s="161"/>
      <c r="C61" s="162"/>
      <c r="D61" s="162"/>
      <c r="E61" s="161"/>
    </row>
    <row r="62" spans="1:5" s="27" customFormat="1" ht="18" customHeight="1" x14ac:dyDescent="0.2">
      <c r="A62" s="24" t="s">
        <v>239</v>
      </c>
      <c r="B62" s="28" t="s">
        <v>29</v>
      </c>
      <c r="C62" s="25">
        <v>1</v>
      </c>
      <c r="D62" s="25" t="s">
        <v>222</v>
      </c>
      <c r="E62" s="49" t="s">
        <v>727</v>
      </c>
    </row>
    <row r="63" spans="1:5" s="27" customFormat="1" ht="18" customHeight="1" x14ac:dyDescent="0.2">
      <c r="A63" s="58" t="s">
        <v>240</v>
      </c>
      <c r="B63" s="6" t="s">
        <v>29</v>
      </c>
      <c r="C63" s="5">
        <v>1</v>
      </c>
      <c r="D63" s="5" t="s">
        <v>222</v>
      </c>
      <c r="E63" s="6" t="s">
        <v>713</v>
      </c>
    </row>
    <row r="64" spans="1:5" s="27" customFormat="1" ht="18" customHeight="1" x14ac:dyDescent="0.2">
      <c r="A64" s="24" t="s">
        <v>241</v>
      </c>
      <c r="B64" s="28" t="s">
        <v>29</v>
      </c>
      <c r="C64" s="25">
        <v>0.19700000000000001</v>
      </c>
      <c r="D64" s="25" t="s">
        <v>7</v>
      </c>
      <c r="E64" s="49" t="s">
        <v>1007</v>
      </c>
    </row>
    <row r="65" spans="1:5" s="27" customFormat="1" x14ac:dyDescent="0.2">
      <c r="A65" s="4" t="s">
        <v>242</v>
      </c>
      <c r="B65" s="6" t="s">
        <v>29</v>
      </c>
      <c r="C65" s="5">
        <v>1</v>
      </c>
      <c r="D65" s="5" t="s">
        <v>222</v>
      </c>
      <c r="E65" s="6" t="s">
        <v>714</v>
      </c>
    </row>
    <row r="66" spans="1:5" s="23" customFormat="1" x14ac:dyDescent="0.2">
      <c r="A66" s="24" t="s">
        <v>243</v>
      </c>
      <c r="B66" s="28" t="s">
        <v>29</v>
      </c>
      <c r="C66" s="25">
        <v>1</v>
      </c>
      <c r="D66" s="25" t="s">
        <v>222</v>
      </c>
      <c r="E66" s="49" t="s">
        <v>728</v>
      </c>
    </row>
    <row r="67" spans="1:5" s="23" customFormat="1" x14ac:dyDescent="0.2">
      <c r="A67" s="4" t="s">
        <v>244</v>
      </c>
      <c r="B67" s="6" t="s">
        <v>29</v>
      </c>
      <c r="C67" s="5">
        <v>1</v>
      </c>
      <c r="D67" s="5" t="s">
        <v>222</v>
      </c>
      <c r="E67" s="6" t="s">
        <v>729</v>
      </c>
    </row>
    <row r="68" spans="1:5" s="23" customFormat="1" x14ac:dyDescent="0.2">
      <c r="A68" s="24" t="s">
        <v>245</v>
      </c>
      <c r="B68" s="28" t="s">
        <v>29</v>
      </c>
      <c r="C68" s="25">
        <v>1</v>
      </c>
      <c r="D68" s="25" t="s">
        <v>222</v>
      </c>
      <c r="E68" s="49" t="s">
        <v>730</v>
      </c>
    </row>
    <row r="69" spans="1:5" s="23" customFormat="1" ht="25.5" x14ac:dyDescent="0.2">
      <c r="A69" s="4" t="s">
        <v>224</v>
      </c>
      <c r="B69" s="6" t="s">
        <v>29</v>
      </c>
      <c r="C69" s="5">
        <v>0.49</v>
      </c>
      <c r="D69" s="5" t="s">
        <v>275</v>
      </c>
      <c r="E69" s="6" t="s">
        <v>726</v>
      </c>
    </row>
    <row r="70" spans="1:5" s="23" customFormat="1" x14ac:dyDescent="0.2">
      <c r="A70" s="24" t="s">
        <v>286</v>
      </c>
      <c r="B70" s="28" t="s">
        <v>54</v>
      </c>
      <c r="C70" s="25">
        <v>1</v>
      </c>
      <c r="D70" s="25" t="s">
        <v>222</v>
      </c>
      <c r="E70" s="28" t="s">
        <v>819</v>
      </c>
    </row>
    <row r="71" spans="1:5" s="23" customFormat="1" x14ac:dyDescent="0.2">
      <c r="A71" s="4" t="s">
        <v>208</v>
      </c>
      <c r="B71" s="6" t="s">
        <v>192</v>
      </c>
      <c r="C71" s="5">
        <v>0.12</v>
      </c>
      <c r="D71" s="5" t="s">
        <v>275</v>
      </c>
      <c r="E71" s="6" t="s">
        <v>209</v>
      </c>
    </row>
    <row r="72" spans="1:5" s="23" customFormat="1" x14ac:dyDescent="0.2">
      <c r="A72" s="24" t="s">
        <v>287</v>
      </c>
      <c r="B72" s="28" t="s">
        <v>68</v>
      </c>
      <c r="C72" s="25">
        <v>0.51</v>
      </c>
      <c r="D72" s="25" t="s">
        <v>222</v>
      </c>
      <c r="E72" s="28" t="s">
        <v>820</v>
      </c>
    </row>
    <row r="73" spans="1:5" s="23" customFormat="1" x14ac:dyDescent="0.2">
      <c r="A73" s="4" t="s">
        <v>693</v>
      </c>
      <c r="B73" s="6" t="s">
        <v>694</v>
      </c>
      <c r="C73" s="5">
        <v>0.09</v>
      </c>
      <c r="D73" s="5" t="s">
        <v>273</v>
      </c>
      <c r="E73" s="6" t="s">
        <v>695</v>
      </c>
    </row>
    <row r="74" spans="1:5" s="23" customFormat="1" x14ac:dyDescent="0.2">
      <c r="A74" s="24" t="s">
        <v>656</v>
      </c>
      <c r="B74" s="28" t="s">
        <v>111</v>
      </c>
      <c r="C74" s="25">
        <v>1</v>
      </c>
      <c r="D74" s="25" t="s">
        <v>222</v>
      </c>
      <c r="E74" s="28" t="s">
        <v>731</v>
      </c>
    </row>
    <row r="75" spans="1:5" s="23" customFormat="1" ht="7.5" customHeight="1" x14ac:dyDescent="0.2">
      <c r="A75" s="4"/>
      <c r="B75" s="6"/>
      <c r="C75" s="5"/>
      <c r="D75" s="5"/>
      <c r="E75" s="6"/>
    </row>
    <row r="76" spans="1:5" s="23" customFormat="1" ht="15.75" x14ac:dyDescent="0.2">
      <c r="A76" s="163" t="s">
        <v>198</v>
      </c>
      <c r="B76" s="161"/>
      <c r="C76" s="162"/>
      <c r="D76" s="162"/>
      <c r="E76" s="161"/>
    </row>
    <row r="77" spans="1:5" s="23" customFormat="1" x14ac:dyDescent="0.2">
      <c r="A77" s="4" t="s">
        <v>572</v>
      </c>
      <c r="B77" s="6" t="s">
        <v>213</v>
      </c>
      <c r="C77" s="5">
        <v>0.49</v>
      </c>
      <c r="D77" s="5" t="s">
        <v>7</v>
      </c>
      <c r="E77" s="6" t="s">
        <v>699</v>
      </c>
    </row>
    <row r="78" spans="1:5" s="23" customFormat="1" x14ac:dyDescent="0.2">
      <c r="A78" s="24" t="s">
        <v>215</v>
      </c>
      <c r="B78" s="28" t="s">
        <v>213</v>
      </c>
      <c r="C78" s="25">
        <v>0.5</v>
      </c>
      <c r="D78" s="25" t="s">
        <v>7</v>
      </c>
      <c r="E78" s="28" t="s">
        <v>697</v>
      </c>
    </row>
    <row r="79" spans="1:5" s="23" customFormat="1" x14ac:dyDescent="0.2">
      <c r="A79" s="4" t="s">
        <v>216</v>
      </c>
      <c r="B79" s="6" t="s">
        <v>213</v>
      </c>
      <c r="C79" s="5">
        <v>1</v>
      </c>
      <c r="D79" s="5" t="s">
        <v>222</v>
      </c>
      <c r="E79" s="6" t="s">
        <v>698</v>
      </c>
    </row>
    <row r="80" spans="1:5" s="23" customFormat="1" x14ac:dyDescent="0.2">
      <c r="A80" s="24" t="s">
        <v>212</v>
      </c>
      <c r="B80" s="28" t="s">
        <v>213</v>
      </c>
      <c r="C80" s="25">
        <v>1</v>
      </c>
      <c r="D80" s="25" t="s">
        <v>222</v>
      </c>
      <c r="E80" s="28" t="s">
        <v>696</v>
      </c>
    </row>
    <row r="81" spans="1:5" s="23" customFormat="1" x14ac:dyDescent="0.2">
      <c r="A81" s="4" t="s">
        <v>214</v>
      </c>
      <c r="B81" s="6" t="s">
        <v>213</v>
      </c>
      <c r="C81" s="5">
        <v>1</v>
      </c>
      <c r="D81" s="5" t="s">
        <v>222</v>
      </c>
      <c r="E81" s="6" t="s">
        <v>697</v>
      </c>
    </row>
    <row r="82" spans="1:5" s="23" customFormat="1" ht="5.25" customHeight="1" thickBot="1" x14ac:dyDescent="0.25">
      <c r="A82" s="29"/>
      <c r="B82" s="29"/>
      <c r="C82" s="30"/>
      <c r="D82" s="30"/>
      <c r="E82" s="29"/>
    </row>
    <row r="83" spans="1:5" s="23" customFormat="1" ht="6.75" customHeight="1" x14ac:dyDescent="0.2">
      <c r="C83" s="31"/>
      <c r="D83" s="31"/>
    </row>
    <row r="84" spans="1:5" s="23" customFormat="1" ht="14.25" customHeight="1" x14ac:dyDescent="0.2">
      <c r="A84" s="232" t="s">
        <v>718</v>
      </c>
      <c r="B84" s="232"/>
      <c r="C84" s="232"/>
      <c r="D84" s="232"/>
      <c r="E84" s="232"/>
    </row>
    <row r="85" spans="1:5" s="23" customFormat="1" ht="6.75" customHeight="1" x14ac:dyDescent="0.2">
      <c r="A85" s="207"/>
      <c r="B85" s="207"/>
      <c r="C85" s="207"/>
      <c r="D85" s="207"/>
      <c r="E85" s="207"/>
    </row>
    <row r="86" spans="1:5" x14ac:dyDescent="0.2">
      <c r="A86" s="21" t="s">
        <v>542</v>
      </c>
    </row>
    <row r="87" spans="1:5" x14ac:dyDescent="0.2">
      <c r="A87" s="54" t="s">
        <v>540</v>
      </c>
    </row>
    <row r="88" spans="1:5" x14ac:dyDescent="0.2">
      <c r="A88" s="54" t="s">
        <v>541</v>
      </c>
    </row>
    <row r="89" spans="1:5" ht="7.5" customHeight="1" x14ac:dyDescent="0.2"/>
  </sheetData>
  <mergeCells count="2">
    <mergeCell ref="A1:E1"/>
    <mergeCell ref="A84:E84"/>
  </mergeCells>
  <printOptions horizontalCentered="1"/>
  <pageMargins left="0.23622047244094491" right="0.23622047244094491" top="0.19685039370078741" bottom="0.19685039370078741" header="0.19685039370078741" footer="0.19685039370078741"/>
  <pageSetup paperSize="11" scale="63" fitToHeight="0" orientation="landscape" r:id="rId1"/>
  <headerFooter differentFirst="1">
    <oddFooter>&amp;C&amp;10Page &amp;P/&amp;N</oddFooter>
  </headerFooter>
  <rowBreaks count="3" manualBreakCount="3">
    <brk id="35" max="4" man="1"/>
    <brk id="60" max="4" man="1"/>
    <brk id="82" max="4"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49"/>
  <sheetViews>
    <sheetView showGridLines="0" view="pageBreakPreview" zoomScale="85" zoomScaleNormal="100" zoomScaleSheetLayoutView="85" workbookViewId="0">
      <selection activeCell="M5" sqref="M5"/>
    </sheetView>
  </sheetViews>
  <sheetFormatPr baseColWidth="10" defaultColWidth="11.42578125" defaultRowHeight="14.25" x14ac:dyDescent="0.2"/>
  <cols>
    <col min="1" max="1" width="7.42578125" style="1" customWidth="1"/>
    <col min="2" max="2" width="19.7109375" style="1" customWidth="1"/>
    <col min="3" max="3" width="19" style="1" customWidth="1"/>
    <col min="4" max="4" width="16.7109375" style="1" customWidth="1"/>
    <col min="5" max="5" width="14" style="1" customWidth="1"/>
    <col min="6" max="6" width="5.85546875" style="1" customWidth="1"/>
    <col min="7" max="7" width="6" style="1" customWidth="1"/>
    <col min="8" max="16384" width="11.42578125" style="1"/>
  </cols>
  <sheetData>
    <row r="1" spans="1:11" ht="52.5" customHeight="1" x14ac:dyDescent="0.2">
      <c r="A1" s="83"/>
      <c r="B1" s="83"/>
      <c r="C1" s="233" t="s">
        <v>1079</v>
      </c>
      <c r="D1" s="233"/>
      <c r="E1" s="233"/>
      <c r="F1" s="233"/>
      <c r="G1" s="84"/>
      <c r="H1" s="8"/>
      <c r="I1" s="8"/>
      <c r="J1" s="8"/>
      <c r="K1" s="8"/>
    </row>
    <row r="2" spans="1:11" ht="7.5" customHeight="1" x14ac:dyDescent="0.2">
      <c r="A2" s="103"/>
      <c r="B2" s="95"/>
      <c r="C2" s="13"/>
      <c r="D2" s="13"/>
      <c r="E2" s="13"/>
      <c r="F2" s="13"/>
      <c r="G2" s="13"/>
      <c r="H2" s="9"/>
      <c r="I2" s="9"/>
      <c r="J2" s="9"/>
      <c r="K2" s="9"/>
    </row>
    <row r="3" spans="1:11" ht="20.25" customHeight="1" x14ac:dyDescent="0.2">
      <c r="A3" s="136" t="s">
        <v>280</v>
      </c>
      <c r="B3" s="136"/>
      <c r="C3" s="136"/>
      <c r="D3" s="136"/>
      <c r="E3" s="136"/>
      <c r="F3" s="136"/>
      <c r="G3" s="136"/>
      <c r="H3" s="10"/>
      <c r="I3" s="10"/>
      <c r="J3" s="10"/>
      <c r="K3" s="10"/>
    </row>
    <row r="4" spans="1:11" s="15" customFormat="1" ht="16.5" x14ac:dyDescent="0.2">
      <c r="A4" s="157" t="s">
        <v>980</v>
      </c>
      <c r="B4" s="156"/>
      <c r="C4" s="14"/>
      <c r="D4" s="14"/>
      <c r="E4" s="14"/>
      <c r="F4" s="14"/>
      <c r="G4" s="14"/>
      <c r="H4" s="114"/>
      <c r="I4" s="114"/>
      <c r="J4" s="114"/>
      <c r="K4" s="114"/>
    </row>
    <row r="5" spans="1:11" ht="39" thickBot="1" x14ac:dyDescent="0.25">
      <c r="A5" s="67"/>
      <c r="B5" s="68" t="s">
        <v>291</v>
      </c>
      <c r="C5" s="68" t="s">
        <v>190</v>
      </c>
      <c r="D5" s="69" t="s">
        <v>191</v>
      </c>
      <c r="E5" s="67"/>
      <c r="F5" s="70"/>
      <c r="G5" s="14"/>
      <c r="H5" s="8"/>
      <c r="I5" s="8"/>
      <c r="J5" s="8"/>
      <c r="K5" s="8"/>
    </row>
    <row r="6" spans="1:11" x14ac:dyDescent="0.2">
      <c r="A6" s="67"/>
      <c r="B6" s="71" t="s">
        <v>29</v>
      </c>
      <c r="C6" s="145">
        <v>172</v>
      </c>
      <c r="D6" s="145">
        <v>39</v>
      </c>
      <c r="E6" s="67"/>
      <c r="F6" s="71"/>
      <c r="G6" s="13"/>
      <c r="H6" s="8"/>
      <c r="I6" s="8"/>
      <c r="J6" s="8"/>
      <c r="K6" s="8"/>
    </row>
    <row r="7" spans="1:11" x14ac:dyDescent="0.2">
      <c r="A7" s="67"/>
      <c r="B7" s="137" t="s">
        <v>192</v>
      </c>
      <c r="C7" s="146">
        <v>46</v>
      </c>
      <c r="D7" s="146">
        <v>21</v>
      </c>
      <c r="E7" s="67"/>
      <c r="F7" s="71"/>
      <c r="G7" s="13"/>
      <c r="H7" s="8"/>
      <c r="I7" s="8"/>
      <c r="J7" s="8"/>
      <c r="K7" s="8"/>
    </row>
    <row r="8" spans="1:11" x14ac:dyDescent="0.2">
      <c r="A8" s="67"/>
      <c r="B8" s="137" t="s">
        <v>111</v>
      </c>
      <c r="C8" s="146">
        <v>49</v>
      </c>
      <c r="D8" s="146">
        <v>22</v>
      </c>
      <c r="E8" s="67"/>
      <c r="F8" s="71"/>
      <c r="G8" s="13"/>
      <c r="H8" s="8"/>
      <c r="I8" s="8"/>
      <c r="J8" s="8"/>
      <c r="K8" s="8"/>
    </row>
    <row r="9" spans="1:11" x14ac:dyDescent="0.2">
      <c r="A9" s="67"/>
      <c r="B9" s="137" t="s">
        <v>41</v>
      </c>
      <c r="C9" s="146">
        <v>49</v>
      </c>
      <c r="D9" s="146">
        <v>2</v>
      </c>
      <c r="E9" s="67"/>
      <c r="F9" s="71"/>
      <c r="G9" s="13"/>
      <c r="H9" s="8"/>
      <c r="I9" s="8"/>
      <c r="J9" s="8"/>
      <c r="K9" s="8"/>
    </row>
    <row r="10" spans="1:11" ht="15" thickBot="1" x14ac:dyDescent="0.25">
      <c r="A10" s="67"/>
      <c r="B10" s="71" t="s">
        <v>197</v>
      </c>
      <c r="C10" s="145">
        <v>27</v>
      </c>
      <c r="D10" s="145">
        <v>17</v>
      </c>
      <c r="E10" s="67"/>
      <c r="F10" s="71"/>
      <c r="G10" s="13"/>
      <c r="H10" s="8"/>
      <c r="I10" s="8"/>
      <c r="J10" s="8"/>
      <c r="K10" s="8"/>
    </row>
    <row r="11" spans="1:11" ht="15" thickBot="1" x14ac:dyDescent="0.25">
      <c r="A11" s="67"/>
      <c r="B11" s="138" t="s">
        <v>193</v>
      </c>
      <c r="C11" s="147">
        <v>343</v>
      </c>
      <c r="D11" s="147">
        <v>119</v>
      </c>
      <c r="E11" s="67"/>
      <c r="F11" s="71"/>
      <c r="G11" s="13"/>
      <c r="H11" s="8"/>
      <c r="I11" s="8"/>
      <c r="J11" s="8"/>
      <c r="K11" s="8"/>
    </row>
    <row r="12" spans="1:11" s="98" customFormat="1" ht="21.75" customHeight="1" x14ac:dyDescent="0.2">
      <c r="A12" s="11" t="s">
        <v>723</v>
      </c>
      <c r="B12" s="11"/>
      <c r="C12" s="11"/>
      <c r="D12" s="11"/>
      <c r="E12" s="11"/>
      <c r="F12" s="11"/>
      <c r="G12" s="11"/>
      <c r="H12" s="11"/>
      <c r="I12" s="11"/>
      <c r="J12" s="11"/>
      <c r="K12" s="11"/>
    </row>
    <row r="13" spans="1:11" s="98" customFormat="1" ht="4.5" customHeight="1" x14ac:dyDescent="0.2">
      <c r="A13" s="100"/>
      <c r="B13" s="100"/>
      <c r="C13" s="100"/>
      <c r="D13" s="100"/>
      <c r="E13" s="100"/>
      <c r="F13" s="100"/>
      <c r="G13" s="100"/>
      <c r="H13" s="11"/>
      <c r="I13" s="11"/>
      <c r="J13" s="11"/>
      <c r="K13" s="11"/>
    </row>
    <row r="14" spans="1:11" ht="17.25" customHeight="1" x14ac:dyDescent="0.2">
      <c r="A14" s="136" t="s">
        <v>288</v>
      </c>
      <c r="B14" s="136"/>
      <c r="C14" s="136"/>
      <c r="D14" s="136"/>
      <c r="E14" s="136"/>
      <c r="F14" s="136"/>
      <c r="G14" s="136"/>
      <c r="H14" s="8"/>
      <c r="I14" s="8"/>
      <c r="J14" s="8"/>
      <c r="K14" s="8"/>
    </row>
    <row r="15" spans="1:11" s="15" customFormat="1" ht="17.25" thickBot="1" x14ac:dyDescent="0.25">
      <c r="A15" s="157" t="s">
        <v>980</v>
      </c>
      <c r="B15" s="156"/>
      <c r="C15" s="14"/>
      <c r="D15" s="14"/>
      <c r="E15" s="14"/>
      <c r="F15" s="14"/>
      <c r="G15" s="14"/>
      <c r="H15" s="114"/>
      <c r="I15" s="114"/>
      <c r="J15" s="114"/>
      <c r="K15" s="114"/>
    </row>
    <row r="16" spans="1:11" ht="26.25" thickBot="1" x14ac:dyDescent="0.25">
      <c r="B16" s="139" t="s">
        <v>194</v>
      </c>
      <c r="C16" s="139" t="s">
        <v>8</v>
      </c>
      <c r="D16" s="139" t="s">
        <v>195</v>
      </c>
      <c r="E16" s="140" t="s">
        <v>196</v>
      </c>
      <c r="G16" s="8"/>
      <c r="H16" s="8"/>
      <c r="I16" s="8"/>
      <c r="J16" s="8"/>
      <c r="K16" s="8"/>
    </row>
    <row r="17" spans="1:11" x14ac:dyDescent="0.2">
      <c r="B17" s="71" t="s">
        <v>29</v>
      </c>
      <c r="C17" s="72">
        <v>29.8</v>
      </c>
      <c r="D17" s="72">
        <v>62</v>
      </c>
      <c r="E17" s="48">
        <v>91.8</v>
      </c>
      <c r="G17" s="8"/>
      <c r="H17" s="8"/>
      <c r="I17" s="8"/>
      <c r="J17" s="8"/>
      <c r="K17" s="8"/>
    </row>
    <row r="18" spans="1:11" x14ac:dyDescent="0.2">
      <c r="B18" s="137" t="s">
        <v>192</v>
      </c>
      <c r="C18" s="141">
        <v>190.3</v>
      </c>
      <c r="D18" s="141">
        <v>89.8</v>
      </c>
      <c r="E18" s="142">
        <v>280.10000000000002</v>
      </c>
      <c r="G18" s="8"/>
      <c r="H18" s="8"/>
      <c r="I18" s="8"/>
      <c r="J18" s="8"/>
      <c r="K18" s="8"/>
    </row>
    <row r="19" spans="1:11" x14ac:dyDescent="0.2">
      <c r="B19" s="137" t="s">
        <v>111</v>
      </c>
      <c r="C19" s="141">
        <v>45</v>
      </c>
      <c r="D19" s="141">
        <v>1</v>
      </c>
      <c r="E19" s="142">
        <v>46</v>
      </c>
      <c r="G19" s="8"/>
      <c r="H19" s="8"/>
      <c r="I19" s="8"/>
      <c r="J19" s="8"/>
      <c r="K19" s="8"/>
    </row>
    <row r="20" spans="1:11" x14ac:dyDescent="0.2">
      <c r="B20" s="137" t="s">
        <v>41</v>
      </c>
      <c r="C20" s="141">
        <v>62.9</v>
      </c>
      <c r="D20" s="141">
        <v>5.9</v>
      </c>
      <c r="E20" s="142">
        <v>68.900000000000006</v>
      </c>
      <c r="G20" s="8"/>
      <c r="H20" s="8"/>
      <c r="I20" s="8"/>
      <c r="J20" s="8"/>
      <c r="K20" s="8"/>
    </row>
    <row r="21" spans="1:11" ht="15" thickBot="1" x14ac:dyDescent="0.25">
      <c r="B21" s="71" t="s">
        <v>197</v>
      </c>
      <c r="C21" s="73">
        <v>203.5</v>
      </c>
      <c r="D21" s="73">
        <v>8.9</v>
      </c>
      <c r="E21" s="47">
        <v>212.4</v>
      </c>
      <c r="G21" s="8"/>
      <c r="H21" s="8"/>
      <c r="I21" s="8"/>
      <c r="J21" s="8"/>
      <c r="K21" s="8"/>
    </row>
    <row r="22" spans="1:11" ht="15" thickBot="1" x14ac:dyDescent="0.25">
      <c r="B22" s="138" t="s">
        <v>193</v>
      </c>
      <c r="C22" s="143">
        <v>531.5</v>
      </c>
      <c r="D22" s="143">
        <v>167.6</v>
      </c>
      <c r="E22" s="144">
        <v>699.2</v>
      </c>
      <c r="G22" s="8"/>
      <c r="H22" s="8"/>
      <c r="I22" s="8"/>
      <c r="J22" s="8"/>
      <c r="K22" s="8"/>
    </row>
    <row r="23" spans="1:11" x14ac:dyDescent="0.2">
      <c r="B23" s="74" t="s">
        <v>289</v>
      </c>
      <c r="C23" s="75">
        <v>0.76</v>
      </c>
      <c r="D23" s="75">
        <v>0.24</v>
      </c>
      <c r="E23" s="19">
        <v>1</v>
      </c>
      <c r="G23" s="8"/>
      <c r="H23" s="8"/>
      <c r="I23" s="8"/>
      <c r="J23" s="8"/>
      <c r="K23" s="8"/>
    </row>
    <row r="24" spans="1:11" s="98" customFormat="1" ht="11.25" x14ac:dyDescent="0.2">
      <c r="A24" s="11" t="s">
        <v>672</v>
      </c>
      <c r="B24" s="11"/>
      <c r="C24" s="11"/>
      <c r="D24" s="11"/>
      <c r="E24" s="11"/>
      <c r="F24" s="11"/>
      <c r="G24" s="11"/>
      <c r="H24" s="11"/>
      <c r="I24" s="11"/>
      <c r="J24" s="11"/>
      <c r="K24" s="11"/>
    </row>
    <row r="25" spans="1:11" s="98" customFormat="1" ht="5.25" customHeight="1" x14ac:dyDescent="0.2">
      <c r="A25" s="100"/>
      <c r="B25" s="100"/>
      <c r="C25" s="100"/>
      <c r="D25" s="100"/>
      <c r="E25" s="100"/>
      <c r="F25" s="100"/>
      <c r="G25" s="100"/>
      <c r="H25" s="11"/>
      <c r="I25" s="11"/>
      <c r="J25" s="11"/>
      <c r="K25" s="11"/>
    </row>
    <row r="26" spans="1:11" ht="17.25" customHeight="1" x14ac:dyDescent="0.2">
      <c r="A26" s="136" t="s">
        <v>981</v>
      </c>
      <c r="B26" s="136"/>
      <c r="C26" s="136"/>
      <c r="D26" s="136"/>
      <c r="E26" s="136"/>
      <c r="F26" s="136"/>
      <c r="G26" s="136"/>
      <c r="H26" s="8"/>
      <c r="I26" s="8"/>
      <c r="J26" s="8"/>
      <c r="K26" s="8"/>
    </row>
    <row r="27" spans="1:11" s="15" customFormat="1" ht="17.25" thickBot="1" x14ac:dyDescent="0.25">
      <c r="A27" s="157" t="s">
        <v>972</v>
      </c>
      <c r="B27" s="95"/>
      <c r="C27" s="13"/>
      <c r="D27" s="13"/>
      <c r="E27" s="13"/>
      <c r="F27" s="13"/>
      <c r="G27" s="13"/>
      <c r="H27" s="114"/>
      <c r="I27" s="114"/>
      <c r="J27" s="114"/>
      <c r="K27" s="114"/>
    </row>
    <row r="28" spans="1:11" ht="26.25" thickBot="1" x14ac:dyDescent="0.25">
      <c r="B28" s="139" t="s">
        <v>194</v>
      </c>
      <c r="C28" s="139" t="s">
        <v>8</v>
      </c>
      <c r="D28" s="139" t="s">
        <v>195</v>
      </c>
      <c r="E28" s="140" t="s">
        <v>196</v>
      </c>
      <c r="G28" s="8"/>
    </row>
    <row r="29" spans="1:11" x14ac:dyDescent="0.2">
      <c r="B29" s="71" t="s">
        <v>29</v>
      </c>
      <c r="C29" s="72">
        <v>1.8</v>
      </c>
      <c r="D29" s="72">
        <v>1.3</v>
      </c>
      <c r="E29" s="59">
        <v>3.1</v>
      </c>
      <c r="G29" s="8"/>
    </row>
    <row r="30" spans="1:11" x14ac:dyDescent="0.2">
      <c r="B30" s="137" t="s">
        <v>192</v>
      </c>
      <c r="C30" s="141">
        <v>8.8000000000000007</v>
      </c>
      <c r="D30" s="141">
        <v>8.6999999999999993</v>
      </c>
      <c r="E30" s="142">
        <v>17.5</v>
      </c>
      <c r="G30" s="8"/>
    </row>
    <row r="31" spans="1:11" x14ac:dyDescent="0.2">
      <c r="B31" s="137" t="s">
        <v>111</v>
      </c>
      <c r="C31" s="141">
        <v>0.8</v>
      </c>
      <c r="D31" s="141">
        <v>0</v>
      </c>
      <c r="E31" s="142">
        <v>0.8</v>
      </c>
      <c r="G31" s="8"/>
    </row>
    <row r="32" spans="1:11" x14ac:dyDescent="0.2">
      <c r="B32" s="137" t="s">
        <v>41</v>
      </c>
      <c r="C32" s="141">
        <v>6.6</v>
      </c>
      <c r="D32" s="141">
        <v>1.1000000000000001</v>
      </c>
      <c r="E32" s="142">
        <v>7.7</v>
      </c>
      <c r="G32" s="8"/>
    </row>
    <row r="33" spans="1:11" ht="15" thickBot="1" x14ac:dyDescent="0.25">
      <c r="B33" s="71" t="s">
        <v>197</v>
      </c>
      <c r="C33" s="72">
        <v>0.6</v>
      </c>
      <c r="D33" s="72">
        <v>0.4</v>
      </c>
      <c r="E33" s="48">
        <v>1</v>
      </c>
      <c r="G33" s="8"/>
    </row>
    <row r="34" spans="1:11" ht="15" thickBot="1" x14ac:dyDescent="0.25">
      <c r="B34" s="138" t="s">
        <v>193</v>
      </c>
      <c r="C34" s="143">
        <v>18.5</v>
      </c>
      <c r="D34" s="143">
        <v>11.5</v>
      </c>
      <c r="E34" s="144">
        <v>30</v>
      </c>
      <c r="G34" s="8"/>
    </row>
    <row r="35" spans="1:11" x14ac:dyDescent="0.2">
      <c r="B35" s="20" t="s">
        <v>289</v>
      </c>
      <c r="C35" s="19">
        <v>0.62</v>
      </c>
      <c r="D35" s="19">
        <v>0.38</v>
      </c>
      <c r="E35" s="19">
        <v>1</v>
      </c>
      <c r="G35" s="8"/>
    </row>
    <row r="36" spans="1:11" s="98" customFormat="1" ht="11.25" x14ac:dyDescent="0.2">
      <c r="A36" s="11" t="s">
        <v>724</v>
      </c>
      <c r="B36" s="11"/>
      <c r="C36" s="11"/>
      <c r="D36" s="11"/>
    </row>
    <row r="37" spans="1:11" s="98" customFormat="1" ht="6" customHeight="1" x14ac:dyDescent="0.2">
      <c r="A37" s="100"/>
      <c r="B37" s="100"/>
      <c r="C37" s="100"/>
      <c r="D37" s="100"/>
      <c r="E37" s="100"/>
      <c r="F37" s="100"/>
      <c r="G37" s="100"/>
      <c r="H37" s="11"/>
      <c r="I37" s="11"/>
      <c r="J37" s="11"/>
      <c r="K37" s="11"/>
    </row>
    <row r="38" spans="1:11" s="98" customFormat="1" ht="21.75" customHeight="1" x14ac:dyDescent="0.2">
      <c r="A38" s="136" t="s">
        <v>720</v>
      </c>
      <c r="B38" s="136"/>
      <c r="C38" s="136"/>
      <c r="D38" s="136"/>
      <c r="E38" s="136"/>
      <c r="F38" s="136"/>
      <c r="G38" s="136"/>
      <c r="H38" s="11"/>
      <c r="I38" s="11"/>
      <c r="J38" s="11"/>
      <c r="K38" s="11"/>
    </row>
    <row r="39" spans="1:11" ht="17.25" thickBot="1" x14ac:dyDescent="0.25">
      <c r="A39" s="157" t="s">
        <v>980</v>
      </c>
      <c r="B39" s="95"/>
      <c r="C39" s="13"/>
      <c r="D39" s="13"/>
      <c r="E39" s="13"/>
      <c r="F39" s="13"/>
      <c r="G39" s="13"/>
    </row>
    <row r="40" spans="1:11" ht="26.25" thickBot="1" x14ac:dyDescent="0.25">
      <c r="B40" s="139" t="s">
        <v>194</v>
      </c>
      <c r="C40" s="139" t="s">
        <v>8</v>
      </c>
      <c r="D40" s="139" t="s">
        <v>195</v>
      </c>
      <c r="E40" s="140" t="s">
        <v>196</v>
      </c>
      <c r="G40" s="8"/>
    </row>
    <row r="41" spans="1:11" x14ac:dyDescent="0.2">
      <c r="B41" s="71" t="s">
        <v>29</v>
      </c>
      <c r="C41" s="72">
        <v>3.7</v>
      </c>
      <c r="D41" s="72">
        <v>2.8</v>
      </c>
      <c r="E41" s="59">
        <v>6.5</v>
      </c>
      <c r="G41" s="8"/>
    </row>
    <row r="42" spans="1:11" x14ac:dyDescent="0.2">
      <c r="B42" s="137" t="s">
        <v>192</v>
      </c>
      <c r="C42" s="141">
        <v>17.899999999999999</v>
      </c>
      <c r="D42" s="141">
        <v>16.5</v>
      </c>
      <c r="E42" s="142">
        <v>34.4</v>
      </c>
      <c r="G42" s="8"/>
    </row>
    <row r="43" spans="1:11" x14ac:dyDescent="0.2">
      <c r="B43" s="137" t="s">
        <v>111</v>
      </c>
      <c r="C43" s="141">
        <v>1.7</v>
      </c>
      <c r="D43" s="141">
        <v>0.1</v>
      </c>
      <c r="E43" s="142">
        <v>1.8</v>
      </c>
      <c r="G43" s="8"/>
    </row>
    <row r="44" spans="1:11" x14ac:dyDescent="0.2">
      <c r="B44" s="137" t="s">
        <v>41</v>
      </c>
      <c r="C44" s="141">
        <v>12.3</v>
      </c>
      <c r="D44" s="141">
        <v>2.5</v>
      </c>
      <c r="E44" s="142">
        <v>14.8</v>
      </c>
      <c r="G44" s="8"/>
    </row>
    <row r="45" spans="1:11" ht="15" thickBot="1" x14ac:dyDescent="0.25">
      <c r="B45" s="71" t="s">
        <v>197</v>
      </c>
      <c r="C45" s="72">
        <v>1.2</v>
      </c>
      <c r="D45" s="72">
        <v>0.4</v>
      </c>
      <c r="E45" s="48">
        <v>1.6</v>
      </c>
      <c r="G45" s="8"/>
    </row>
    <row r="46" spans="1:11" ht="15" thickBot="1" x14ac:dyDescent="0.25">
      <c r="B46" s="138" t="s">
        <v>193</v>
      </c>
      <c r="C46" s="143">
        <v>36.799999999999997</v>
      </c>
      <c r="D46" s="143">
        <v>22.3</v>
      </c>
      <c r="E46" s="144">
        <v>59.1</v>
      </c>
      <c r="G46" s="8"/>
    </row>
    <row r="47" spans="1:11" x14ac:dyDescent="0.2">
      <c r="B47" s="20" t="s">
        <v>289</v>
      </c>
      <c r="C47" s="19">
        <v>0.62</v>
      </c>
      <c r="D47" s="19">
        <v>0.38</v>
      </c>
      <c r="E47" s="19">
        <v>1</v>
      </c>
      <c r="G47" s="8"/>
    </row>
    <row r="48" spans="1:11" x14ac:dyDescent="0.2">
      <c r="A48" s="11" t="s">
        <v>724</v>
      </c>
      <c r="B48" s="11"/>
      <c r="C48" s="11"/>
      <c r="D48" s="11"/>
      <c r="E48" s="98"/>
      <c r="F48" s="98"/>
      <c r="G48" s="98"/>
    </row>
    <row r="49" spans="1:7" x14ac:dyDescent="0.2">
      <c r="A49" s="100"/>
      <c r="B49" s="100"/>
      <c r="C49" s="100"/>
      <c r="D49" s="100"/>
      <c r="E49" s="100"/>
      <c r="F49" s="100"/>
      <c r="G49" s="100"/>
    </row>
  </sheetData>
  <mergeCells count="1">
    <mergeCell ref="C1:F1"/>
  </mergeCells>
  <printOptions horizontalCentered="1"/>
  <pageMargins left="0.23622047244094491" right="0.23622047244094491" top="0.19685039370078741" bottom="0.19685039370078741" header="0.19685039370078741" footer="0.19685039370078741"/>
  <pageSetup paperSize="11" fitToHeight="0" orientation="landscape" r:id="rId1"/>
  <headerFooter differentFirst="1">
    <oddFooter>&amp;C&amp;10Page &amp;P/&amp;N</oddFooter>
  </headerFooter>
  <rowBreaks count="3" manualBreakCount="3">
    <brk id="13" max="6" man="1"/>
    <brk id="25" max="6" man="1"/>
    <brk id="37" max="6"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0">
    <pageSetUpPr fitToPage="1"/>
  </sheetPr>
  <dimension ref="A1:K22"/>
  <sheetViews>
    <sheetView showGridLines="0" view="pageBreakPreview" zoomScale="85" zoomScaleNormal="100" zoomScaleSheetLayoutView="85" workbookViewId="0">
      <selection activeCell="N9" sqref="N9"/>
    </sheetView>
  </sheetViews>
  <sheetFormatPr baseColWidth="10" defaultColWidth="11.42578125" defaultRowHeight="15" x14ac:dyDescent="0.25"/>
  <cols>
    <col min="1" max="1" width="3.42578125" style="18" customWidth="1"/>
    <col min="2" max="2" width="16.85546875" customWidth="1"/>
    <col min="3" max="3" width="16.85546875" style="18" customWidth="1"/>
    <col min="4" max="4" width="17.7109375" style="18" customWidth="1"/>
    <col min="5" max="5" width="7.5703125" customWidth="1"/>
    <col min="6" max="6" width="2.5703125" customWidth="1"/>
    <col min="7" max="7" width="16.85546875" customWidth="1"/>
    <col min="8" max="9" width="16.85546875" style="18" customWidth="1"/>
    <col min="10" max="10" width="9.7109375" customWidth="1"/>
  </cols>
  <sheetData>
    <row r="1" spans="2:11" ht="45.75" customHeight="1" x14ac:dyDescent="0.25">
      <c r="B1" s="235" t="s">
        <v>1080</v>
      </c>
      <c r="C1" s="235"/>
      <c r="D1" s="235"/>
      <c r="E1" s="235"/>
      <c r="F1" s="235"/>
      <c r="G1" s="235"/>
      <c r="H1" s="235"/>
      <c r="I1" s="235"/>
      <c r="J1" s="235"/>
    </row>
    <row r="3" spans="2:11" s="18" customFormat="1" ht="15.75" customHeight="1" x14ac:dyDescent="0.25">
      <c r="B3" s="234" t="s">
        <v>318</v>
      </c>
      <c r="C3" s="234"/>
      <c r="D3" s="234"/>
      <c r="E3" s="234"/>
      <c r="F3" s="234"/>
      <c r="G3" s="234"/>
      <c r="H3" s="234"/>
      <c r="I3" s="234"/>
      <c r="J3" s="234"/>
    </row>
    <row r="4" spans="2:11" s="61" customFormat="1" ht="7.5" customHeight="1" x14ac:dyDescent="0.2">
      <c r="B4" s="42"/>
      <c r="C4" s="42"/>
      <c r="D4" s="42"/>
      <c r="E4" s="42"/>
      <c r="F4" s="42"/>
      <c r="G4" s="42"/>
      <c r="H4" s="42"/>
      <c r="I4" s="42"/>
      <c r="J4" s="42"/>
    </row>
    <row r="5" spans="2:11" s="1" customFormat="1" ht="14.25" x14ac:dyDescent="0.2">
      <c r="B5" s="44" t="s">
        <v>319</v>
      </c>
      <c r="C5" s="44"/>
      <c r="D5" s="44"/>
      <c r="E5" s="44"/>
    </row>
    <row r="6" spans="2:11" s="1" customFormat="1" ht="14.25" x14ac:dyDescent="0.2">
      <c r="B6" s="45" t="s">
        <v>320</v>
      </c>
      <c r="C6" s="45"/>
      <c r="D6" s="45"/>
      <c r="E6" s="45"/>
    </row>
    <row r="7" spans="2:11" s="1" customFormat="1" ht="14.25" x14ac:dyDescent="0.2">
      <c r="B7" s="62"/>
      <c r="C7" s="62"/>
    </row>
    <row r="8" spans="2:11" s="15" customFormat="1" ht="46.5" customHeight="1" x14ac:dyDescent="0.2">
      <c r="B8" s="236" t="s">
        <v>1069</v>
      </c>
      <c r="C8" s="237"/>
      <c r="D8" s="238"/>
      <c r="G8" s="239" t="s">
        <v>1070</v>
      </c>
      <c r="H8" s="240"/>
      <c r="I8" s="241"/>
      <c r="K8" s="173"/>
    </row>
    <row r="9" spans="2:11" s="15" customFormat="1" ht="6.75" customHeight="1" x14ac:dyDescent="0.2"/>
    <row r="10" spans="2:11" s="15" customFormat="1" ht="30" customHeight="1" x14ac:dyDescent="0.2">
      <c r="B10" s="63" t="s">
        <v>317</v>
      </c>
      <c r="C10" s="97">
        <v>2015</v>
      </c>
      <c r="D10" s="97">
        <v>2016</v>
      </c>
      <c r="F10" s="16"/>
      <c r="G10" s="63" t="s">
        <v>317</v>
      </c>
      <c r="H10" s="97">
        <v>2015</v>
      </c>
      <c r="I10" s="97">
        <v>2016</v>
      </c>
    </row>
    <row r="11" spans="2:11" s="15" customFormat="1" ht="12.75" x14ac:dyDescent="0.2">
      <c r="B11" s="64" t="s">
        <v>313</v>
      </c>
      <c r="C11" s="104">
        <v>2.5</v>
      </c>
      <c r="D11" s="169">
        <v>-2.1</v>
      </c>
      <c r="G11" s="64" t="s">
        <v>313</v>
      </c>
      <c r="H11" s="106">
        <v>4</v>
      </c>
      <c r="I11" s="105">
        <v>-3.7</v>
      </c>
    </row>
    <row r="12" spans="2:11" s="15" customFormat="1" ht="12.75" x14ac:dyDescent="0.2">
      <c r="B12" s="64" t="s">
        <v>314</v>
      </c>
      <c r="C12" s="104">
        <v>0.5</v>
      </c>
      <c r="D12" s="104">
        <f>3.332-D11</f>
        <v>5.4320000000000004</v>
      </c>
      <c r="G12" s="64" t="s">
        <v>314</v>
      </c>
      <c r="H12" s="104">
        <v>1</v>
      </c>
      <c r="I12" s="104">
        <f>6.166-I11</f>
        <v>9.8659999999999997</v>
      </c>
    </row>
    <row r="13" spans="2:11" s="15" customFormat="1" ht="12.75" x14ac:dyDescent="0.2">
      <c r="B13" s="64" t="s">
        <v>647</v>
      </c>
      <c r="C13" s="104">
        <v>0.1</v>
      </c>
      <c r="D13" s="170"/>
      <c r="G13" s="64" t="s">
        <v>647</v>
      </c>
      <c r="H13" s="104">
        <v>0.2</v>
      </c>
      <c r="I13" s="170"/>
    </row>
    <row r="14" spans="2:11" s="15" customFormat="1" ht="12.75" x14ac:dyDescent="0.2">
      <c r="B14" s="64" t="s">
        <v>648</v>
      </c>
      <c r="C14" s="105">
        <f>-6.6-SUM(C11:C13)</f>
        <v>-9.6999999999999993</v>
      </c>
      <c r="D14" s="171"/>
      <c r="G14" s="64" t="s">
        <v>648</v>
      </c>
      <c r="H14" s="105">
        <f>-12.214-SUM(H11:H13)</f>
        <v>-17.414000000000001</v>
      </c>
      <c r="I14" s="171"/>
    </row>
    <row r="15" spans="2:11" s="15" customFormat="1" ht="12.75" x14ac:dyDescent="0.2">
      <c r="D15" s="172"/>
      <c r="I15" s="172"/>
    </row>
    <row r="16" spans="2:11" s="15" customFormat="1" ht="12.75" x14ac:dyDescent="0.2">
      <c r="B16" s="64" t="s">
        <v>315</v>
      </c>
      <c r="C16" s="104">
        <f>C11+C12</f>
        <v>3</v>
      </c>
      <c r="D16" s="104">
        <f>D11+D12</f>
        <v>3.3320000000000003</v>
      </c>
      <c r="G16" s="64" t="s">
        <v>315</v>
      </c>
      <c r="H16" s="104">
        <f>H11+H12</f>
        <v>5</v>
      </c>
      <c r="I16" s="104">
        <f>I11+I12</f>
        <v>6.1659999999999995</v>
      </c>
    </row>
    <row r="17" spans="2:9" s="15" customFormat="1" ht="12.75" x14ac:dyDescent="0.2">
      <c r="B17" s="64" t="s">
        <v>649</v>
      </c>
      <c r="C17" s="105">
        <f>C13+C14</f>
        <v>-9.6</v>
      </c>
      <c r="D17" s="171"/>
      <c r="G17" s="64" t="s">
        <v>649</v>
      </c>
      <c r="H17" s="105">
        <f>H13+H14</f>
        <v>-17.214000000000002</v>
      </c>
      <c r="I17" s="171"/>
    </row>
    <row r="18" spans="2:9" s="15" customFormat="1" ht="12.75" x14ac:dyDescent="0.2">
      <c r="C18" s="13"/>
      <c r="D18" s="172"/>
      <c r="I18" s="172"/>
    </row>
    <row r="19" spans="2:9" s="15" customFormat="1" ht="12.75" x14ac:dyDescent="0.2">
      <c r="B19" s="64" t="s">
        <v>650</v>
      </c>
      <c r="C19" s="105">
        <f>SUM(C16:C17)</f>
        <v>-6.6</v>
      </c>
      <c r="D19" s="171"/>
      <c r="G19" s="64" t="s">
        <v>650</v>
      </c>
      <c r="H19" s="105">
        <f>H16+H17</f>
        <v>-12.214000000000002</v>
      </c>
      <c r="I19" s="171"/>
    </row>
    <row r="20" spans="2:9" s="15" customFormat="1" ht="12.75" x14ac:dyDescent="0.2">
      <c r="I20" s="172"/>
    </row>
    <row r="21" spans="2:9" s="15" customFormat="1" ht="12.75" x14ac:dyDescent="0.2">
      <c r="B21" s="66" t="s">
        <v>316</v>
      </c>
      <c r="C21" s="66"/>
      <c r="G21" s="65"/>
      <c r="H21" s="65"/>
    </row>
    <row r="22" spans="2:9" x14ac:dyDescent="0.25">
      <c r="B22" s="1"/>
      <c r="C22" s="1"/>
    </row>
  </sheetData>
  <mergeCells count="4">
    <mergeCell ref="B3:J3"/>
    <mergeCell ref="B1:J1"/>
    <mergeCell ref="B8:D8"/>
    <mergeCell ref="G8:I8"/>
  </mergeCells>
  <printOptions horizontalCentered="1"/>
  <pageMargins left="0.23622047244094491" right="0.23622047244094491" top="0.19685039370078741" bottom="0.19685039370078741" header="0.19685039370078741" footer="0.19685039370078741"/>
  <pageSetup paperSize="11" scale="79" fitToHeight="0" orientation="landscape" r:id="rId1"/>
  <headerFooter differentFirst="1">
    <oddFooter>&amp;C&amp;10Page &amp;P/&amp;N</oddFooter>
  </headerFooter>
  <ignoredErrors>
    <ignoredError sqref="C14 H14" formulaRange="1"/>
  </ignoredErrors>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8</vt:i4>
      </vt:variant>
      <vt:variant>
        <vt:lpstr>Plages nommées</vt:lpstr>
      </vt:variant>
      <vt:variant>
        <vt:i4>18</vt:i4>
      </vt:variant>
    </vt:vector>
  </HeadingPairs>
  <TitlesOfParts>
    <vt:vector size="26" baseType="lpstr">
      <vt:lpstr>CONTENTS</vt:lpstr>
      <vt:lpstr>1 ENGIE presence</vt:lpstr>
      <vt:lpstr>2.1 Power plants list</vt:lpstr>
      <vt:lpstr>2.2 Power plants synthesis</vt:lpstr>
      <vt:lpstr>2.3 Nuclear assets in Belgium</vt:lpstr>
      <vt:lpstr>2.4 Other industrial assets</vt:lpstr>
      <vt:lpstr>2.5 E&amp;P metrics</vt:lpstr>
      <vt:lpstr>3 Weather sensitivity</vt:lpstr>
      <vt:lpstr>'2.4 Other industrial assets'!a</vt:lpstr>
      <vt:lpstr>'1 ENGIE presence'!Impression_des_titres</vt:lpstr>
      <vt:lpstr>'2.1 Power plants list'!Impression_des_titres</vt:lpstr>
      <vt:lpstr>'2.4 Other industrial assets'!Impression_des_titres</vt:lpstr>
      <vt:lpstr>'2.5 E&amp;P metrics'!Impression_des_titres</vt:lpstr>
      <vt:lpstr>'2.5 E&amp;P metrics'!PEP</vt:lpstr>
      <vt:lpstr>'2.4 Other industrial assets'!POIA</vt:lpstr>
      <vt:lpstr>'1 ENGIE presence'!PPRES</vt:lpstr>
      <vt:lpstr>'1 ENGIE presence'!Print_Area2</vt:lpstr>
      <vt:lpstr>'2.5 E&amp;P metrics'!Print_Area2</vt:lpstr>
      <vt:lpstr>'1 ENGIE presence'!Zone_d_impression</vt:lpstr>
      <vt:lpstr>'2.1 Power plants list'!Zone_d_impression</vt:lpstr>
      <vt:lpstr>'2.2 Power plants synthesis'!Zone_d_impression</vt:lpstr>
      <vt:lpstr>'2.3 Nuclear assets in Belgium'!Zone_d_impression</vt:lpstr>
      <vt:lpstr>'2.4 Other industrial assets'!Zone_d_impression</vt:lpstr>
      <vt:lpstr>'2.5 E&amp;P metrics'!Zone_d_impression</vt:lpstr>
      <vt:lpstr>'3 Weather sensitivity'!Zone_d_impression</vt:lpstr>
      <vt:lpstr>CONTENTS!Zone_d_impression</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2016-12-05T18:47:03Z</dcterms:modified>
</cp:coreProperties>
</file>